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icegov-my.sharepoint.com/personal/0836843999_ice_dhs_gov/Documents/Desktop/"/>
    </mc:Choice>
  </mc:AlternateContent>
  <xr:revisionPtr revIDLastSave="0" documentId="8_{C45DA143-87EF-482B-9949-40500838C6E9}" xr6:coauthVersionLast="47" xr6:coauthVersionMax="47" xr10:uidLastSave="{00000000-0000-0000-0000-000000000000}"/>
  <bookViews>
    <workbookView xWindow="28680" yWindow="-120" windowWidth="29040" windowHeight="15840" tabRatio="668" firstSheet="2" activeTab="8"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7" r:id="rId8"/>
    <sheet name="Trans. Detainee Pop." sheetId="15" r:id="rId9"/>
    <sheet name="Vulnerable &amp; Special Population" sheetId="16" r:id="rId10"/>
    <sheet name="Footnotes" sheetId="22"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A30" i="19"/>
  <c r="AA34" i="19" s="1"/>
  <c r="Z30" i="19"/>
  <c r="Z34" i="19" s="1"/>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52" i="18"/>
  <c r="O151" i="18"/>
  <c r="O150" i="18"/>
  <c r="O149" i="18"/>
  <c r="O148" i="18"/>
  <c r="O147" i="18"/>
  <c r="N143" i="18"/>
  <c r="N142" i="18"/>
  <c r="N141" i="18"/>
  <c r="O85" i="18"/>
  <c r="O84" i="18"/>
  <c r="O83" i="18"/>
  <c r="N82" i="18"/>
  <c r="M82" i="18"/>
  <c r="L82" i="18"/>
  <c r="K82" i="18"/>
  <c r="J82" i="18"/>
  <c r="I82" i="18"/>
  <c r="H82" i="18"/>
  <c r="G82" i="18"/>
  <c r="F82" i="18"/>
  <c r="E82" i="18"/>
  <c r="D82" i="18"/>
  <c r="O82" i="18" s="1"/>
  <c r="C82" i="18"/>
  <c r="O81" i="18"/>
  <c r="O80" i="18"/>
  <c r="O79" i="18"/>
  <c r="N78" i="18"/>
  <c r="M78" i="18"/>
  <c r="L78" i="18"/>
  <c r="K78" i="18"/>
  <c r="J78" i="18"/>
  <c r="I78" i="18"/>
  <c r="H78" i="18"/>
  <c r="G78" i="18"/>
  <c r="F78" i="18"/>
  <c r="E78" i="18"/>
  <c r="D78" i="18"/>
  <c r="O78" i="18" s="1"/>
  <c r="C78" i="18"/>
  <c r="O77" i="18"/>
  <c r="O76" i="18"/>
  <c r="O75" i="18"/>
  <c r="N74" i="18"/>
  <c r="M74" i="18"/>
  <c r="L74" i="18"/>
  <c r="K74" i="18"/>
  <c r="J74" i="18"/>
  <c r="I74" i="18"/>
  <c r="H74" i="18"/>
  <c r="G74" i="18"/>
  <c r="F74" i="18"/>
  <c r="E74" i="18"/>
  <c r="D74" i="18"/>
  <c r="O74" i="18" s="1"/>
  <c r="C74" i="18"/>
  <c r="O73" i="18"/>
  <c r="O72" i="18"/>
  <c r="O71" i="18"/>
  <c r="N70" i="18"/>
  <c r="M70" i="18"/>
  <c r="L70" i="18"/>
  <c r="K70" i="18"/>
  <c r="J70" i="18"/>
  <c r="I70" i="18"/>
  <c r="H70" i="18"/>
  <c r="G70" i="18"/>
  <c r="F70" i="18"/>
  <c r="E70" i="18"/>
  <c r="D70" i="18"/>
  <c r="O70" i="18" s="1"/>
  <c r="C70" i="18"/>
  <c r="O69" i="18"/>
  <c r="O68" i="18"/>
  <c r="O67" i="18"/>
  <c r="N66" i="18"/>
  <c r="M66" i="18"/>
  <c r="L66" i="18"/>
  <c r="K66" i="18"/>
  <c r="J66" i="18"/>
  <c r="I66" i="18"/>
  <c r="H66" i="18"/>
  <c r="G66" i="18"/>
  <c r="F66" i="18"/>
  <c r="E66" i="18"/>
  <c r="D66" i="18"/>
  <c r="O66" i="18" s="1"/>
  <c r="C66" i="18"/>
  <c r="O65" i="18"/>
  <c r="O64" i="18"/>
  <c r="O63" i="18"/>
  <c r="N62" i="18"/>
  <c r="M62" i="18"/>
  <c r="L62" i="18"/>
  <c r="K62" i="18"/>
  <c r="J62" i="18"/>
  <c r="I62" i="18"/>
  <c r="H62" i="18"/>
  <c r="G62" i="18"/>
  <c r="F62" i="18"/>
  <c r="E62" i="18"/>
  <c r="D62" i="18"/>
  <c r="O62" i="18" s="1"/>
  <c r="C62" i="18"/>
  <c r="O61" i="18"/>
  <c r="O60" i="18"/>
  <c r="O59" i="18"/>
  <c r="N58" i="18"/>
  <c r="M58" i="18"/>
  <c r="L58" i="18"/>
  <c r="K58" i="18"/>
  <c r="J58" i="18"/>
  <c r="I58" i="18"/>
  <c r="H58" i="18"/>
  <c r="G58" i="18"/>
  <c r="F58" i="18"/>
  <c r="E58" i="18"/>
  <c r="D58" i="18"/>
  <c r="O58" i="18" s="1"/>
  <c r="C58" i="18"/>
  <c r="O57" i="18"/>
  <c r="O56" i="18"/>
  <c r="O55" i="18"/>
  <c r="N54" i="18"/>
  <c r="M54" i="18"/>
  <c r="L54" i="18"/>
  <c r="K54" i="18"/>
  <c r="J54" i="18"/>
  <c r="I54" i="18"/>
  <c r="H54" i="18"/>
  <c r="G54" i="18"/>
  <c r="F54" i="18"/>
  <c r="E54" i="18"/>
  <c r="D54" i="18"/>
  <c r="O54" i="18" s="1"/>
  <c r="C54" i="18"/>
  <c r="O53" i="18"/>
  <c r="O52" i="18"/>
  <c r="O51" i="18"/>
  <c r="N50" i="18"/>
  <c r="M50" i="18"/>
  <c r="L50" i="18"/>
  <c r="K50" i="18"/>
  <c r="J50" i="18"/>
  <c r="I50" i="18"/>
  <c r="H50" i="18"/>
  <c r="G50" i="18"/>
  <c r="F50" i="18"/>
  <c r="E50" i="18"/>
  <c r="D50" i="18"/>
  <c r="O50" i="18" s="1"/>
  <c r="C50" i="18"/>
  <c r="O49" i="18"/>
  <c r="O48" i="18"/>
  <c r="O47" i="18"/>
  <c r="N46" i="18"/>
  <c r="M46" i="18"/>
  <c r="L46" i="18"/>
  <c r="K46" i="18"/>
  <c r="J46" i="18"/>
  <c r="I46" i="18"/>
  <c r="H46" i="18"/>
  <c r="G46" i="18"/>
  <c r="F46" i="18"/>
  <c r="E46" i="18"/>
  <c r="D46" i="18"/>
  <c r="O46" i="18" s="1"/>
  <c r="C46" i="18"/>
  <c r="O45" i="18"/>
  <c r="O44" i="18"/>
  <c r="O43" i="18"/>
  <c r="N42" i="18"/>
  <c r="M42" i="18"/>
  <c r="L42" i="18"/>
  <c r="K42" i="18"/>
  <c r="J42" i="18"/>
  <c r="I42" i="18"/>
  <c r="H42" i="18"/>
  <c r="G42" i="18"/>
  <c r="F42" i="18"/>
  <c r="E42" i="18"/>
  <c r="D42" i="18"/>
  <c r="O42" i="18" s="1"/>
  <c r="C42" i="18"/>
  <c r="O41" i="18"/>
  <c r="O40" i="18"/>
  <c r="O39" i="18"/>
  <c r="N38" i="18"/>
  <c r="N37" i="18" s="1"/>
  <c r="M38" i="18"/>
  <c r="M37" i="18" s="1"/>
  <c r="L38" i="18"/>
  <c r="L37" i="18" s="1"/>
  <c r="K38" i="18"/>
  <c r="J38" i="18"/>
  <c r="I38" i="18"/>
  <c r="H38" i="18"/>
  <c r="H37" i="18" s="1"/>
  <c r="G38" i="18"/>
  <c r="G37" i="18" s="1"/>
  <c r="F38" i="18"/>
  <c r="F37" i="18" s="1"/>
  <c r="E38" i="18"/>
  <c r="E37" i="18" s="1"/>
  <c r="D38" i="18"/>
  <c r="O38" i="18" s="1"/>
  <c r="C38" i="18"/>
  <c r="K37" i="18"/>
  <c r="J37" i="18"/>
  <c r="I37" i="18"/>
  <c r="C37" i="18"/>
  <c r="E30" i="18"/>
  <c r="J29" i="18"/>
  <c r="D29" i="18"/>
  <c r="C29" i="18"/>
  <c r="B29" i="18"/>
  <c r="E29" i="18" s="1"/>
  <c r="F23" i="18"/>
  <c r="E23" i="18"/>
  <c r="C23" i="18"/>
  <c r="V22" i="18"/>
  <c r="F22" i="18"/>
  <c r="E22" i="18" s="1"/>
  <c r="V21" i="18"/>
  <c r="F21" i="18"/>
  <c r="E21" i="18"/>
  <c r="C21" i="18"/>
  <c r="V20" i="18"/>
  <c r="U20" i="18"/>
  <c r="T20" i="18"/>
  <c r="S20" i="18"/>
  <c r="R20" i="18"/>
  <c r="Q20" i="18"/>
  <c r="P20" i="18"/>
  <c r="O20" i="18"/>
  <c r="N20" i="18"/>
  <c r="M20" i="18"/>
  <c r="L20" i="18"/>
  <c r="K20" i="18"/>
  <c r="J20" i="18"/>
  <c r="D20" i="18"/>
  <c r="F20" i="18" s="1"/>
  <c r="C20" i="18" s="1"/>
  <c r="B20" i="18"/>
  <c r="C14" i="18"/>
  <c r="C13" i="18"/>
  <c r="C12" i="18"/>
  <c r="C11" i="18"/>
  <c r="O10" i="18"/>
  <c r="C10" i="18"/>
  <c r="B10" i="18"/>
  <c r="A26" i="14"/>
  <c r="E20" i="18" l="1"/>
  <c r="D37" i="18"/>
  <c r="O37" i="18" s="1"/>
  <c r="C22" i="18"/>
  <c r="A26" i="12"/>
</calcChain>
</file>

<file path=xl/sharedStrings.xml><?xml version="1.0" encoding="utf-8"?>
<sst xmlns="http://schemas.openxmlformats.org/spreadsheetml/2006/main" count="2477" uniqueCount="889">
  <si>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</si>
  <si>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</si>
  <si>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</si>
  <si>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</si>
  <si>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</si>
  <si>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</si>
  <si>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</si>
  <si>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</si>
  <si>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</si>
  <si>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</si>
  <si>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</si>
  <si>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</si>
  <si>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</si>
  <si>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</si>
  <si>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</si>
  <si>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</si>
  <si>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</si>
  <si>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</si>
  <si>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</si>
  <si>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</si>
  <si>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</si>
  <si>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</si>
  <si>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</si>
  <si>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</si>
  <si>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</si>
  <si>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</si>
  <si>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</si>
  <si>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</si>
  <si>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</si>
  <si>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</si>
  <si>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</si>
  <si>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</si>
  <si>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</si>
  <si>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</si>
  <si>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</si>
  <si>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</si>
  <si>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</si>
  <si>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</si>
  <si>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</si>
  <si>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</si>
  <si>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</si>
  <si>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</si>
  <si>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</si>
  <si>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</si>
  <si>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</si>
  <si>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</si>
  <si>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</si>
  <si>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</si>
  <si>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</si>
  <si>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</si>
  <si>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</si>
  <si>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</si>
  <si>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</si>
  <si>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</si>
  <si>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</si>
  <si>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</si>
  <si>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</si>
  <si>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</si>
  <si>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</si>
  <si>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</si>
  <si>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</si>
  <si>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</si>
  <si>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</si>
  <si>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</si>
  <si>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</si>
  <si>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</si>
  <si>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</si>
  <si>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</si>
  <si>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</si>
  <si>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</si>
  <si>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</si>
  <si>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</si>
  <si>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</si>
  <si>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</si>
  <si>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</si>
  <si>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</si>
  <si>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</si>
  <si>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</si>
  <si>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</si>
  <si>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</si>
  <si>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</si>
  <si>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</si>
  <si>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</si>
  <si>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</si>
  <si>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</si>
  <si>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</si>
  <si>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</si>
  <si>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</si>
  <si>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</si>
  <si>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</si>
  <si>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</si>
  <si>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</si>
  <si>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</si>
  <si>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</si>
  <si>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</si>
  <si>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</si>
  <si>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</si>
  <si>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</si>
  <si>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</si>
  <si>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</si>
  <si>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</si>
  <si>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</si>
  <si>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</si>
  <si>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</si>
  <si>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</si>
  <si>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</si>
  <si>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</si>
  <si>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</si>
  <si>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</si>
  <si>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</si>
  <si>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</si>
  <si>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</si>
  <si>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</si>
  <si>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</si>
  <si>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</si>
  <si>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</si>
  <si>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</si>
  <si>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</si>
  <si>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</si>
  <si>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</si>
  <si>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</si>
  <si>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</si>
  <si>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</si>
  <si>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</si>
  <si>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</si>
  <si>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</si>
  <si>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</si>
  <si>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</si>
  <si>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</si>
  <si>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</si>
  <si>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</si>
  <si>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</si>
  <si>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</si>
  <si>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</si>
  <si>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</si>
  <si>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</si>
  <si>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</si>
  <si>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</si>
  <si>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</si>
  <si>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</si>
  <si>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</si>
  <si>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</si>
  <si>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</si>
  <si>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</si>
  <si>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</si>
  <si>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</si>
  <si>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</si>
  <si>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</si>
  <si>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</si>
  <si>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</si>
  <si>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</si>
  <si>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</si>
  <si>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</si>
  <si>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</si>
  <si>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</si>
  <si>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</si>
  <si>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</si>
  <si>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</si>
  <si>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</si>
  <si>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</si>
  <si>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</si>
  <si>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</si>
  <si>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</si>
  <si>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</si>
  <si>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</si>
  <si>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SC</t>
  </si>
  <si>
    <t>PR</t>
  </si>
  <si>
    <t>MP</t>
  </si>
  <si>
    <t>GU</t>
  </si>
  <si>
    <t>WV</t>
  </si>
  <si>
    <t>ID</t>
  </si>
  <si>
    <t>5001 Maloneyville Rd</t>
  </si>
  <si>
    <t>Knoxville</t>
  </si>
  <si>
    <t>TN</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</si>
  <si>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</si>
  <si>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</si>
  <si>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</si>
  <si>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</si>
  <si>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</si>
  <si>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</si>
  <si>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</si>
  <si>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</si>
  <si>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</si>
  <si>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</si>
  <si>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</si>
  <si>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</si>
  <si>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</si>
  <si>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</si>
  <si>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</si>
  <si>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</si>
  <si>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</si>
  <si>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</si>
  <si>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</si>
  <si>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</si>
  <si>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</si>
  <si>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</si>
  <si>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</si>
  <si>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</si>
  <si>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</si>
  <si>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</si>
  <si>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</si>
  <si>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</si>
  <si>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</si>
  <si>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</si>
  <si>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</si>
  <si>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</si>
  <si>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</si>
  <si>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</si>
  <si>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</si>
  <si>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</si>
  <si>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</si>
  <si>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</si>
  <si>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</si>
  <si>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</si>
  <si>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</si>
  <si>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</si>
  <si>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</si>
  <si>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</si>
  <si>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</si>
  <si>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</si>
  <si>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</si>
  <si>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</si>
  <si>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</si>
  <si>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</si>
  <si>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</si>
  <si>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</si>
  <si>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</si>
  <si>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</si>
  <si>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</si>
  <si>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</si>
  <si>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</si>
  <si>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</si>
  <si>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</si>
  <si>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</si>
  <si>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</si>
  <si>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</si>
  <si>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</si>
  <si>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</si>
  <si>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</si>
  <si>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</si>
  <si>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</si>
  <si>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</si>
  <si>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</si>
  <si>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</si>
  <si>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</si>
  <si>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</si>
  <si>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</si>
  <si>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</si>
  <si>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</si>
  <si>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</si>
  <si>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</si>
  <si>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</si>
  <si>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</si>
  <si>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</si>
  <si>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</si>
  <si>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</si>
  <si>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</si>
  <si>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</si>
  <si>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</si>
  <si>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</si>
  <si>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</si>
  <si>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</si>
  <si>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</si>
  <si>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</si>
  <si>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</si>
  <si>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</si>
  <si>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</si>
  <si>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</si>
  <si>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Data from BI Inc. Participants Report, 02.10.2024</t>
  </si>
  <si>
    <t>Data from OBP Report, 02.11.2024</t>
  </si>
  <si>
    <t>Active ATD Participants and Average Length in Program, FY24,  as of 02/10/2024, by AOR and Technology</t>
  </si>
  <si>
    <t>FY24 thru January Court Appearance: Total Hearings*</t>
  </si>
  <si>
    <t xml:space="preserve">
FY24 thru January Court Appearance: Final Hearings*</t>
  </si>
  <si>
    <t>* Data are based on an individual's self-identification as transgender.</t>
  </si>
  <si>
    <t>Atlanta Area of Responsibility</t>
  </si>
  <si>
    <t>Boston Area of Responsibility</t>
  </si>
  <si>
    <t>Washington Area of Responsibility</t>
  </si>
  <si>
    <t>St. Paul Area of Responsibility</t>
  </si>
  <si>
    <t>Phoenix Area of Responsibility</t>
  </si>
  <si>
    <t>Philadelphia Area of Responsibility</t>
  </si>
  <si>
    <t>San Diego Area of Responsibility</t>
  </si>
  <si>
    <t>Seattle Area of Responsibility</t>
  </si>
  <si>
    <t>Miami Area of Responsibility</t>
  </si>
  <si>
    <t>Buffalo Area of Responsibility</t>
  </si>
  <si>
    <t>San Antonio Area of Responsibility</t>
  </si>
  <si>
    <t>Dallas Area of Responsibility</t>
  </si>
  <si>
    <t>New Orleans Area of Responsibility</t>
  </si>
  <si>
    <t>El Paso Area of Responsibility</t>
  </si>
  <si>
    <t>Houston Area of Responsibility</t>
  </si>
  <si>
    <t>Denver Area of Responsibility</t>
  </si>
  <si>
    <t>FY 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</si>
  <si>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</si>
  <si>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</si>
  <si>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</si>
  <si>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</si>
  <si>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</si>
  <si>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</si>
  <si>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</si>
  <si>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</si>
  <si>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</si>
  <si>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</si>
  <si>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</si>
  <si>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</si>
  <si>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</si>
  <si>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</si>
  <si>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</si>
  <si>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</si>
  <si>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</si>
  <si>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</si>
  <si>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</si>
  <si>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</si>
  <si>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</si>
  <si>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</si>
  <si>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</si>
  <si>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</si>
  <si>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</si>
  <si>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</si>
  <si>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</si>
  <si>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</si>
  <si>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</si>
  <si>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</si>
  <si>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</si>
  <si>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</si>
  <si>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</si>
  <si>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 ODO Inspection End Date is the date the final report was issued.</t>
  </si>
  <si>
    <t>ODO inspections are conducted on a semi-annual basis. The reportable inspections are listed.</t>
  </si>
  <si>
    <t>(*) Denotes no inspection completed as of the date of the report due to an ADP of less than 1.</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</si>
  <si>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</si>
  <si>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</si>
  <si>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</si>
  <si>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</si>
  <si>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</si>
  <si>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</si>
  <si>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</si>
  <si>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</si>
  <si>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</si>
  <si>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</si>
  <si>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</si>
  <si>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</si>
  <si>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</si>
  <si>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</si>
  <si>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</si>
  <si>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</si>
  <si>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</si>
  <si>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</si>
  <si>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</si>
  <si>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</si>
  <si>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</si>
  <si>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</si>
  <si>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</si>
  <si>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VT</t>
  </si>
  <si>
    <t>Swanton</t>
  </si>
  <si>
    <t>3649 Lower Newton Road</t>
  </si>
  <si>
    <t>Northwest State Correctional Center</t>
  </si>
  <si>
    <t>South Burlington</t>
  </si>
  <si>
    <t>7 Farrell Street</t>
  </si>
  <si>
    <t>Chittenden Regional Correctional Facility</t>
  </si>
  <si>
    <t>Tulsa</t>
  </si>
  <si>
    <t>300 North Denver Avenue</t>
  </si>
  <si>
    <t>Tulsa County Jail (david L. Moss Justice Ctr)</t>
  </si>
  <si>
    <t>Estancia</t>
  </si>
  <si>
    <t>209 County Road 49</t>
  </si>
  <si>
    <t>Torrance/estancia, Nm</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</si>
  <si>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</si>
  <si>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</si>
  <si>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</si>
  <si>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</si>
  <si>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</si>
  <si>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</si>
  <si>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</si>
  <si>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</si>
  <si>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</si>
  <si>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</si>
  <si>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</si>
  <si>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</si>
  <si>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</si>
  <si>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</si>
  <si>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</si>
  <si>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</si>
  <si>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ORSA NDS 2019</t>
  </si>
  <si>
    <t>3415 South 900 West</t>
  </si>
  <si>
    <t>Salt Lake County Metro Jail</t>
  </si>
  <si>
    <t>San Luis</t>
  </si>
  <si>
    <t>406 North Avenue D</t>
  </si>
  <si>
    <t>San Luis Regional Detention Center</t>
  </si>
  <si>
    <t>Guaynabo</t>
  </si>
  <si>
    <t>651 Federal Drive, Suite 104</t>
  </si>
  <si>
    <t>San Juan Staging</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</si>
  <si>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</si>
  <si>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</si>
  <si>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</si>
  <si>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</si>
  <si>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</si>
  <si>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</si>
  <si>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</si>
  <si>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</si>
  <si>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</si>
  <si>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</si>
  <si>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</si>
  <si>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</si>
  <si>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1001 San Rio Boulevard</t>
  </si>
  <si>
    <t>Rio Grande Detention Center</t>
  </si>
  <si>
    <t>Lovejoy</t>
  </si>
  <si>
    <t>11866 Hastings Bridge Road P.o. Box 429</t>
  </si>
  <si>
    <t>Robert A Deyton Detention</t>
  </si>
  <si>
    <t>PBNDS 2011 - 2013 Errata</t>
  </si>
  <si>
    <t>Alvarado</t>
  </si>
  <si>
    <t>1209 Sunflower Ln</t>
  </si>
  <si>
    <t>Prairieland Detention Facility</t>
  </si>
  <si>
    <t>Fail</t>
  </si>
  <si>
    <t>NDS 2000</t>
  </si>
  <si>
    <t>Council Bluffs</t>
  </si>
  <si>
    <t>1400 Big Lake Road</t>
  </si>
  <si>
    <t>Pottawattamie County Jail</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</si>
  <si>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</si>
  <si>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</si>
  <si>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</si>
  <si>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</si>
  <si>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</si>
  <si>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</si>
  <si>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</si>
  <si>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</si>
  <si>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</si>
  <si>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</si>
  <si>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</si>
  <si>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</si>
  <si>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</si>
  <si>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</si>
  <si>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</si>
  <si>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</si>
  <si>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</si>
  <si>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</si>
  <si>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</si>
  <si>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</si>
  <si>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</si>
  <si>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</si>
  <si>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</si>
  <si>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</si>
  <si>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</si>
  <si>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</si>
  <si>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</si>
  <si>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</si>
  <si>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</si>
  <si>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</si>
  <si>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</si>
  <si>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</si>
  <si>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</si>
  <si>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</si>
  <si>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</si>
  <si>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</si>
  <si>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</si>
  <si>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</si>
  <si>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</si>
  <si>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</si>
  <si>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</si>
  <si>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</si>
  <si>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</si>
  <si>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</si>
  <si>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</si>
  <si>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</si>
  <si>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</si>
  <si>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</si>
  <si>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</si>
  <si>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</si>
  <si>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</si>
  <si>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</si>
  <si>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Burley</t>
  </si>
  <si>
    <t>1415 Albion Avenue</t>
  </si>
  <si>
    <t>Minicassia Detention Center</t>
  </si>
  <si>
    <t>Canton</t>
  </si>
  <si>
    <t>2935 Highway 51</t>
  </si>
  <si>
    <t>Madison County Jail</t>
  </si>
  <si>
    <t>4702 East Saunders Street</t>
  </si>
  <si>
    <t>Laredo Processing Center</t>
  </si>
  <si>
    <t>Groesbeck</t>
  </si>
  <si>
    <t>910 North Tyus Street</t>
  </si>
  <si>
    <t>Limestone County Detention Center</t>
  </si>
  <si>
    <t>Lexington</t>
  </si>
  <si>
    <t>521 Gibson Road</t>
  </si>
  <si>
    <t>Lexington County Jail</t>
  </si>
  <si>
    <t>Winnfield</t>
  </si>
  <si>
    <t>560 Gum Spring Road</t>
  </si>
  <si>
    <t>Winn Correctional Center</t>
  </si>
  <si>
    <t>18201 Southwest 12th Street</t>
  </si>
  <si>
    <t>Krome North Service Processing Center</t>
  </si>
  <si>
    <t>Karnes City</t>
  </si>
  <si>
    <t>409 Fm 1144</t>
  </si>
  <si>
    <t>Karnes County Immigration Processing Center</t>
  </si>
  <si>
    <t>Knox County Detention Facility</t>
  </si>
  <si>
    <t>Newkirk</t>
  </si>
  <si>
    <t>1101 West Dry Road</t>
  </si>
  <si>
    <t>Kay Co Justice Facility</t>
  </si>
  <si>
    <t>810 Commerce Street</t>
  </si>
  <si>
    <t>Karnes County Correctional Center</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</si>
  <si>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</si>
  <si>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</si>
  <si>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</si>
  <si>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</si>
  <si>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</si>
  <si>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</si>
  <si>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</si>
  <si>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</si>
  <si>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</si>
  <si>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</si>
  <si>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</si>
  <si>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</si>
  <si>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</si>
  <si>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</si>
  <si>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</si>
  <si>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</si>
  <si>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</si>
  <si>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</si>
  <si>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</si>
  <si>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</si>
  <si>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</si>
  <si>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</si>
  <si>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</si>
  <si>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</si>
  <si>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</si>
  <si>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</si>
  <si>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</si>
  <si>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 Pub Sfty Cplx</t>
  </si>
  <si>
    <t>Hagatna</t>
  </si>
  <si>
    <t>203 Aspinall Avenue</t>
  </si>
  <si>
    <t>Department Of Corrections Hagatna</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</si>
  <si>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</si>
  <si>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</si>
  <si>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</si>
  <si>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</si>
  <si>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</si>
  <si>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</si>
  <si>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</si>
  <si>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</si>
  <si>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</si>
  <si>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</si>
  <si>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</si>
  <si>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</si>
  <si>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</si>
  <si>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</si>
  <si>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</si>
  <si>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Spc</t>
  </si>
  <si>
    <t>Folkston</t>
  </si>
  <si>
    <t>3026 Hwy 252 East</t>
  </si>
  <si>
    <t>Folkston Main Ipc</t>
  </si>
  <si>
    <t>3424 Highway 252 East</t>
  </si>
  <si>
    <t>Folkston Annex Ipc</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</si>
  <si>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</si>
  <si>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</si>
  <si>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</si>
  <si>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</si>
  <si>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</si>
  <si>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</si>
  <si>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</si>
  <si>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</si>
  <si>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</si>
  <si>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</si>
  <si>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</si>
  <si>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Eden</t>
  </si>
  <si>
    <t>702 E Broadway St</t>
  </si>
  <si>
    <t>Eden Detention Ctr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</si>
  <si>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</si>
  <si>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</si>
  <si>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</si>
  <si>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</si>
  <si>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</si>
  <si>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</si>
  <si>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</si>
  <si>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</si>
  <si>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</si>
  <si>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</si>
  <si>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</si>
  <si>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ME</t>
  </si>
  <si>
    <t>Portland</t>
  </si>
  <si>
    <t>50 County Way</t>
  </si>
  <si>
    <t>Cumberland County Jail</t>
  </si>
  <si>
    <t>Tacoma</t>
  </si>
  <si>
    <t>1623 E. J Street</t>
  </si>
  <si>
    <t>Tacoma Ice Processing Center (northwest Det Ctr)</t>
  </si>
  <si>
    <t>Naples</t>
  </si>
  <si>
    <t>3319 Tamiami Trail East</t>
  </si>
  <si>
    <t>Collier County Naples Jail Center</t>
  </si>
  <si>
    <t>Lock Haven</t>
  </si>
  <si>
    <t>419 Shoemaker Road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</si>
  <si>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</si>
  <si>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</si>
  <si>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</si>
  <si>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</si>
  <si>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</si>
  <si>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</si>
  <si>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</si>
  <si>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</si>
  <si>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</si>
  <si>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</si>
  <si>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</si>
  <si>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</si>
  <si>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</si>
  <si>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</si>
  <si>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</si>
  <si>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</si>
  <si>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</si>
  <si>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</si>
  <si>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</si>
  <si>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</si>
  <si>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</si>
  <si>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</si>
  <si>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</si>
  <si>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</si>
  <si>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(farm To Market)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</si>
  <si>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</si>
  <si>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</si>
  <si>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</si>
  <si>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</si>
  <si>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</si>
  <si>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</si>
  <si>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</si>
  <si>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</si>
  <si>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</si>
  <si>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</si>
  <si>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</si>
  <si>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</si>
  <si>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</si>
  <si>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</si>
  <si>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</si>
  <si>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</si>
  <si>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</si>
  <si>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</si>
  <si>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</si>
  <si>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</si>
  <si>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</si>
  <si>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</si>
  <si>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</si>
  <si>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</si>
  <si>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</si>
  <si>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</si>
  <si>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</si>
  <si>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</si>
  <si>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</si>
  <si>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</si>
  <si>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</si>
  <si>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Graham</t>
  </si>
  <si>
    <t>109 South Maple Street</t>
  </si>
  <si>
    <t>Alamance County Detention Facility</t>
  </si>
  <si>
    <t>Honolulu</t>
  </si>
  <si>
    <t>351 Elliott St.</t>
  </si>
  <si>
    <t>Honolulu Federal Detention Center</t>
  </si>
  <si>
    <t>San Juan</t>
  </si>
  <si>
    <t>Hwy 28 Intsect Of Road 165</t>
  </si>
  <si>
    <t>Guaynabo Mdc (san Juan)</t>
  </si>
  <si>
    <t>10250 Rancho Road</t>
  </si>
  <si>
    <t>Adelanto Ice Processing Center</t>
  </si>
  <si>
    <t>Natchez</t>
  </si>
  <si>
    <t>20 Hobo Fork Rd.</t>
  </si>
  <si>
    <t>Adams County Det Center</t>
  </si>
  <si>
    <t>ODO Final Rating</t>
  </si>
  <si>
    <t>ODO Last Inspection Standard</t>
  </si>
  <si>
    <t>ODO Inspection End Date</t>
  </si>
  <si>
    <t>FY24 ALOS</t>
  </si>
  <si>
    <t>Data Source: ICE Integrated Decision Support (IIDS), 02/05/2024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</si>
  <si>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</si>
  <si>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</si>
  <si>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</si>
  <si>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</si>
  <si>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</si>
  <si>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</si>
  <si>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</si>
  <si>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</si>
  <si>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</si>
  <si>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</si>
  <si>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</si>
  <si>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</si>
  <si>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</si>
  <si>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</si>
  <si>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</si>
  <si>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</si>
  <si>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</si>
  <si>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</si>
  <si>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</si>
  <si>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</si>
  <si>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</si>
  <si>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</si>
  <si>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</si>
  <si>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</si>
  <si>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</si>
  <si>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</si>
  <si>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</si>
  <si>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</si>
  <si>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</si>
  <si>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</si>
  <si>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</si>
  <si>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</si>
  <si>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</si>
  <si>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</si>
  <si>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</si>
  <si>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</si>
  <si>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</si>
  <si>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</si>
  <si>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</si>
  <si>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</si>
  <si>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</si>
  <si>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</si>
  <si>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</si>
  <si>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</si>
  <si>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</si>
  <si>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</si>
  <si>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</si>
  <si>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</si>
  <si>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</si>
  <si>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</si>
  <si>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</si>
  <si>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</si>
  <si>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</si>
  <si>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</si>
  <si>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</si>
  <si>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</si>
  <si>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</si>
  <si>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</si>
  <si>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</si>
  <si>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</si>
  <si>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</si>
  <si>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</si>
  <si>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</si>
  <si>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</si>
  <si>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</si>
  <si>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</si>
  <si>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</si>
  <si>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</si>
  <si>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</si>
  <si>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</si>
  <si>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</si>
  <si>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</si>
  <si>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</si>
  <si>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</si>
  <si>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</si>
  <si>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</si>
  <si>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</si>
  <si>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</si>
  <si>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</si>
  <si>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</si>
  <si>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</si>
  <si>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</si>
  <si>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</si>
  <si>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</si>
  <si>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</si>
  <si>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</si>
  <si>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</si>
  <si>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</si>
  <si>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</si>
  <si>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</si>
  <si>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</si>
  <si>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</si>
  <si>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</si>
  <si>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</si>
  <si>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</si>
  <si>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</si>
  <si>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</si>
  <si>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</si>
  <si>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</si>
  <si>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</si>
  <si>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</si>
  <si>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</si>
  <si>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</si>
  <si>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</si>
  <si>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</si>
  <si>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</si>
  <si>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</si>
  <si>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</si>
  <si>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</si>
  <si>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</si>
  <si>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</si>
  <si>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</si>
  <si>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</si>
  <si>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</si>
  <si>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</si>
  <si>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</si>
  <si>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</si>
  <si>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</si>
  <si>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</si>
  <si>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</si>
  <si>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</si>
  <si>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</si>
  <si>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</si>
  <si>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</si>
  <si>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</si>
  <si>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</si>
  <si>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</si>
  <si>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</si>
  <si>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</si>
  <si>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</si>
  <si>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</si>
  <si>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</si>
  <si>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</si>
  <si>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</si>
  <si>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</si>
  <si>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</si>
  <si>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</si>
  <si>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</si>
  <si>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</si>
  <si>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</si>
  <si>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</si>
  <si>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</si>
  <si>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</si>
  <si>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</si>
  <si>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</si>
  <si>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</si>
  <si>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</si>
  <si>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02/10/2024 (IIDS v2.0 run date 02/12/2024; EID as of 02/10/2024).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</si>
  <si>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</si>
  <si>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</si>
  <si>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</si>
  <si>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</si>
  <si>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02/10/2024 (IIDS v2.0 run date 02/12/2024; EID as of 02/10/2024).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</si>
  <si>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</si>
  <si>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</si>
  <si>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</si>
  <si>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</si>
  <si>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</si>
  <si>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</si>
  <si>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</si>
  <si>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02/10/2024 (IIDS v2.0 run date 02/12/2024; EID as of 02/10/2024).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</si>
  <si>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</si>
  <si>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</si>
  <si>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</si>
  <si>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02/11/2024 (IIDS v2.0 run date 02/12/2024; EID as of 02/11/2024).</t>
  </si>
  <si>
    <t>Processing dispositions of Other may include, but are not limited to, Non Citizens processed under Administrative Removal, Visa Waiver Program Removal, Stowaway or Crewmember.</t>
  </si>
  <si>
    <t>FY2024 ICE Initial Book-Ins</t>
  </si>
  <si>
    <t>FY2024 YTD ICE Book-ins data is updated through 02/10/2024 (IIDS v2.0 run date 02/12/2024; EID as of 02/10/2024).</t>
  </si>
  <si>
    <t>USCIS Average Time from USCIS Fear Decision Service Date to ICE Release (In Days) &amp; Non-Citizens with USCIS-Established Fear Decisions in an ICE Detention Facility</t>
  </si>
  <si>
    <t>Non Citizens Currently in ICE Detention Facilities data are a snapshot as 02/11/2024 (IIDS v2.0 run date 02/12/2024; EID as of 02/11/2024).</t>
  </si>
  <si>
    <t>FY2024 YTD ICE Final Releases data are updated through 02/10/2024 (IIDS v2.0 run date 02/12/2024; EID as of 02/10/2024).</t>
  </si>
  <si>
    <t>USCIS provided data containing APSO (Asylum Pre Screening Officer) cases clocked during FY2022 - FY2024. Data were received on 02/12/2023.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</si>
  <si>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</si>
  <si>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</si>
  <si>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327,935 records in the USCIS provided data, the breakdown of the fear screening determinations is as follows; 159,408 positive fear screening determinations, 105,600 negative fear screening determinations and 62,924 without an identified determination. Of the 159,408 with positive fear screening determinations; 99,095 have Persecution Claim Established and 60,313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</si>
  <si>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</si>
  <si>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327,935 unique fear determinations and 22,866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</si>
  <si>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</si>
  <si>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</si>
  <si>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</si>
  <si>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</si>
  <si>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</si>
  <si>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</si>
  <si>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02/13/2024 (IIDS v2.0 run date 02/14/2024; EID as of 02/13/2024).</t>
  </si>
  <si>
    <t>Monthly Bond Statistics</t>
  </si>
  <si>
    <t>FY2024 YTD ICE Final Book Out data are updated through 02/10/2024 (IIDS v2.0 run date 02/12/2024; EID as of 02/10/2024).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</si>
  <si>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</si>
  <si>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01/01/2023 - 02/12/2024 . Data were received on 02/13/2024.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</si>
  <si>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</si>
  <si>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</si>
  <si>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</si>
  <si>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</si>
  <si>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</si>
  <si>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02/13/2024 (IIDS v2.0 run date 02/14/2024; EID as of 02/13/2024).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</si>
  <si>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</si>
  <si>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</si>
  <si>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</si>
  <si>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</si>
  <si>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</si>
  <si>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</si>
  <si>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</si>
  <si>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</si>
  <si>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</si>
  <si>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</si>
  <si>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</si>
  <si>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</si>
  <si>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</si>
  <si>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</si>
  <si>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</si>
  <si>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</si>
  <si>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</si>
  <si>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</si>
  <si>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</si>
  <si>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</si>
  <si>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</si>
  <si>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</si>
  <si>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</si>
  <si>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</si>
  <si>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</si>
  <si>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</si>
  <si>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</si>
  <si>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</si>
  <si>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</si>
  <si>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</si>
  <si>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</si>
  <si>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</si>
  <si>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Total Book-Ins for FY24</t>
  </si>
  <si>
    <t>Current Book-Ins with Final Order</t>
  </si>
  <si>
    <t>Current Book-Ins without Final Order</t>
  </si>
  <si>
    <t xml:space="preserve">Total Current Book-In Location/Area of Responsibility </t>
  </si>
  <si>
    <t>ICE Transgender Detainee Population FY 2024 YTD:  as of 2/12/2024*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</si>
</sst>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4"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2"/>
      <color indexed="8"/>
      <name val="Arial"/>
      <family val="2"/>
    </font>
    <font>
      <sz val="12"/>
      <name val="Arial"/>
      <family val="2"/>
    </font>
    <font>
      <sz val="12"/>
      <color theme="1"/>
      <name val="Arial"/>
      <family val="2"/>
    </font>
    <font>
      <sz val="10"/>
      <color indexed="8"/>
      <name val="Arial"/>
      <family val="2"/>
    </font>
    <font>
      <b/>
      <sz val="12"/>
      <color theme="3" tint="-0.499984740745262"/>
      <name val="Times New Roman"/>
      <family val="1"/>
    </font>
    <font>
      <b/>
      <sz val="12"/>
      <color theme="4" tint="-0.499984740745262"/>
      <name val="Times New Roman"/>
      <family val="1"/>
    </font>
    <font>
      <b/>
      <sz val="12"/>
      <name val="Arial"/>
      <family val="2"/>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thin">
        <color indexed="64"/>
      </left>
      <right style="medium">
        <color indexed="64"/>
      </right>
      <top style="thin">
        <color indexed="64"/>
      </top>
      <bottom/>
      <diagonal/>
    </border>
    <border>
      <left style="medium">
        <color indexed="64"/>
      </left>
      <right style="thin">
        <color theme="1" tint="0.24994659260841701"/>
      </right>
      <top/>
      <bottom style="thin">
        <color theme="1" tint="0.24994659260841701"/>
      </bottom>
      <diagonal/>
    </border>
    <border>
      <left style="thin">
        <color theme="1" tint="0.24994659260841701"/>
      </left>
      <right style="medium">
        <color indexed="64"/>
      </right>
      <top/>
      <bottom style="thin">
        <color theme="1" tint="0.24994659260841701"/>
      </bottom>
      <diagonal/>
    </border>
    <border>
      <left style="medium">
        <color indexed="64"/>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indexed="64"/>
      </right>
      <top style="thin">
        <color theme="1" tint="0.24994659260841701"/>
      </top>
      <bottom style="thin">
        <color theme="1" tint="0.24994659260841701"/>
      </bottom>
      <diagonal/>
    </border>
    <border>
      <left style="medium">
        <color indexed="64"/>
      </left>
      <right style="thin">
        <color theme="1" tint="0.24994659260841701"/>
      </right>
      <top style="thin">
        <color theme="1" tint="0.24994659260841701"/>
      </top>
      <bottom style="medium">
        <color indexed="64"/>
      </bottom>
      <diagonal/>
    </border>
    <border>
      <left style="thin">
        <color theme="1" tint="0.24994659260841701"/>
      </left>
      <right style="medium">
        <color indexed="64"/>
      </right>
      <top style="thin">
        <color theme="1" tint="0.2499465926084170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56">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8" xfId="3" applyFont="1" applyFill="1" applyBorder="1" applyAlignment="1">
      <alignment vertical="center" wrapText="1"/>
    </xf>
    <xf numFmtId="0" fontId="20" fillId="6" borderId="5" xfId="3" applyFont="1" applyFill="1" applyBorder="1" applyAlignment="1">
      <alignment vertical="center" wrapText="1"/>
    </xf>
    <xf numFmtId="0" fontId="19" fillId="5" borderId="0" xfId="2" applyFont="1" applyFill="1" applyAlignment="1">
      <alignment vertical="top"/>
    </xf>
    <xf numFmtId="0" fontId="14"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4" fillId="2" borderId="12" xfId="0" applyNumberFormat="1" applyFont="1" applyFill="1" applyBorder="1" applyAlignment="1">
      <alignment vertical="top" wrapText="1"/>
    </xf>
    <xf numFmtId="49" fontId="24" fillId="0" borderId="12"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7" xfId="0" applyFont="1" applyFill="1" applyBorder="1" applyAlignment="1">
      <alignment horizontal="center" vertical="center" wrapText="1"/>
    </xf>
    <xf numFmtId="0" fontId="22" fillId="4" borderId="17" xfId="0" applyFont="1" applyFill="1" applyBorder="1"/>
    <xf numFmtId="41" fontId="23" fillId="4" borderId="17" xfId="0" applyNumberFormat="1" applyFont="1" applyFill="1" applyBorder="1" applyAlignment="1">
      <alignment horizontal="center"/>
    </xf>
    <xf numFmtId="166" fontId="23"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2" fillId="9" borderId="17" xfId="0" applyFont="1" applyFill="1" applyBorder="1" applyAlignment="1">
      <alignment vertical="center"/>
    </xf>
    <xf numFmtId="3" fontId="22" fillId="9" borderId="17" xfId="0" applyNumberFormat="1" applyFont="1" applyFill="1" applyBorder="1" applyAlignment="1">
      <alignment vertical="center"/>
    </xf>
    <xf numFmtId="167" fontId="22" fillId="9" borderId="17"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7" xfId="0" applyFont="1" applyBorder="1"/>
    <xf numFmtId="2" fontId="30"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2" fillId="9" borderId="17" xfId="0" applyNumberFormat="1" applyFont="1" applyFill="1" applyBorder="1"/>
    <xf numFmtId="167" fontId="22" fillId="9" borderId="17" xfId="0" applyNumberFormat="1" applyFont="1" applyFill="1" applyBorder="1"/>
    <xf numFmtId="0" fontId="30" fillId="0" borderId="17" xfId="0" applyFont="1" applyBorder="1" applyAlignment="1">
      <alignment horizontal="left" indent="1"/>
    </xf>
    <xf numFmtId="0" fontId="5" fillId="0" borderId="0" xfId="3" applyFont="1" applyAlignment="1">
      <alignment vertical="center" wrapText="1"/>
    </xf>
    <xf numFmtId="0" fontId="33"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2" fillId="0" borderId="0" xfId="0" applyFont="1"/>
    <xf numFmtId="2" fontId="34" fillId="10" borderId="18" xfId="0" applyNumberFormat="1" applyFont="1" applyFill="1" applyBorder="1" applyAlignment="1">
      <alignment horizontal="right" vertical="center"/>
    </xf>
    <xf numFmtId="0" fontId="34" fillId="10" borderId="18" xfId="0" applyFont="1" applyFill="1" applyBorder="1" applyAlignment="1">
      <alignment horizontal="right" vertical="center"/>
    </xf>
    <xf numFmtId="0" fontId="34" fillId="10" borderId="19" xfId="0" applyFont="1" applyFill="1" applyBorder="1" applyAlignment="1">
      <alignment vertical="center"/>
    </xf>
    <xf numFmtId="2" fontId="35" fillId="0" borderId="18" xfId="0" applyNumberFormat="1" applyFont="1" applyBorder="1" applyAlignment="1">
      <alignment horizontal="right" vertical="center"/>
    </xf>
    <xf numFmtId="0" fontId="35" fillId="0" borderId="18" xfId="0" applyFont="1" applyBorder="1" applyAlignment="1">
      <alignment horizontal="right" vertical="center"/>
    </xf>
    <xf numFmtId="0" fontId="35" fillId="0" borderId="19" xfId="0" applyFont="1" applyBorder="1" applyAlignment="1">
      <alignment vertical="center"/>
    </xf>
    <xf numFmtId="0" fontId="35" fillId="0" borderId="19" xfId="0" applyFont="1" applyBorder="1" applyAlignment="1">
      <alignment vertical="center" wrapText="1"/>
    </xf>
    <xf numFmtId="0" fontId="34" fillId="10" borderId="20" xfId="0" applyFont="1" applyFill="1" applyBorder="1" applyAlignment="1">
      <alignment vertical="center" wrapText="1"/>
    </xf>
    <xf numFmtId="0" fontId="34" fillId="10" borderId="17" xfId="0" applyFont="1" applyFill="1" applyBorder="1" applyAlignment="1">
      <alignment vertical="center"/>
    </xf>
    <xf numFmtId="0" fontId="32" fillId="0" borderId="0" xfId="0" applyFont="1" applyAlignment="1">
      <alignment horizontal="left" vertical="center"/>
    </xf>
    <xf numFmtId="0" fontId="34" fillId="0" borderId="0" xfId="0" applyFont="1" applyAlignment="1">
      <alignment horizontal="left" vertical="center"/>
    </xf>
    <xf numFmtId="0" fontId="34" fillId="0" borderId="6" xfId="0" applyFont="1" applyBorder="1" applyAlignment="1">
      <alignment horizontal="left" vertical="center"/>
    </xf>
    <xf numFmtId="0" fontId="0" fillId="0" borderId="0" xfId="0" applyAlignment="1">
      <alignment vertical="center"/>
    </xf>
    <xf numFmtId="0" fontId="34" fillId="10" borderId="20" xfId="0" applyFont="1" applyFill="1" applyBorder="1" applyAlignment="1">
      <alignment vertical="center"/>
    </xf>
    <xf numFmtId="0" fontId="34" fillId="10" borderId="21" xfId="0" applyFont="1" applyFill="1" applyBorder="1" applyAlignment="1">
      <alignment vertical="center"/>
    </xf>
    <xf numFmtId="0" fontId="6" fillId="0" borderId="0" xfId="0" applyFont="1"/>
    <xf numFmtId="14" fontId="6" fillId="0" borderId="0" xfId="0" applyNumberFormat="1" applyFont="1"/>
    <xf numFmtId="165" fontId="6" fillId="0" borderId="0" xfId="0" applyNumberFormat="1" applyFont="1"/>
    <xf numFmtId="0" fontId="10" fillId="0" borderId="0" xfId="0" applyFont="1" applyAlignment="1">
      <alignment vertical="center"/>
    </xf>
    <xf numFmtId="14" fontId="10" fillId="0" borderId="0" xfId="0" applyNumberFormat="1" applyFont="1" applyAlignment="1">
      <alignment vertical="center"/>
    </xf>
    <xf numFmtId="3" fontId="6" fillId="0" borderId="0" xfId="0" applyNumberFormat="1" applyFont="1" applyAlignment="1">
      <alignment horizontal="right" vertical="center"/>
    </xf>
    <xf numFmtId="3" fontId="10" fillId="0" borderId="0" xfId="0" applyNumberFormat="1" applyFont="1" applyAlignment="1">
      <alignment horizontal="right" vertical="center"/>
    </xf>
    <xf numFmtId="3" fontId="10" fillId="0" borderId="0" xfId="1" applyNumberFormat="1" applyFont="1" applyFill="1" applyBorder="1" applyAlignment="1">
      <alignment vertical="center"/>
    </xf>
    <xf numFmtId="165" fontId="10" fillId="0" borderId="0" xfId="0" applyNumberFormat="1" applyFont="1" applyAlignment="1">
      <alignment vertical="center"/>
    </xf>
    <xf numFmtId="165" fontId="36" fillId="0" borderId="0" xfId="0" applyNumberFormat="1" applyFont="1"/>
    <xf numFmtId="0" fontId="36" fillId="0" borderId="0" xfId="0" applyFont="1"/>
    <xf numFmtId="0" fontId="6" fillId="0" borderId="0" xfId="0" applyFont="1" applyAlignment="1">
      <alignment wrapText="1"/>
    </xf>
    <xf numFmtId="165" fontId="24" fillId="0" borderId="0" xfId="0" applyNumberFormat="1" applyFont="1" applyAlignment="1">
      <alignment horizontal="left" wrapText="1"/>
    </xf>
    <xf numFmtId="0" fontId="24" fillId="0" borderId="0" xfId="0" applyFont="1" applyAlignment="1">
      <alignment horizontal="left" wrapText="1"/>
    </xf>
    <xf numFmtId="0" fontId="24" fillId="0" borderId="0" xfId="0" applyFont="1" applyAlignment="1">
      <alignment horizontal="left"/>
    </xf>
    <xf numFmtId="0" fontId="37" fillId="0" borderId="1" xfId="0" applyFont="1" applyBorder="1" applyAlignment="1">
      <alignment vertical="center"/>
    </xf>
    <xf numFmtId="3" fontId="38" fillId="0" borderId="1" xfId="0" applyNumberFormat="1" applyFont="1" applyBorder="1" applyAlignment="1">
      <alignment horizontal="right" vertical="center"/>
    </xf>
    <xf numFmtId="3" fontId="37" fillId="0" borderId="1" xfId="0" applyNumberFormat="1" applyFont="1" applyBorder="1" applyAlignment="1">
      <alignment horizontal="right" vertical="center"/>
    </xf>
    <xf numFmtId="3" fontId="37" fillId="0" borderId="1" xfId="1" applyNumberFormat="1" applyFont="1" applyFill="1" applyBorder="1" applyAlignment="1">
      <alignment vertical="center"/>
    </xf>
    <xf numFmtId="165" fontId="37" fillId="0" borderId="1" xfId="0" applyNumberFormat="1" applyFont="1" applyBorder="1" applyAlignment="1">
      <alignment vertical="center"/>
    </xf>
    <xf numFmtId="3" fontId="39" fillId="0" borderId="1" xfId="0" applyNumberFormat="1" applyFont="1" applyBorder="1" applyAlignment="1">
      <alignment horizontal="right" vertical="center"/>
    </xf>
    <xf numFmtId="0" fontId="40" fillId="0" borderId="1" xfId="0" applyFont="1" applyBorder="1" applyAlignment="1">
      <alignment horizontal="right"/>
    </xf>
    <xf numFmtId="3" fontId="21" fillId="3" borderId="5" xfId="1" applyNumberFormat="1" applyFont="1" applyFill="1" applyBorder="1" applyAlignment="1">
      <alignment horizontal="right" wrapText="1"/>
    </xf>
    <xf numFmtId="3" fontId="21" fillId="3" borderId="5" xfId="1" applyNumberFormat="1" applyFont="1" applyFill="1" applyBorder="1" applyAlignment="1">
      <alignment horizontal="left" vertical="top" wrapText="1"/>
    </xf>
    <xf numFmtId="1" fontId="21" fillId="3" borderId="5" xfId="1" applyNumberFormat="1" applyFont="1" applyFill="1" applyBorder="1" applyAlignment="1">
      <alignment horizontal="left" vertical="top" wrapText="1"/>
    </xf>
    <xf numFmtId="3" fontId="21" fillId="3" borderId="5" xfId="1" applyNumberFormat="1" applyFont="1" applyFill="1" applyBorder="1" applyAlignment="1">
      <alignment vertical="top" wrapText="1"/>
    </xf>
    <xf numFmtId="0" fontId="21" fillId="3" borderId="5" xfId="4" applyFont="1" applyFill="1" applyBorder="1" applyAlignment="1">
      <alignment horizontal="left" vertical="top" wrapText="1"/>
    </xf>
    <xf numFmtId="0" fontId="21" fillId="3" borderId="5" xfId="4" applyFont="1" applyFill="1" applyBorder="1" applyAlignment="1">
      <alignment vertical="top" wrapText="1"/>
    </xf>
    <xf numFmtId="165" fontId="21" fillId="3" borderId="5"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41" fillId="2" borderId="0" xfId="0" applyFont="1" applyFill="1" applyAlignment="1">
      <alignment vertical="center"/>
    </xf>
    <xf numFmtId="165" fontId="41" fillId="2" borderId="0" xfId="0" applyNumberFormat="1" applyFont="1" applyFill="1" applyAlignment="1">
      <alignment vertical="center"/>
    </xf>
    <xf numFmtId="0" fontId="41" fillId="2" borderId="23" xfId="0" applyFont="1" applyFill="1" applyBorder="1" applyAlignment="1">
      <alignment vertical="center"/>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1" fontId="43" fillId="4" borderId="8" xfId="0" applyNumberFormat="1" applyFont="1" applyFill="1" applyBorder="1" applyAlignment="1">
      <alignment horizontal="left" wrapText="1"/>
    </xf>
    <xf numFmtId="165" fontId="43" fillId="4" borderId="8" xfId="0" applyNumberFormat="1" applyFont="1" applyFill="1" applyBorder="1" applyAlignment="1">
      <alignment horizontal="left" wrapText="1"/>
    </xf>
    <xf numFmtId="1" fontId="43" fillId="4" borderId="8" xfId="4" applyNumberFormat="1" applyFont="1" applyFill="1" applyBorder="1" applyAlignment="1">
      <alignment horizontal="left" wrapText="1"/>
    </xf>
    <xf numFmtId="1" fontId="43" fillId="4" borderId="8" xfId="0" applyNumberFormat="1" applyFont="1" applyFill="1" applyBorder="1" applyAlignment="1">
      <alignment horizontal="left" vertical="top" wrapText="1"/>
    </xf>
    <xf numFmtId="14" fontId="43" fillId="4" borderId="8" xfId="0" applyNumberFormat="1" applyFont="1" applyFill="1" applyBorder="1" applyAlignment="1">
      <alignment vertical="top" wrapText="1"/>
    </xf>
    <xf numFmtId="14" fontId="38" fillId="0" borderId="1" xfId="0" applyNumberFormat="1" applyFont="1" applyBorder="1" applyAlignment="1">
      <alignment horizontal="right"/>
    </xf>
    <xf numFmtId="1" fontId="38" fillId="0" borderId="1" xfId="0" applyNumberFormat="1" applyFont="1" applyBorder="1" applyAlignment="1">
      <alignment horizontal="right"/>
    </xf>
    <xf numFmtId="14" fontId="38" fillId="0" borderId="9" xfId="0" applyNumberFormat="1" applyFont="1" applyBorder="1" applyAlignment="1">
      <alignment horizontal="right"/>
    </xf>
    <xf numFmtId="0" fontId="38" fillId="0" borderId="9" xfId="0" applyFont="1" applyBorder="1" applyAlignment="1">
      <alignment horizontal="right"/>
    </xf>
    <xf numFmtId="0" fontId="37" fillId="0" borderId="1" xfId="0" applyFont="1" applyBorder="1" applyAlignment="1">
      <alignment horizontal="right"/>
    </xf>
    <xf numFmtId="0" fontId="2" fillId="2" borderId="0" xfId="0" applyFont="1" applyFill="1"/>
    <xf numFmtId="0" fontId="15"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6"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26"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7"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28" xfId="0" applyFont="1" applyFill="1" applyBorder="1"/>
    <xf numFmtId="164" fontId="2" fillId="5" borderId="3"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5" borderId="2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23" xfId="0" applyNumberFormat="1" applyFont="1" applyFill="1" applyBorder="1" applyAlignment="1">
      <alignment horizontal="center"/>
    </xf>
    <xf numFmtId="0" fontId="8" fillId="2" borderId="23" xfId="0" applyFont="1" applyFill="1" applyBorder="1" applyAlignment="1">
      <alignment horizontal="center"/>
    </xf>
    <xf numFmtId="164" fontId="2" fillId="2" borderId="6"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 xfId="5" applyFont="1" applyFill="1" applyBorder="1"/>
    <xf numFmtId="0" fontId="2" fillId="5" borderId="3" xfId="0" applyFont="1" applyFill="1" applyBorder="1"/>
    <xf numFmtId="41" fontId="2" fillId="5" borderId="3" xfId="1" applyNumberFormat="1" applyFont="1" applyFill="1" applyBorder="1"/>
    <xf numFmtId="41" fontId="2" fillId="5" borderId="3" xfId="0" applyNumberFormat="1" applyFont="1" applyFill="1" applyBorder="1"/>
    <xf numFmtId="41" fontId="2" fillId="5" borderId="32" xfId="1" applyNumberFormat="1" applyFont="1" applyFill="1" applyBorder="1"/>
    <xf numFmtId="164" fontId="2" fillId="0" borderId="33" xfId="1" applyNumberFormat="1" applyFont="1" applyFill="1" applyBorder="1" applyAlignment="1">
      <alignment horizontal="left"/>
    </xf>
    <xf numFmtId="9" fontId="2" fillId="2" borderId="33" xfId="5" applyFont="1" applyFill="1" applyBorder="1" applyAlignment="1">
      <alignment horizontal="right"/>
    </xf>
    <xf numFmtId="164" fontId="2" fillId="2" borderId="33" xfId="1" applyNumberFormat="1" applyFont="1" applyFill="1" applyBorder="1" applyAlignment="1">
      <alignment horizontal="left"/>
    </xf>
    <xf numFmtId="41" fontId="2" fillId="0" borderId="33" xfId="1" applyNumberFormat="1" applyFont="1" applyFill="1" applyBorder="1" applyAlignment="1">
      <alignment horizontal="left"/>
    </xf>
    <xf numFmtId="41" fontId="2" fillId="2" borderId="3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26" xfId="0" applyFont="1" applyFill="1" applyBorder="1" applyAlignment="1">
      <alignment horizontal="center"/>
    </xf>
    <xf numFmtId="0" fontId="2" fillId="0" borderId="6" xfId="0" applyFont="1" applyBorder="1"/>
    <xf numFmtId="0" fontId="8" fillId="2" borderId="0" xfId="0" applyFont="1" applyFill="1" applyAlignment="1">
      <alignment vertical="center" wrapText="1"/>
    </xf>
    <xf numFmtId="0" fontId="8" fillId="2" borderId="26"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38" xfId="0" applyFont="1" applyFill="1" applyBorder="1" applyAlignment="1">
      <alignment vertical="center" wrapText="1"/>
    </xf>
    <xf numFmtId="0" fontId="8" fillId="0" borderId="26" xfId="0" applyFont="1" applyBorder="1" applyAlignment="1">
      <alignment horizontal="center"/>
    </xf>
    <xf numFmtId="164" fontId="2" fillId="4" borderId="39" xfId="1" applyNumberFormat="1" applyFont="1" applyFill="1" applyBorder="1" applyAlignment="1"/>
    <xf numFmtId="164" fontId="2" fillId="0" borderId="39" xfId="1" applyNumberFormat="1" applyFont="1" applyFill="1" applyBorder="1" applyAlignment="1"/>
    <xf numFmtId="3" fontId="8" fillId="0" borderId="26" xfId="0" applyNumberFormat="1" applyFont="1" applyBorder="1" applyAlignment="1">
      <alignment horizontal="center"/>
    </xf>
    <xf numFmtId="164" fontId="2" fillId="0" borderId="27" xfId="1" applyNumberFormat="1" applyFont="1" applyFill="1" applyBorder="1" applyAlignment="1"/>
    <xf numFmtId="0" fontId="8" fillId="2" borderId="41" xfId="0" applyFont="1" applyFill="1" applyBorder="1" applyAlignment="1">
      <alignment horizontal="center"/>
    </xf>
    <xf numFmtId="16" fontId="8" fillId="2" borderId="0" xfId="0" applyNumberFormat="1" applyFont="1" applyFill="1" applyAlignment="1">
      <alignment horizontal="center"/>
    </xf>
    <xf numFmtId="0" fontId="2" fillId="2" borderId="26" xfId="0" applyFont="1" applyFill="1" applyBorder="1"/>
    <xf numFmtId="0" fontId="14" fillId="3" borderId="4" xfId="0" applyFont="1" applyFill="1" applyBorder="1" applyAlignment="1">
      <alignment horizontal="center" vertical="center" wrapText="1"/>
    </xf>
    <xf numFmtId="0" fontId="8" fillId="5" borderId="28" xfId="0" applyFont="1" applyFill="1" applyBorder="1"/>
    <xf numFmtId="41" fontId="2" fillId="5" borderId="3" xfId="0" applyNumberFormat="1" applyFont="1" applyFill="1" applyBorder="1" applyAlignment="1">
      <alignment horizontal="right"/>
    </xf>
    <xf numFmtId="164" fontId="2" fillId="5" borderId="3" xfId="1" applyNumberFormat="1" applyFont="1" applyFill="1" applyBorder="1" applyAlignment="1">
      <alignment horizontal="right"/>
    </xf>
    <xf numFmtId="3" fontId="2" fillId="2" borderId="26" xfId="0" applyNumberFormat="1" applyFont="1" applyFill="1" applyBorder="1"/>
    <xf numFmtId="164" fontId="8" fillId="11" borderId="33" xfId="1" applyNumberFormat="1" applyFont="1" applyFill="1" applyBorder="1" applyAlignment="1">
      <alignment horizontal="left"/>
    </xf>
    <xf numFmtId="164" fontId="2" fillId="11" borderId="33" xfId="1" applyNumberFormat="1" applyFont="1" applyFill="1" applyBorder="1" applyAlignment="1">
      <alignment horizontal="right"/>
    </xf>
    <xf numFmtId="164" fontId="2" fillId="2" borderId="0" xfId="0" applyNumberFormat="1" applyFont="1" applyFill="1"/>
    <xf numFmtId="164" fontId="2" fillId="0" borderId="3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3" xfId="1" applyNumberFormat="1" applyFont="1" applyFill="1" applyBorder="1" applyAlignment="1">
      <alignment horizontal="right"/>
    </xf>
    <xf numFmtId="164" fontId="48"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2" xfId="0" applyFont="1" applyFill="1" applyBorder="1" applyAlignment="1">
      <alignment horizontal="center"/>
    </xf>
    <xf numFmtId="16" fontId="8" fillId="2" borderId="26"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6"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6" xfId="0" applyNumberFormat="1" applyFont="1" applyFill="1" applyBorder="1"/>
    <xf numFmtId="4" fontId="2" fillId="2" borderId="0" xfId="0" applyNumberFormat="1" applyFont="1" applyFill="1"/>
    <xf numFmtId="16" fontId="2" fillId="0" borderId="26" xfId="0" applyNumberFormat="1" applyFont="1" applyBorder="1"/>
    <xf numFmtId="166" fontId="2" fillId="2" borderId="0" xfId="1" applyNumberFormat="1" applyFont="1" applyFill="1" applyBorder="1" applyAlignment="1">
      <alignment horizontal="left"/>
    </xf>
    <xf numFmtId="0" fontId="2" fillId="0" borderId="26"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3" xfId="0" applyFont="1" applyFill="1" applyBorder="1" applyAlignment="1">
      <alignment horizontal="center" vertical="center"/>
    </xf>
    <xf numFmtId="0" fontId="2" fillId="4" borderId="44" xfId="0" applyFont="1" applyFill="1" applyBorder="1" applyAlignment="1">
      <alignment horizontal="center" vertical="center"/>
    </xf>
    <xf numFmtId="4" fontId="0" fillId="0" borderId="0" xfId="0" applyNumberFormat="1"/>
    <xf numFmtId="0" fontId="14" fillId="0" borderId="0" xfId="0" applyFont="1" applyAlignment="1">
      <alignment horizontal="center" vertical="center" wrapText="1"/>
    </xf>
    <xf numFmtId="16" fontId="14"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2" fillId="0" borderId="0" xfId="0" applyFont="1"/>
    <xf numFmtId="0" fontId="51" fillId="12" borderId="9" xfId="0" applyFont="1" applyFill="1" applyBorder="1"/>
    <xf numFmtId="0" fontId="51" fillId="12" borderId="31" xfId="0" applyFont="1" applyFill="1" applyBorder="1"/>
    <xf numFmtId="0" fontId="51" fillId="12" borderId="27" xfId="0" applyFont="1" applyFill="1" applyBorder="1"/>
    <xf numFmtId="0" fontId="51" fillId="13" borderId="31" xfId="0" applyFont="1" applyFill="1" applyBorder="1"/>
    <xf numFmtId="0" fontId="51" fillId="13" borderId="27" xfId="0" applyFont="1" applyFill="1" applyBorder="1"/>
    <xf numFmtId="0" fontId="51" fillId="12" borderId="1" xfId="0" applyFont="1" applyFill="1" applyBorder="1" applyAlignment="1">
      <alignment horizontal="center"/>
    </xf>
    <xf numFmtId="0" fontId="51" fillId="13" borderId="1" xfId="0" applyFont="1" applyFill="1" applyBorder="1" applyAlignment="1">
      <alignment horizontal="center"/>
    </xf>
    <xf numFmtId="0" fontId="51" fillId="0" borderId="1" xfId="0" applyFont="1" applyBorder="1"/>
    <xf numFmtId="171" fontId="52" fillId="2" borderId="1" xfId="1" applyNumberFormat="1" applyFont="1" applyFill="1" applyBorder="1" applyAlignment="1">
      <alignment horizontal="left"/>
    </xf>
    <xf numFmtId="0" fontId="50" fillId="5" borderId="33" xfId="0" applyFont="1" applyFill="1" applyBorder="1"/>
    <xf numFmtId="171" fontId="52" fillId="2" borderId="33" xfId="1" applyNumberFormat="1" applyFont="1" applyFill="1" applyBorder="1" applyAlignment="1">
      <alignment horizontal="left"/>
    </xf>
    <xf numFmtId="0" fontId="27" fillId="0" borderId="0" xfId="0" applyFont="1"/>
    <xf numFmtId="0" fontId="50" fillId="5" borderId="0" xfId="0" applyFont="1" applyFill="1"/>
    <xf numFmtId="0" fontId="51" fillId="5" borderId="0" xfId="0" applyFont="1" applyFill="1"/>
    <xf numFmtId="164" fontId="52" fillId="2" borderId="1" xfId="1" applyNumberFormat="1" applyFont="1" applyFill="1" applyBorder="1" applyAlignment="1">
      <alignment horizontal="left"/>
    </xf>
    <xf numFmtId="164" fontId="52" fillId="2" borderId="45" xfId="1" applyNumberFormat="1" applyFont="1" applyFill="1" applyBorder="1" applyAlignment="1">
      <alignment horizontal="left"/>
    </xf>
    <xf numFmtId="164" fontId="52" fillId="2" borderId="33" xfId="1" applyNumberFormat="1" applyFont="1" applyFill="1" applyBorder="1" applyAlignment="1">
      <alignment horizontal="left"/>
    </xf>
    <xf numFmtId="0" fontId="21" fillId="3" borderId="10" xfId="0" applyFont="1" applyFill="1" applyBorder="1" applyAlignment="1">
      <alignment horizontal="center" vertical="center" wrapText="1"/>
    </xf>
    <xf numFmtId="172" fontId="21" fillId="3" borderId="25" xfId="0" applyNumberFormat="1" applyFont="1" applyFill="1" applyBorder="1" applyAlignment="1">
      <alignment horizontal="center" vertical="center" wrapText="1"/>
    </xf>
    <xf numFmtId="172" fontId="21" fillId="3" borderId="46" xfId="0" applyNumberFormat="1" applyFont="1" applyFill="1" applyBorder="1" applyAlignment="1">
      <alignment horizontal="center" vertical="center" wrapText="1"/>
    </xf>
    <xf numFmtId="172" fontId="21" fillId="14" borderId="10" xfId="0" applyNumberFormat="1" applyFont="1" applyFill="1" applyBorder="1" applyAlignment="1">
      <alignment horizontal="center" vertical="center" wrapText="1"/>
    </xf>
    <xf numFmtId="172" fontId="21" fillId="14" borderId="25" xfId="0" applyNumberFormat="1" applyFont="1" applyFill="1" applyBorder="1" applyAlignment="1">
      <alignment horizontal="center" vertical="center" wrapText="1"/>
    </xf>
    <xf numFmtId="172" fontId="21" fillId="14" borderId="11" xfId="0" applyNumberFormat="1" applyFont="1" applyFill="1" applyBorder="1" applyAlignment="1">
      <alignment horizontal="center" vertical="center" wrapText="1"/>
    </xf>
    <xf numFmtId="164" fontId="22"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9" xfId="1" applyNumberFormat="1" applyFont="1" applyFill="1" applyBorder="1" applyAlignment="1">
      <alignment horizontal="right"/>
    </xf>
    <xf numFmtId="41" fontId="6" fillId="2" borderId="4"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9" xfId="1" applyNumberFormat="1" applyFont="1" applyFill="1" applyBorder="1" applyAlignment="1">
      <alignment horizontal="right"/>
    </xf>
    <xf numFmtId="169" fontId="6" fillId="2" borderId="4" xfId="1" applyNumberFormat="1" applyFont="1" applyFill="1" applyBorder="1" applyAlignment="1">
      <alignment horizontal="right"/>
    </xf>
    <xf numFmtId="169" fontId="6" fillId="2" borderId="12"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9" xfId="1" applyNumberFormat="1" applyFont="1" applyFill="1" applyBorder="1" applyAlignment="1">
      <alignment horizontal="right"/>
    </xf>
    <xf numFmtId="173" fontId="6" fillId="2" borderId="4" xfId="1" applyNumberFormat="1" applyFont="1" applyFill="1" applyBorder="1" applyAlignment="1">
      <alignment horizontal="right"/>
    </xf>
    <xf numFmtId="173" fontId="6" fillId="2" borderId="12" xfId="1" applyNumberFormat="1" applyFont="1" applyFill="1" applyBorder="1" applyAlignment="1">
      <alignment horizontal="right"/>
    </xf>
    <xf numFmtId="164" fontId="22" fillId="11" borderId="47" xfId="1" applyNumberFormat="1" applyFont="1" applyFill="1" applyBorder="1" applyAlignment="1">
      <alignment horizontal="left"/>
    </xf>
    <xf numFmtId="171" fontId="6" fillId="2" borderId="45" xfId="1" applyNumberFormat="1" applyFont="1" applyFill="1" applyBorder="1" applyAlignment="1">
      <alignment horizontal="right"/>
    </xf>
    <xf numFmtId="171" fontId="6" fillId="2" borderId="48" xfId="1" applyNumberFormat="1" applyFont="1" applyFill="1" applyBorder="1" applyAlignment="1">
      <alignment horizontal="right"/>
    </xf>
    <xf numFmtId="171" fontId="6" fillId="2" borderId="47" xfId="1" applyNumberFormat="1" applyFont="1" applyFill="1" applyBorder="1" applyAlignment="1">
      <alignment horizontal="right"/>
    </xf>
    <xf numFmtId="171" fontId="6" fillId="2" borderId="16" xfId="1" applyNumberFormat="1" applyFont="1" applyFill="1" applyBorder="1" applyAlignment="1">
      <alignment horizontal="right"/>
    </xf>
    <xf numFmtId="172" fontId="21" fillId="3" borderId="11" xfId="0" applyNumberFormat="1" applyFont="1" applyFill="1" applyBorder="1" applyAlignment="1">
      <alignment horizontal="center" vertical="center"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1" fontId="6" fillId="2" borderId="12" xfId="1" applyNumberFormat="1" applyFont="1" applyFill="1" applyBorder="1" applyAlignment="1"/>
    <xf numFmtId="1" fontId="6" fillId="2" borderId="16" xfId="1" applyNumberFormat="1" applyFont="1" applyFill="1" applyBorder="1" applyAlignment="1"/>
    <xf numFmtId="41" fontId="6" fillId="15" borderId="1" xfId="1" applyNumberFormat="1" applyFont="1" applyFill="1" applyBorder="1" applyAlignment="1">
      <alignment horizontal="right"/>
    </xf>
    <xf numFmtId="41" fontId="6" fillId="2" borderId="45"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49" xfId="2" applyFont="1" applyFill="1" applyBorder="1" applyAlignment="1">
      <alignment horizontal="center" vertical="top"/>
    </xf>
    <xf numFmtId="0" fontId="6" fillId="0" borderId="26"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26" xfId="0" applyFont="1" applyBorder="1" applyAlignment="1">
      <alignment vertical="center" wrapText="1"/>
    </xf>
    <xf numFmtId="0" fontId="6" fillId="0" borderId="12" xfId="0" applyFont="1" applyBorder="1" applyAlignment="1">
      <alignment vertical="center"/>
    </xf>
    <xf numFmtId="49" fontId="2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50" xfId="0" applyFont="1" applyFill="1" applyBorder="1" applyAlignment="1">
      <alignment horizontal="left" vertical="top" wrapText="1"/>
    </xf>
    <xf numFmtId="0" fontId="6" fillId="2" borderId="16" xfId="0" applyFont="1" applyFill="1" applyBorder="1" applyAlignment="1">
      <alignment horizontal="left" vertical="top" wrapText="1"/>
    </xf>
    <xf numFmtId="0" fontId="18" fillId="2" borderId="0" xfId="0" applyFont="1" applyFill="1" applyAlignment="1">
      <alignment horizontal="left" vertical="center" wrapText="1"/>
    </xf>
    <xf numFmtId="0" fontId="17" fillId="2" borderId="0" xfId="0" applyFont="1" applyFill="1" applyAlignment="1">
      <alignment horizontal="left" wrapText="1"/>
    </xf>
    <xf numFmtId="0" fontId="27" fillId="0" borderId="0" xfId="0" applyFont="1" applyAlignment="1">
      <alignment horizontal="center" wrapText="1"/>
    </xf>
    <xf numFmtId="0" fontId="27" fillId="0" borderId="0" xfId="0" applyFont="1" applyAlignment="1">
      <alignment horizontal="center"/>
    </xf>
    <xf numFmtId="0" fontId="28" fillId="0" borderId="0" xfId="0" applyFont="1" applyAlignment="1">
      <alignment horizontal="left"/>
    </xf>
    <xf numFmtId="0" fontId="17"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164" fontId="2" fillId="2" borderId="5" xfId="1" applyNumberFormat="1" applyFont="1" applyFill="1" applyBorder="1" applyAlignment="1">
      <alignment horizontal="left" vertical="center"/>
    </xf>
    <xf numFmtId="164" fontId="2" fillId="2" borderId="33" xfId="1" applyNumberFormat="1" applyFont="1" applyFill="1" applyBorder="1" applyAlignment="1">
      <alignment horizontal="left" vertical="center"/>
    </xf>
    <xf numFmtId="0" fontId="8" fillId="0" borderId="0" xfId="0" applyFont="1" applyAlignment="1">
      <alignment horizontal="left" vertical="center"/>
    </xf>
    <xf numFmtId="0" fontId="2" fillId="4" borderId="30"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5" xfId="0" applyFont="1" applyFill="1" applyBorder="1" applyAlignment="1">
      <alignment horizontal="center" vertical="center"/>
    </xf>
    <xf numFmtId="0" fontId="8" fillId="2" borderId="6" xfId="0" applyFont="1" applyFill="1" applyBorder="1" applyAlignment="1">
      <alignment horizontal="left" vertical="center"/>
    </xf>
    <xf numFmtId="0" fontId="8" fillId="2" borderId="0" xfId="0" applyFont="1" applyFill="1" applyAlignment="1">
      <alignment horizontal="left" vertical="center"/>
    </xf>
    <xf numFmtId="0" fontId="8" fillId="4" borderId="30" xfId="0" applyFont="1" applyFill="1" applyBorder="1" applyAlignment="1">
      <alignment horizontal="center" vertical="center"/>
    </xf>
    <xf numFmtId="0" fontId="8" fillId="4" borderId="31" xfId="0" applyFont="1" applyFill="1" applyBorder="1" applyAlignment="1">
      <alignment horizontal="center" vertical="center"/>
    </xf>
    <xf numFmtId="0" fontId="8" fillId="4" borderId="35" xfId="0" applyFont="1" applyFill="1" applyBorder="1" applyAlignment="1">
      <alignment horizontal="center" vertic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9" xfId="0" applyFont="1" applyFill="1" applyBorder="1" applyAlignment="1">
      <alignment horizontal="center" vertical="center"/>
    </xf>
    <xf numFmtId="0" fontId="2" fillId="4" borderId="27" xfId="0" applyFont="1" applyFill="1" applyBorder="1" applyAlignment="1">
      <alignment horizontal="center" vertical="center"/>
    </xf>
    <xf numFmtId="0" fontId="8" fillId="0" borderId="14" xfId="0" applyFont="1" applyBorder="1" applyAlignment="1">
      <alignment horizontal="left" vertical="center"/>
    </xf>
    <xf numFmtId="0" fontId="8" fillId="0" borderId="37" xfId="0" applyFont="1" applyBorder="1" applyAlignment="1">
      <alignment horizontal="left" vertical="center"/>
    </xf>
    <xf numFmtId="0" fontId="14" fillId="3" borderId="1"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3" borderId="37" xfId="0" applyFont="1" applyFill="1" applyBorder="1" applyAlignment="1">
      <alignment horizontal="center" vertical="center" wrapText="1"/>
    </xf>
    <xf numFmtId="0" fontId="2" fillId="5" borderId="3" xfId="0" applyFont="1" applyFill="1" applyBorder="1" applyAlignment="1">
      <alignment horizontal="left"/>
    </xf>
    <xf numFmtId="0" fontId="2" fillId="5" borderId="40" xfId="0" applyFont="1" applyFill="1" applyBorder="1" applyAlignment="1">
      <alignment horizontal="center"/>
    </xf>
    <xf numFmtId="0" fontId="2" fillId="5" borderId="39" xfId="0" applyFont="1" applyFill="1" applyBorder="1" applyAlignment="1">
      <alignment horizontal="center"/>
    </xf>
    <xf numFmtId="164" fontId="2" fillId="2" borderId="1" xfId="1" applyNumberFormat="1" applyFont="1" applyFill="1" applyBorder="1" applyAlignment="1">
      <alignment horizontal="left"/>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2" borderId="26" xfId="0" applyFont="1" applyFill="1" applyBorder="1" applyAlignment="1">
      <alignment horizontal="left"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5" borderId="5" xfId="0" applyFont="1" applyFill="1" applyBorder="1" applyAlignment="1">
      <alignment horizontal="left"/>
    </xf>
    <xf numFmtId="0" fontId="2" fillId="2" borderId="0" xfId="0" applyFont="1" applyFill="1"/>
    <xf numFmtId="0" fontId="2" fillId="2" borderId="24" xfId="0" applyFont="1" applyFill="1" applyBorder="1"/>
    <xf numFmtId="164" fontId="2" fillId="2" borderId="0" xfId="1" applyNumberFormat="1" applyFont="1" applyFill="1" applyBorder="1" applyAlignment="1">
      <alignment horizontal="left"/>
    </xf>
    <xf numFmtId="0" fontId="44" fillId="2" borderId="0" xfId="0" applyFont="1" applyFill="1" applyAlignment="1">
      <alignment horizontal="left" vertical="center"/>
    </xf>
    <xf numFmtId="0" fontId="46" fillId="4" borderId="10" xfId="0" applyFont="1" applyFill="1" applyBorder="1" applyAlignment="1">
      <alignment horizontal="center" vertical="center"/>
    </xf>
    <xf numFmtId="0" fontId="46" fillId="4" borderId="25" xfId="0" applyFont="1" applyFill="1" applyBorder="1" applyAlignment="1">
      <alignment horizontal="center" vertical="center"/>
    </xf>
    <xf numFmtId="0" fontId="46" fillId="4" borderId="11" xfId="0" applyFont="1" applyFill="1" applyBorder="1" applyAlignment="1">
      <alignment horizontal="center" vertical="center"/>
    </xf>
    <xf numFmtId="0" fontId="14" fillId="3" borderId="9"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9" fillId="0" borderId="0" xfId="2" applyFont="1" applyAlignment="1">
      <alignment horizontal="left" vertical="top"/>
    </xf>
    <xf numFmtId="0" fontId="15" fillId="6" borderId="0" xfId="3" applyFont="1" applyFill="1" applyAlignment="1">
      <alignment horizontal="left" vertical="center" wrapText="1"/>
    </xf>
    <xf numFmtId="0" fontId="19" fillId="5" borderId="0" xfId="2" applyFont="1" applyFill="1" applyAlignment="1">
      <alignment horizontal="left" vertical="top"/>
    </xf>
    <xf numFmtId="0" fontId="51" fillId="12" borderId="36" xfId="0" applyFont="1" applyFill="1" applyBorder="1" applyAlignment="1">
      <alignment horizontal="center"/>
    </xf>
    <xf numFmtId="0" fontId="51" fillId="12" borderId="38" xfId="0" applyFont="1" applyFill="1" applyBorder="1" applyAlignment="1">
      <alignment horizontal="center"/>
    </xf>
    <xf numFmtId="0" fontId="51" fillId="13" borderId="36" xfId="0" applyFont="1" applyFill="1" applyBorder="1" applyAlignment="1">
      <alignment horizontal="center"/>
    </xf>
    <xf numFmtId="0" fontId="51" fillId="13" borderId="38" xfId="0" applyFont="1" applyFill="1" applyBorder="1" applyAlignment="1">
      <alignment horizontal="center"/>
    </xf>
    <xf numFmtId="0" fontId="50" fillId="5" borderId="1" xfId="0" applyFont="1" applyFill="1" applyBorder="1" applyAlignment="1">
      <alignment horizontal="center" vertical="center"/>
    </xf>
    <xf numFmtId="0" fontId="50" fillId="4" borderId="1" xfId="0" applyFont="1" applyFill="1" applyBorder="1" applyAlignment="1">
      <alignment horizontal="center" vertical="center"/>
    </xf>
    <xf numFmtId="0" fontId="53" fillId="0" borderId="0" xfId="0" applyFont="1" applyAlignment="1">
      <alignment wrapText="1"/>
    </xf>
    <xf numFmtId="0" fontId="22" fillId="0" borderId="0" xfId="0" applyFont="1" applyAlignment="1">
      <alignment wrapText="1"/>
    </xf>
    <xf numFmtId="0" fontId="42" fillId="0" borderId="0" xfId="2" applyFont="1" applyAlignment="1">
      <alignment horizontal="left" vertical="top"/>
    </xf>
    <xf numFmtId="0" fontId="42" fillId="6" borderId="0" xfId="3" applyFont="1" applyFill="1" applyAlignment="1">
      <alignment horizontal="left" vertical="center" wrapText="1"/>
    </xf>
    <xf numFmtId="0" fontId="42"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2" fillId="0" borderId="0" xfId="0" applyFont="1" applyAlignment="1">
      <alignment vertical="top" wrapText="1"/>
    </xf>
    <xf numFmtId="0" fontId="34" fillId="10" borderId="22" xfId="0" applyFont="1" applyFill="1" applyBorder="1" applyAlignment="1">
      <alignment horizontal="center" vertical="center"/>
    </xf>
    <xf numFmtId="0" fontId="34" fillId="10" borderId="21" xfId="0" applyFont="1" applyFill="1" applyBorder="1" applyAlignment="1">
      <alignment horizontal="center" vertical="center"/>
    </xf>
    <xf numFmtId="0" fontId="34" fillId="10" borderId="20" xfId="0" applyFont="1" applyFill="1" applyBorder="1" applyAlignment="1">
      <alignment horizontal="center" vertical="center"/>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2" fillId="0" borderId="0" xfId="0" applyFont="1" applyAlignment="1">
      <alignment horizontal="left" vertical="center"/>
    </xf>
    <xf numFmtId="0" fontId="33" fillId="0" borderId="6" xfId="0" applyFont="1" applyBorder="1" applyAlignment="1">
      <alignment horizontal="left" vertical="top" wrapText="1"/>
    </xf>
    <xf numFmtId="0" fontId="33" fillId="0" borderId="0" xfId="0" applyFont="1" applyAlignment="1">
      <alignment horizontal="left" vertical="top" wrapText="1"/>
    </xf>
    <xf numFmtId="0" fontId="34" fillId="10" borderId="6" xfId="0" applyFont="1" applyFill="1" applyBorder="1" applyAlignment="1">
      <alignment horizontal="center" vertical="center"/>
    </xf>
    <xf numFmtId="0" fontId="34"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51" fillId="0" borderId="13" xfId="0" applyFont="1" applyBorder="1" applyAlignment="1">
      <alignment horizontal="center" vertical="top" wrapText="1"/>
    </xf>
    <xf numFmtId="0" fontId="51" fillId="0" borderId="7" xfId="0" applyFont="1" applyBorder="1" applyAlignment="1">
      <alignment horizontal="center" vertical="top" wrapText="1"/>
    </xf>
    <xf numFmtId="0" fontId="51" fillId="0" borderId="2" xfId="0" applyFont="1" applyBorder="1" applyAlignment="1">
      <alignment horizontal="center" vertical="top" wrapText="1"/>
    </xf>
    <xf numFmtId="0" fontId="51" fillId="0" borderId="13" xfId="0" applyFont="1" applyBorder="1" applyAlignment="1">
      <alignment vertical="top" wrapText="1"/>
    </xf>
    <xf numFmtId="0" fontId="51" fillId="0" borderId="7" xfId="0" applyFont="1" applyBorder="1" applyAlignment="1">
      <alignment vertical="top" wrapText="1"/>
    </xf>
    <xf numFmtId="0" fontId="51" fillId="0" borderId="15" xfId="0" applyFont="1" applyBorder="1" applyAlignment="1">
      <alignment vertical="top" wrapText="1"/>
    </xf>
    <xf numFmtId="0" fontId="6" fillId="0" borderId="4" xfId="0" applyFont="1" applyBorder="1" applyAlignment="1">
      <alignment horizontal="left" vertical="top" wrapText="1"/>
    </xf>
    <xf numFmtId="0" fontId="6" fillId="0" borderId="13" xfId="0" applyFont="1" applyBorder="1" applyAlignment="1">
      <alignment horizontal="center" vertical="top" wrapText="1"/>
    </xf>
    <xf numFmtId="0" fontId="6" fillId="0" borderId="7" xfId="0" applyFont="1" applyBorder="1" applyAlignment="1">
      <alignment horizontal="center" vertical="top" wrapText="1"/>
    </xf>
    <xf numFmtId="164" fontId="0" fillId="0" borderId="0" xfId="0" applyNumberFormat="1"/>
    <xf numFmtId="0" fontId="14" fillId="3" borderId="10"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32" fillId="0" borderId="51" xfId="0" applyFont="1" applyBorder="1" applyAlignment="1">
      <alignment horizontal="left"/>
    </xf>
    <xf numFmtId="0" fontId="0" fillId="0" borderId="52" xfId="0" applyBorder="1"/>
    <xf numFmtId="0" fontId="32" fillId="0" borderId="53" xfId="0" applyFont="1" applyBorder="1" applyAlignment="1">
      <alignment horizontal="left"/>
    </xf>
    <xf numFmtId="0" fontId="0" fillId="0" borderId="54" xfId="0" applyBorder="1"/>
    <xf numFmtId="0" fontId="32" fillId="0" borderId="55" xfId="0" applyFont="1" applyBorder="1" applyAlignment="1">
      <alignment horizontal="left"/>
    </xf>
    <xf numFmtId="0" fontId="0" fillId="0" borderId="56" xfId="0" applyBorder="1"/>
    <xf numFmtId="164" fontId="27" fillId="5" borderId="16" xfId="1" applyNumberFormat="1" applyFont="1" applyFill="1" applyBorder="1" applyAlignment="1">
      <alignment horizontal="left"/>
    </xf>
    <xf numFmtId="164" fontId="27" fillId="0" borderId="16" xfId="1" applyNumberFormat="1" applyFont="1" applyFill="1" applyBorder="1"/>
    <xf numFmtId="164" fontId="32" fillId="2" borderId="57" xfId="1" applyNumberFormat="1" applyFont="1" applyFill="1" applyBorder="1" applyAlignment="1">
      <alignment horizontal="right"/>
    </xf>
    <xf numFmtId="164" fontId="0" fillId="2" borderId="58" xfId="1" applyNumberFormat="1" applyFont="1" applyFill="1" applyBorder="1" applyAlignment="1">
      <alignment horizontal="left"/>
    </xf>
    <xf numFmtId="164" fontId="32" fillId="2" borderId="59" xfId="1" applyNumberFormat="1" applyFont="1" applyFill="1" applyBorder="1" applyAlignment="1">
      <alignment horizontal="right"/>
    </xf>
    <xf numFmtId="164" fontId="0" fillId="2" borderId="60" xfId="1" applyNumberFormat="1" applyFont="1" applyFill="1" applyBorder="1" applyAlignment="1">
      <alignment horizontal="left"/>
    </xf>
    <xf numFmtId="0" fontId="27" fillId="0" borderId="47" xfId="0" applyFont="1" applyBorder="1" applyAlignment="1">
      <alignment horizontal="left" vertical="center"/>
    </xf>
    <xf numFmtId="164" fontId="27" fillId="5" borderId="47" xfId="1" applyNumberFormat="1" applyFont="1" applyFill="1" applyBorder="1" applyAlignment="1">
      <alignment horizontal="left" vertical="center"/>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5E64BA-3692-45C0-8C79-175299790E28}" name="Table_Facility_List_Staging_8_26_2013.accdb_11432" displayName="Table_Facility_List_Staging_8_26_2013.accdb_11432" ref="A7:AA117" headerRowDxfId="31" dataDxfId="29" totalsRowDxfId="27" headerRowBorderDxfId="30" tableBorderDxfId="28">
  <autoFilter ref="A7:AA117"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202</v>
      </c>
    </row>
    <row r="2" spans="1:1" ht="51.75" customHeight="1" x14ac:dyDescent="0.35">
      <c r="A2" s="8" t="s">
        <v>11</v>
      </c>
    </row>
    <row r="3" spans="1:1" ht="76.400000000000006" customHeight="1" x14ac:dyDescent="0.35">
      <c r="A3" s="8" t="s">
        <v>235</v>
      </c>
    </row>
    <row r="4" spans="1:1" ht="22.5" customHeight="1" x14ac:dyDescent="0.35">
      <c r="A4" s="8" t="s">
        <v>201</v>
      </c>
    </row>
    <row r="5" spans="1:1" ht="36.75" customHeight="1" x14ac:dyDescent="0.35">
      <c r="A5" s="8" t="s">
        <v>174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E863-912C-4233-BAEB-6DF9B0864C27}">
  <dimension ref="A1:BD237"/>
  <sheetViews>
    <sheetView topLeftCell="A79" zoomScale="85" zoomScaleNormal="85" workbookViewId="0">
      <selection sqref="A1:D1"/>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414" t="s">
        <v>323</v>
      </c>
      <c r="B1" s="415"/>
      <c r="C1" s="415"/>
      <c r="D1" s="415"/>
      <c r="E1" s="93"/>
      <c r="F1" s="93"/>
      <c r="G1" s="93"/>
      <c r="H1" s="92"/>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17" t="s">
        <v>322</v>
      </c>
      <c r="B2" s="418"/>
      <c r="C2" s="418"/>
      <c r="D2" s="418"/>
      <c r="E2" s="418"/>
      <c r="F2" s="418"/>
      <c r="G2" s="418"/>
      <c r="H2" s="419"/>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1"/>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14" t="s">
        <v>321</v>
      </c>
      <c r="B5" s="415"/>
      <c r="C5" s="415"/>
      <c r="D5" s="416"/>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7" t="s">
        <v>305</v>
      </c>
      <c r="B6" s="86" t="s">
        <v>304</v>
      </c>
      <c r="C6" s="86" t="s">
        <v>303</v>
      </c>
      <c r="D6" s="86" t="s">
        <v>302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4" t="s">
        <v>301</v>
      </c>
      <c r="B7" s="83">
        <v>41</v>
      </c>
      <c r="C7" s="83">
        <v>14.46</v>
      </c>
      <c r="D7" s="8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4" t="s">
        <v>300</v>
      </c>
      <c r="B8" s="83">
        <v>10</v>
      </c>
      <c r="C8" s="83">
        <v>26.3</v>
      </c>
      <c r="D8" s="8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4" t="s">
        <v>299</v>
      </c>
      <c r="B9" s="83">
        <v>231</v>
      </c>
      <c r="C9" s="83">
        <v>10.48</v>
      </c>
      <c r="D9" s="8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5" t="s">
        <v>298</v>
      </c>
      <c r="B10" s="83">
        <v>12</v>
      </c>
      <c r="C10" s="83">
        <v>20.83</v>
      </c>
      <c r="D10" s="8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4" t="s">
        <v>297</v>
      </c>
      <c r="B11" s="83">
        <v>2</v>
      </c>
      <c r="C11" s="83">
        <v>11</v>
      </c>
      <c r="D11" s="8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1" t="s">
        <v>296</v>
      </c>
      <c r="B12" s="80">
        <v>296</v>
      </c>
      <c r="C12" s="80">
        <v>11.99</v>
      </c>
      <c r="D12" s="8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20" t="s">
        <v>320</v>
      </c>
      <c r="B14" s="420"/>
      <c r="C14" s="420"/>
      <c r="D14" s="420"/>
      <c r="E14" s="420"/>
      <c r="F14" s="420"/>
      <c r="G14" s="420"/>
      <c r="H14" s="420"/>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8"/>
      <c r="B15" s="88"/>
      <c r="C15" s="88"/>
      <c r="D15" s="88"/>
      <c r="E15" s="88"/>
      <c r="F15" s="88"/>
      <c r="G15" s="88"/>
      <c r="H15" s="88"/>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14" t="s">
        <v>319</v>
      </c>
      <c r="B16" s="415"/>
      <c r="C16" s="415"/>
      <c r="D16" s="416"/>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7" t="s">
        <v>305</v>
      </c>
      <c r="B17" s="86" t="s">
        <v>304</v>
      </c>
      <c r="C17" s="86" t="s">
        <v>303</v>
      </c>
      <c r="D17" s="86" t="s">
        <v>302</v>
      </c>
      <c r="E17" s="90"/>
      <c r="F17" s="89"/>
      <c r="G17" s="89"/>
      <c r="H17" s="89"/>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4" t="s">
        <v>301</v>
      </c>
      <c r="B18" s="83">
        <v>52</v>
      </c>
      <c r="C18" s="82">
        <v>9.884615385</v>
      </c>
      <c r="D18" s="82">
        <v>11.42222222</v>
      </c>
      <c r="E18" s="77"/>
      <c r="F18" s="76"/>
      <c r="G18" s="76"/>
      <c r="H18" s="7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4" t="s">
        <v>300</v>
      </c>
      <c r="B19" s="83">
        <v>5</v>
      </c>
      <c r="C19" s="82">
        <v>15.2</v>
      </c>
      <c r="D19" s="8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4" t="s">
        <v>299</v>
      </c>
      <c r="B20" s="83">
        <v>111</v>
      </c>
      <c r="C20" s="82">
        <v>7.4864864860000004</v>
      </c>
      <c r="D20" s="82">
        <v>7.6944444440000002</v>
      </c>
      <c r="E20" s="90"/>
      <c r="F20" s="89"/>
      <c r="G20" s="89"/>
      <c r="H20" s="89"/>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5" t="s">
        <v>298</v>
      </c>
      <c r="B21" s="83">
        <v>19</v>
      </c>
      <c r="C21" s="82">
        <v>7.0526315789999998</v>
      </c>
      <c r="D21" s="82">
        <v>7.4444444440000002</v>
      </c>
      <c r="E21" s="75"/>
      <c r="F21" s="75"/>
      <c r="G21" s="75"/>
      <c r="H21" s="75"/>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4" t="s">
        <v>297</v>
      </c>
      <c r="B22" s="83">
        <v>39</v>
      </c>
      <c r="C22" s="82">
        <v>17.410256409999999</v>
      </c>
      <c r="D22" s="82">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1" t="s">
        <v>296</v>
      </c>
      <c r="B23" s="80">
        <v>226</v>
      </c>
      <c r="C23" s="79">
        <v>11.406797971999998</v>
      </c>
      <c r="D23" s="7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20" t="s">
        <v>318</v>
      </c>
      <c r="B25" s="420"/>
      <c r="C25" s="420"/>
      <c r="D25" s="420"/>
      <c r="E25" s="420"/>
      <c r="F25" s="420"/>
      <c r="G25" s="420"/>
      <c r="H25" s="420"/>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8" t="s">
        <v>317</v>
      </c>
      <c r="B26" s="88"/>
      <c r="C26" s="88"/>
      <c r="D26" s="88"/>
      <c r="E26" s="88"/>
      <c r="F26" s="88"/>
      <c r="G26" s="88"/>
      <c r="H26" s="88"/>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8"/>
      <c r="B27" s="88"/>
      <c r="C27" s="88"/>
      <c r="D27" s="88"/>
      <c r="E27" s="88"/>
      <c r="F27" s="88"/>
      <c r="G27" s="88"/>
      <c r="H27" s="88"/>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14" t="s">
        <v>316</v>
      </c>
      <c r="B28" s="415"/>
      <c r="C28" s="415"/>
      <c r="D28" s="416"/>
      <c r="E28" s="88"/>
      <c r="F28" s="88"/>
      <c r="G28" s="88"/>
      <c r="H28" s="88"/>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7" t="s">
        <v>305</v>
      </c>
      <c r="B29" s="86" t="s">
        <v>304</v>
      </c>
      <c r="C29" s="86" t="s">
        <v>303</v>
      </c>
      <c r="D29" s="86" t="s">
        <v>302</v>
      </c>
      <c r="E29" s="88"/>
      <c r="F29" s="88"/>
      <c r="G29" s="88"/>
      <c r="H29" s="88"/>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4" t="s">
        <v>301</v>
      </c>
      <c r="B30" s="83">
        <v>59</v>
      </c>
      <c r="C30" s="82">
        <v>11.78</v>
      </c>
      <c r="D30" s="82">
        <v>35</v>
      </c>
      <c r="E30" s="88"/>
      <c r="F30" s="88"/>
      <c r="G30" s="88"/>
      <c r="H30" s="88"/>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4" t="s">
        <v>300</v>
      </c>
      <c r="B31" s="83">
        <v>13</v>
      </c>
      <c r="C31" s="82">
        <v>17.079999999999998</v>
      </c>
      <c r="D31" s="82">
        <v>64.540000000000006</v>
      </c>
      <c r="E31" s="88"/>
      <c r="F31" s="88"/>
      <c r="G31" s="88"/>
      <c r="H31" s="88"/>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4" t="s">
        <v>299</v>
      </c>
      <c r="B32" s="83">
        <v>146</v>
      </c>
      <c r="C32" s="82">
        <v>10.210000000000001</v>
      </c>
      <c r="D32" s="82">
        <v>18.420000000000002</v>
      </c>
      <c r="E32" s="88"/>
      <c r="F32" s="88"/>
      <c r="G32" s="88"/>
      <c r="H32" s="88"/>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5" t="s">
        <v>298</v>
      </c>
      <c r="B33" s="83">
        <v>32</v>
      </c>
      <c r="C33" s="82">
        <v>4.91</v>
      </c>
      <c r="D33" s="82">
        <v>9.9700000000000006</v>
      </c>
      <c r="E33" s="88"/>
      <c r="F33" s="88"/>
      <c r="G33" s="88"/>
      <c r="H33" s="88"/>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4" t="s">
        <v>297</v>
      </c>
      <c r="B34" s="83">
        <v>61</v>
      </c>
      <c r="C34" s="82">
        <v>50.8</v>
      </c>
      <c r="D34" s="82">
        <v>87.23</v>
      </c>
      <c r="E34" s="88"/>
      <c r="F34" s="88"/>
      <c r="G34" s="88"/>
      <c r="H34" s="88"/>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1" t="s">
        <v>296</v>
      </c>
      <c r="B35" s="80">
        <v>311</v>
      </c>
      <c r="C35" s="79">
        <v>18.21</v>
      </c>
      <c r="D35" s="79">
        <v>36.119999999999997</v>
      </c>
      <c r="E35" s="88"/>
      <c r="F35" s="88"/>
      <c r="G35" s="88"/>
      <c r="H35" s="88"/>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8" t="s">
        <v>315</v>
      </c>
      <c r="B37" s="78"/>
      <c r="C37" s="78"/>
      <c r="D37" s="78"/>
      <c r="E37" s="7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8"/>
      <c r="B38" s="78"/>
      <c r="C38" s="78"/>
      <c r="D38" s="78"/>
      <c r="E38" s="7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8"/>
      <c r="B39" s="78"/>
      <c r="C39" s="78"/>
      <c r="D39" s="78"/>
      <c r="E39" s="7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14" t="s">
        <v>314</v>
      </c>
      <c r="B40" s="415"/>
      <c r="C40" s="415"/>
      <c r="D40" s="416"/>
      <c r="E40" s="7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7" t="s">
        <v>305</v>
      </c>
      <c r="B41" s="86" t="s">
        <v>304</v>
      </c>
      <c r="C41" s="86" t="s">
        <v>303</v>
      </c>
      <c r="D41" s="86" t="s">
        <v>302</v>
      </c>
      <c r="E41" s="7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4" t="s">
        <v>301</v>
      </c>
      <c r="B42" s="83">
        <v>96</v>
      </c>
      <c r="C42" s="82">
        <v>14.614583333333334</v>
      </c>
      <c r="D42" s="82">
        <v>32.385416666666664</v>
      </c>
      <c r="E42" s="7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4" t="s">
        <v>300</v>
      </c>
      <c r="B43" s="83">
        <v>5</v>
      </c>
      <c r="C43" s="82">
        <v>29</v>
      </c>
      <c r="D43" s="82">
        <v>57.6</v>
      </c>
      <c r="E43" s="7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4" t="s">
        <v>299</v>
      </c>
      <c r="B44" s="83">
        <v>200</v>
      </c>
      <c r="C44" s="82">
        <v>12.205</v>
      </c>
      <c r="D44" s="82">
        <v>17.045000000000002</v>
      </c>
      <c r="E44" s="7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5" t="s">
        <v>298</v>
      </c>
      <c r="B45" s="83">
        <v>19</v>
      </c>
      <c r="C45" s="82">
        <v>4.1052631578947372</v>
      </c>
      <c r="D45" s="82">
        <v>26</v>
      </c>
      <c r="E45" s="7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4" t="s">
        <v>297</v>
      </c>
      <c r="B46" s="83">
        <v>57</v>
      </c>
      <c r="C46" s="82">
        <v>43.210526315789473</v>
      </c>
      <c r="D46" s="82">
        <v>73.578947368421055</v>
      </c>
      <c r="E46" s="7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1" t="s">
        <v>296</v>
      </c>
      <c r="B47" s="80">
        <v>377</v>
      </c>
      <c r="C47" s="79">
        <v>17.320954907161802</v>
      </c>
      <c r="D47" s="79">
        <v>30.488063660477454</v>
      </c>
      <c r="E47" s="7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8" t="s">
        <v>313</v>
      </c>
      <c r="B49" s="78"/>
      <c r="C49" s="78"/>
      <c r="D49" s="78"/>
      <c r="E49" s="7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8"/>
      <c r="B50" s="78"/>
      <c r="C50" s="78"/>
      <c r="D50" s="78"/>
      <c r="E50" s="7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8"/>
      <c r="B51" s="78"/>
      <c r="C51" s="78"/>
      <c r="D51" s="78"/>
      <c r="E51" s="7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14" t="s">
        <v>312</v>
      </c>
      <c r="B52" s="415"/>
      <c r="C52" s="415"/>
      <c r="D52" s="416"/>
      <c r="E52" s="7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7" t="s">
        <v>305</v>
      </c>
      <c r="B53" s="86" t="s">
        <v>304</v>
      </c>
      <c r="C53" s="86" t="s">
        <v>303</v>
      </c>
      <c r="D53" s="86" t="s">
        <v>302</v>
      </c>
      <c r="E53" s="7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4" t="s">
        <v>301</v>
      </c>
      <c r="B54" s="83">
        <v>110</v>
      </c>
      <c r="C54" s="83">
        <v>14</v>
      </c>
      <c r="D54" s="82">
        <v>34.390909090909091</v>
      </c>
      <c r="E54" s="7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4" t="s">
        <v>300</v>
      </c>
      <c r="B55" s="83">
        <v>13</v>
      </c>
      <c r="C55" s="82">
        <v>20.46153846153846</v>
      </c>
      <c r="D55" s="83">
        <v>31</v>
      </c>
      <c r="E55" s="7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4" t="s">
        <v>299</v>
      </c>
      <c r="B56" s="83">
        <v>178</v>
      </c>
      <c r="C56" s="82">
        <v>10.258426966292134</v>
      </c>
      <c r="D56" s="82">
        <v>18.713483146067414</v>
      </c>
      <c r="E56" s="7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5" t="s">
        <v>298</v>
      </c>
      <c r="B57" s="83">
        <v>17</v>
      </c>
      <c r="C57" s="82">
        <v>8.0588235294117645</v>
      </c>
      <c r="D57" s="82">
        <v>15.647058823529411</v>
      </c>
      <c r="E57" s="7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4" t="s">
        <v>297</v>
      </c>
      <c r="B58" s="83">
        <v>55</v>
      </c>
      <c r="C58" s="82">
        <v>62.18181818181818</v>
      </c>
      <c r="D58" s="82">
        <v>90.618181818181824</v>
      </c>
      <c r="E58" s="7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1" t="s">
        <v>296</v>
      </c>
      <c r="B59" s="80">
        <v>373</v>
      </c>
      <c r="C59" s="79">
        <v>19.273458445040216</v>
      </c>
      <c r="D59" s="79">
        <v>34.227882037533512</v>
      </c>
      <c r="E59" s="7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8" t="s">
        <v>311</v>
      </c>
      <c r="B61" s="78"/>
      <c r="C61" s="78"/>
      <c r="D61" s="78"/>
      <c r="E61" s="7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8"/>
      <c r="B62" s="78"/>
      <c r="C62" s="78"/>
      <c r="D62" s="78"/>
      <c r="E62" s="7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78"/>
      <c r="B63" s="78"/>
      <c r="C63" s="78"/>
      <c r="D63" s="78"/>
      <c r="E63" s="7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14" t="s">
        <v>310</v>
      </c>
      <c r="B64" s="415"/>
      <c r="C64" s="415"/>
      <c r="D64" s="416"/>
      <c r="E64" s="7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87" t="s">
        <v>305</v>
      </c>
      <c r="B65" s="86" t="s">
        <v>304</v>
      </c>
      <c r="C65" s="86" t="s">
        <v>303</v>
      </c>
      <c r="D65" s="86" t="s">
        <v>302</v>
      </c>
      <c r="E65" s="7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84" t="s">
        <v>301</v>
      </c>
      <c r="B66" s="83">
        <v>125</v>
      </c>
      <c r="C66" s="82">
        <v>14.151999999999999</v>
      </c>
      <c r="D66" s="82">
        <v>37.479999999999997</v>
      </c>
      <c r="E66" s="7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84" t="s">
        <v>300</v>
      </c>
      <c r="B67" s="83">
        <v>26</v>
      </c>
      <c r="C67" s="82">
        <v>15.76923076923077</v>
      </c>
      <c r="D67" s="82">
        <v>36.538461538461497</v>
      </c>
      <c r="E67" s="7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84" t="s">
        <v>299</v>
      </c>
      <c r="B68" s="83">
        <v>184</v>
      </c>
      <c r="C68" s="82">
        <v>11.804347826086957</v>
      </c>
      <c r="D68" s="82">
        <v>17.815217391304348</v>
      </c>
      <c r="E68" s="7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85" t="s">
        <v>298</v>
      </c>
      <c r="B69" s="83">
        <v>23</v>
      </c>
      <c r="C69" s="82">
        <v>14.478260869565217</v>
      </c>
      <c r="D69" s="82">
        <v>33.478260869565219</v>
      </c>
      <c r="E69" s="7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84" t="s">
        <v>297</v>
      </c>
      <c r="B70" s="83">
        <v>60</v>
      </c>
      <c r="C70" s="82">
        <v>68.38333333333334</v>
      </c>
      <c r="D70" s="82">
        <v>118.1</v>
      </c>
      <c r="E70" s="7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81" t="s">
        <v>296</v>
      </c>
      <c r="B71" s="80">
        <v>418</v>
      </c>
      <c r="C71" s="79">
        <v>21.02153110047847</v>
      </c>
      <c r="D71" s="79">
        <v>40.117224880382778</v>
      </c>
      <c r="E71" s="7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78"/>
      <c r="B72" s="78"/>
      <c r="C72" s="78"/>
      <c r="D72" s="78"/>
      <c r="E72" s="7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78" t="s">
        <v>309</v>
      </c>
      <c r="B73" s="78"/>
      <c r="C73" s="78"/>
      <c r="D73" s="78"/>
      <c r="E73" s="7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8"/>
      <c r="B74" s="78"/>
      <c r="C74" s="78"/>
      <c r="D74" s="78"/>
      <c r="E74" s="7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78"/>
      <c r="B75" s="78"/>
      <c r="C75" s="78"/>
      <c r="D75" s="78"/>
      <c r="E75" s="7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14" t="s">
        <v>308</v>
      </c>
      <c r="B76" s="415"/>
      <c r="C76" s="415"/>
      <c r="D76" s="416"/>
      <c r="E76" s="7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87" t="s">
        <v>305</v>
      </c>
      <c r="B77" s="86" t="s">
        <v>304</v>
      </c>
      <c r="C77" s="86" t="s">
        <v>303</v>
      </c>
      <c r="D77" s="86" t="s">
        <v>302</v>
      </c>
      <c r="E77" s="7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84" t="s">
        <v>301</v>
      </c>
      <c r="B78" s="83">
        <v>126</v>
      </c>
      <c r="C78" s="82">
        <v>13.365079365079366</v>
      </c>
      <c r="D78" s="82">
        <v>43.261904761904759</v>
      </c>
      <c r="E78" s="7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84" t="s">
        <v>300</v>
      </c>
      <c r="B79" s="83">
        <v>12</v>
      </c>
      <c r="C79" s="82">
        <v>15.916666666666666</v>
      </c>
      <c r="D79" s="82">
        <v>19.416666666666668</v>
      </c>
      <c r="E79" s="7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84" t="s">
        <v>299</v>
      </c>
      <c r="B80" s="83">
        <v>95</v>
      </c>
      <c r="C80" s="82">
        <v>14.684210526315789</v>
      </c>
      <c r="D80" s="82">
        <v>24.821052631578947</v>
      </c>
      <c r="E80" s="7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85" t="s">
        <v>298</v>
      </c>
      <c r="B81" s="83">
        <v>40</v>
      </c>
      <c r="C81" s="82">
        <v>7.85</v>
      </c>
      <c r="D81" s="82">
        <v>44.274999999999999</v>
      </c>
      <c r="E81" s="7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84" t="s">
        <v>297</v>
      </c>
      <c r="B82" s="83">
        <v>78</v>
      </c>
      <c r="C82" s="82">
        <v>53.756410256410255</v>
      </c>
      <c r="D82" s="82">
        <v>94.974358974358978</v>
      </c>
      <c r="E82" s="7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81" t="s">
        <v>296</v>
      </c>
      <c r="B83" s="80">
        <v>351</v>
      </c>
      <c r="C83" s="79">
        <v>22.156695156695157</v>
      </c>
      <c r="D83" s="79">
        <v>49.06267806267806</v>
      </c>
      <c r="E83" s="7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8"/>
      <c r="B84" s="78"/>
      <c r="C84" s="78"/>
      <c r="D84" s="78"/>
      <c r="E84" s="7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8" t="s">
        <v>307</v>
      </c>
      <c r="B85" s="78"/>
      <c r="C85" s="78"/>
      <c r="D85" s="78"/>
      <c r="E85" s="7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8"/>
      <c r="B86" s="78"/>
      <c r="C86" s="78"/>
      <c r="D86" s="78"/>
      <c r="E86" s="7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78"/>
      <c r="B87" s="78"/>
      <c r="C87" s="78"/>
      <c r="D87" s="78"/>
      <c r="E87" s="7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14" t="s">
        <v>306</v>
      </c>
      <c r="B88" s="415"/>
      <c r="C88" s="415"/>
      <c r="D88" s="416"/>
      <c r="E88" s="7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87" t="s">
        <v>305</v>
      </c>
      <c r="B89" s="86" t="s">
        <v>304</v>
      </c>
      <c r="C89" s="86" t="s">
        <v>303</v>
      </c>
      <c r="D89" s="86" t="s">
        <v>302</v>
      </c>
      <c r="E89" s="7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84" t="s">
        <v>301</v>
      </c>
      <c r="B90" s="83">
        <v>131</v>
      </c>
      <c r="C90" s="82">
        <v>13.557251908396946</v>
      </c>
      <c r="D90" s="82">
        <v>39.541984732824424</v>
      </c>
      <c r="E90" s="7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84" t="s">
        <v>300</v>
      </c>
      <c r="B91" s="83">
        <v>9</v>
      </c>
      <c r="C91" s="82">
        <v>19.666666666666668</v>
      </c>
      <c r="D91" s="82">
        <v>45.555555555555557</v>
      </c>
      <c r="E91" s="7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84" t="s">
        <v>299</v>
      </c>
      <c r="B92" s="83">
        <v>231</v>
      </c>
      <c r="C92" s="82">
        <v>11.103896103896103</v>
      </c>
      <c r="D92" s="82">
        <v>19.826839826839826</v>
      </c>
      <c r="E92" s="7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85" t="s">
        <v>298</v>
      </c>
      <c r="B93" s="83">
        <v>46</v>
      </c>
      <c r="C93" s="82">
        <v>7.1956521739130439</v>
      </c>
      <c r="D93" s="82">
        <v>28.195652173913043</v>
      </c>
      <c r="E93" s="7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84" t="s">
        <v>297</v>
      </c>
      <c r="B94" s="83">
        <v>80</v>
      </c>
      <c r="C94" s="82">
        <v>65.037499999999994</v>
      </c>
      <c r="D94" s="82">
        <v>105.7625</v>
      </c>
      <c r="E94" s="7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81" t="s">
        <v>296</v>
      </c>
      <c r="B95" s="80">
        <v>497</v>
      </c>
      <c r="C95" s="79">
        <v>20.225352112676056</v>
      </c>
      <c r="D95" s="79">
        <v>40.096579476861166</v>
      </c>
      <c r="E95" s="7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8"/>
      <c r="B96" s="78"/>
      <c r="C96" s="78"/>
      <c r="D96" s="78"/>
      <c r="E96" s="7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8" t="s">
        <v>295</v>
      </c>
      <c r="B97" s="78"/>
      <c r="C97" s="78"/>
      <c r="D97" s="78"/>
      <c r="E97" s="7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8"/>
      <c r="B98" s="78"/>
      <c r="C98" s="78"/>
      <c r="D98" s="78"/>
      <c r="E98" s="7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8"/>
      <c r="B99" s="78"/>
      <c r="C99" s="78"/>
      <c r="D99" s="78"/>
      <c r="E99" s="7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8"/>
      <c r="B100" s="78"/>
      <c r="D100" s="78"/>
      <c r="E100" s="7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8"/>
      <c r="B101" s="78"/>
      <c r="C101" s="78"/>
      <c r="D101" s="78"/>
      <c r="E101" s="7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423" t="s">
        <v>294</v>
      </c>
      <c r="B103" s="424"/>
      <c r="C103" s="424"/>
      <c r="D103" s="424"/>
      <c r="E103" s="424"/>
      <c r="F103" s="424"/>
      <c r="G103" s="424"/>
      <c r="H103" s="42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425" t="s">
        <v>293</v>
      </c>
      <c r="B104" s="426"/>
      <c r="C104" s="426"/>
      <c r="D104" s="426"/>
      <c r="E104" s="426"/>
      <c r="F104" s="426"/>
      <c r="G104" s="426"/>
      <c r="H104" s="426"/>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423" t="s">
        <v>292</v>
      </c>
      <c r="B106" s="424"/>
      <c r="C106" s="424"/>
      <c r="D106" s="424"/>
      <c r="E106" s="424"/>
      <c r="F106" s="424"/>
      <c r="G106" s="424"/>
      <c r="H106" s="42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421" t="s">
        <v>291</v>
      </c>
      <c r="B107" s="422"/>
      <c r="C107" s="422"/>
      <c r="D107" s="422"/>
      <c r="E107" s="422"/>
      <c r="F107" s="422"/>
      <c r="G107" s="422"/>
      <c r="H107" s="422"/>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75"/>
      <c r="F108" s="75"/>
      <c r="G108" s="75"/>
      <c r="H108" s="75"/>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75"/>
      <c r="F109" s="75"/>
      <c r="G109" s="75"/>
      <c r="H109" s="75"/>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75"/>
      <c r="F110" s="75"/>
      <c r="G110" s="75"/>
      <c r="H110" s="75"/>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4"/>
      <c r="B111" s="74"/>
      <c r="C111" s="74"/>
      <c r="D111" s="74"/>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4"/>
      <c r="B112" s="74"/>
      <c r="C112" s="74"/>
      <c r="D112" s="74"/>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4"/>
      <c r="B113" s="74"/>
      <c r="C113" s="74"/>
      <c r="D113" s="74"/>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4"/>
      <c r="B114" s="74"/>
      <c r="C114" s="74"/>
      <c r="D114" s="74"/>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4"/>
      <c r="B115" s="74"/>
      <c r="C115" s="74"/>
      <c r="D115" s="74"/>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4"/>
      <c r="B116" s="74"/>
      <c r="C116" s="74"/>
      <c r="D116" s="74"/>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4"/>
      <c r="B117" s="74"/>
      <c r="C117" s="74"/>
      <c r="D117" s="74"/>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4"/>
      <c r="B118" s="74"/>
      <c r="C118" s="74"/>
      <c r="D118" s="74"/>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4"/>
      <c r="B119" s="74"/>
      <c r="C119" s="74"/>
      <c r="D119" s="74"/>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4"/>
      <c r="B120" s="74"/>
      <c r="C120" s="74"/>
      <c r="D120" s="74"/>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4"/>
      <c r="B121" s="74"/>
      <c r="C121" s="74"/>
      <c r="D121" s="74"/>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4"/>
      <c r="B122" s="74"/>
      <c r="C122" s="74"/>
      <c r="D122" s="74"/>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4"/>
      <c r="B123" s="74"/>
      <c r="C123" s="74"/>
      <c r="D123" s="74"/>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4"/>
      <c r="B124" s="74"/>
      <c r="C124" s="74"/>
      <c r="D124" s="74"/>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4"/>
      <c r="B125" s="74"/>
      <c r="C125" s="74"/>
      <c r="D125" s="74"/>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4"/>
      <c r="B126" s="74"/>
      <c r="C126" s="74"/>
      <c r="D126" s="74"/>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4"/>
      <c r="B127" s="74"/>
      <c r="C127" s="74"/>
      <c r="D127" s="74"/>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4"/>
      <c r="B128" s="74"/>
      <c r="C128" s="74"/>
      <c r="D128" s="74"/>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4"/>
      <c r="B129" s="74"/>
      <c r="C129" s="74"/>
      <c r="D129" s="74"/>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4"/>
      <c r="B130" s="74"/>
      <c r="C130" s="74"/>
      <c r="D130" s="74"/>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4"/>
      <c r="B131" s="74"/>
      <c r="C131" s="74"/>
      <c r="D131" s="74"/>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4"/>
      <c r="B132" s="74"/>
      <c r="C132" s="74"/>
      <c r="D132" s="74"/>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4"/>
      <c r="B133" s="74"/>
      <c r="C133" s="74"/>
      <c r="D133" s="74"/>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4"/>
      <c r="B134" s="74"/>
      <c r="C134" s="74"/>
      <c r="D134" s="74"/>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4"/>
      <c r="B135" s="74"/>
      <c r="C135" s="74"/>
      <c r="D135" s="74"/>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4"/>
      <c r="B136" s="74"/>
      <c r="C136" s="74"/>
      <c r="D136" s="74"/>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4"/>
      <c r="B137" s="74"/>
      <c r="C137" s="74"/>
      <c r="D137" s="74"/>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4"/>
      <c r="B138" s="74"/>
      <c r="C138" s="74"/>
      <c r="D138" s="74"/>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4"/>
      <c r="B139" s="74"/>
      <c r="C139" s="74"/>
      <c r="D139" s="74"/>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4"/>
      <c r="B140" s="74"/>
      <c r="C140" s="74"/>
      <c r="D140" s="74"/>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4"/>
      <c r="B141" s="74"/>
      <c r="C141" s="74"/>
      <c r="D141" s="74"/>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4"/>
      <c r="B142" s="74"/>
      <c r="C142" s="74"/>
      <c r="D142" s="74"/>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4"/>
      <c r="B143" s="74"/>
      <c r="C143" s="74"/>
      <c r="D143" s="74"/>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4"/>
      <c r="B144" s="74"/>
      <c r="C144" s="74"/>
      <c r="D144" s="74"/>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4"/>
      <c r="B145" s="74"/>
      <c r="C145" s="74"/>
      <c r="D145" s="74"/>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4"/>
      <c r="B146" s="74"/>
      <c r="C146" s="74"/>
      <c r="D146" s="74"/>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4"/>
      <c r="B147" s="74"/>
      <c r="C147" s="74"/>
      <c r="D147" s="74"/>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4"/>
      <c r="B148" s="74"/>
      <c r="C148" s="74"/>
      <c r="D148" s="74"/>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4"/>
      <c r="B149" s="74"/>
      <c r="C149" s="74"/>
      <c r="D149" s="74"/>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4"/>
      <c r="B150" s="74"/>
      <c r="C150" s="74"/>
      <c r="D150" s="74"/>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4"/>
      <c r="B151" s="74"/>
      <c r="C151" s="74"/>
      <c r="D151" s="74"/>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4"/>
      <c r="B152" s="74"/>
      <c r="C152" s="74"/>
      <c r="D152" s="74"/>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4"/>
      <c r="B153" s="74"/>
      <c r="C153" s="74"/>
      <c r="D153" s="74"/>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4"/>
      <c r="B154" s="74"/>
      <c r="C154" s="74"/>
      <c r="D154" s="74"/>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4"/>
      <c r="B155" s="74"/>
      <c r="C155" s="74"/>
      <c r="D155" s="74"/>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4"/>
      <c r="B156" s="74"/>
      <c r="C156" s="74"/>
      <c r="D156" s="74"/>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4"/>
      <c r="B157" s="74"/>
      <c r="C157" s="74"/>
      <c r="D157" s="74"/>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4"/>
      <c r="B158" s="74"/>
      <c r="C158" s="74"/>
      <c r="D158" s="74"/>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4"/>
      <c r="B159" s="74"/>
      <c r="C159" s="74"/>
      <c r="D159" s="74"/>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4"/>
      <c r="B160" s="74"/>
      <c r="C160" s="74"/>
      <c r="D160" s="74"/>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4"/>
      <c r="B161" s="74"/>
      <c r="C161" s="74"/>
      <c r="D161" s="74"/>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4"/>
      <c r="B162" s="74"/>
      <c r="C162" s="74"/>
      <c r="D162" s="74"/>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4"/>
      <c r="B163" s="74"/>
      <c r="C163" s="74"/>
      <c r="D163" s="74"/>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4"/>
      <c r="B164" s="74"/>
      <c r="C164" s="74"/>
      <c r="D164" s="74"/>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4"/>
      <c r="B165" s="74"/>
      <c r="C165" s="74"/>
      <c r="D165" s="74"/>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4"/>
      <c r="B166" s="74"/>
      <c r="C166" s="74"/>
      <c r="D166" s="74"/>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4"/>
      <c r="B167" s="74"/>
      <c r="C167" s="74"/>
      <c r="D167" s="74"/>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4"/>
      <c r="B168" s="74"/>
      <c r="C168" s="74"/>
      <c r="D168" s="74"/>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4"/>
      <c r="B169" s="74"/>
      <c r="C169" s="74"/>
      <c r="D169" s="74"/>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4"/>
      <c r="B170" s="74"/>
      <c r="C170" s="74"/>
      <c r="D170" s="74"/>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4"/>
      <c r="B171" s="74"/>
      <c r="C171" s="74"/>
      <c r="D171" s="74"/>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74"/>
      <c r="B172" s="74"/>
      <c r="C172" s="74"/>
      <c r="D172" s="74"/>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74"/>
      <c r="B173" s="74"/>
      <c r="C173" s="74"/>
      <c r="D173" s="74"/>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74"/>
      <c r="B174" s="74"/>
      <c r="C174" s="74"/>
      <c r="D174" s="74"/>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74"/>
      <c r="B175" s="74"/>
      <c r="C175" s="74"/>
      <c r="D175" s="74"/>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74"/>
      <c r="B176" s="74"/>
      <c r="C176" s="74"/>
      <c r="D176" s="74"/>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74"/>
      <c r="B177" s="74"/>
      <c r="C177" s="74"/>
      <c r="D177" s="74"/>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74"/>
      <c r="B178" s="74"/>
      <c r="C178" s="74"/>
      <c r="D178" s="74"/>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74"/>
      <c r="B179" s="74"/>
      <c r="C179" s="74"/>
      <c r="D179" s="74"/>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74"/>
      <c r="B180" s="74"/>
      <c r="C180" s="74"/>
      <c r="D180" s="74"/>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74"/>
      <c r="B181" s="74"/>
      <c r="C181" s="74"/>
      <c r="D181" s="74"/>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74"/>
      <c r="B182" s="74"/>
      <c r="C182" s="74"/>
      <c r="D182" s="74"/>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74"/>
      <c r="B183" s="74"/>
      <c r="C183" s="74"/>
      <c r="D183" s="74"/>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74"/>
      <c r="B184" s="74"/>
      <c r="C184" s="74"/>
      <c r="D184" s="74"/>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74"/>
      <c r="B185" s="74"/>
      <c r="C185" s="74"/>
      <c r="D185" s="74"/>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74"/>
      <c r="B186" s="74"/>
      <c r="C186" s="74"/>
      <c r="D186" s="74"/>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74"/>
      <c r="B187" s="74"/>
      <c r="C187" s="74"/>
      <c r="D187" s="74"/>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74"/>
      <c r="B188" s="74"/>
      <c r="C188" s="74"/>
      <c r="D188" s="74"/>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74"/>
      <c r="B189" s="74"/>
      <c r="C189" s="74"/>
      <c r="D189" s="74"/>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74"/>
      <c r="B190" s="74"/>
      <c r="C190" s="74"/>
      <c r="D190" s="74"/>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74"/>
      <c r="B191" s="74"/>
      <c r="C191" s="74"/>
      <c r="D191" s="74"/>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74"/>
      <c r="B192" s="74"/>
      <c r="C192" s="74"/>
      <c r="D192" s="74"/>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74"/>
      <c r="B193" s="74"/>
      <c r="C193" s="74"/>
      <c r="D193" s="74"/>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74"/>
      <c r="B194" s="74"/>
      <c r="C194" s="74"/>
      <c r="D194" s="74"/>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74"/>
      <c r="B195" s="74"/>
      <c r="C195" s="74"/>
      <c r="D195" s="74"/>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74"/>
      <c r="B196" s="74"/>
      <c r="C196" s="74"/>
      <c r="D196" s="74"/>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74"/>
      <c r="B197" s="74"/>
      <c r="C197" s="74"/>
      <c r="D197" s="74"/>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74"/>
      <c r="B198" s="74"/>
      <c r="C198" s="74"/>
      <c r="D198" s="74"/>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74"/>
      <c r="B199" s="74"/>
      <c r="C199" s="74"/>
      <c r="D199" s="74"/>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74"/>
      <c r="B200" s="74"/>
      <c r="C200" s="74"/>
      <c r="D200" s="74"/>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74"/>
      <c r="B201" s="74"/>
      <c r="C201" s="74"/>
      <c r="D201" s="74"/>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74"/>
      <c r="B202" s="74"/>
      <c r="C202" s="74"/>
      <c r="D202" s="74"/>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74"/>
      <c r="B203" s="74"/>
      <c r="C203" s="74"/>
      <c r="D203" s="74"/>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74"/>
      <c r="B204" s="74"/>
      <c r="C204" s="74"/>
      <c r="D204" s="74"/>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74"/>
      <c r="B205" s="74"/>
      <c r="C205" s="74"/>
      <c r="D205" s="74"/>
      <c r="M205"/>
    </row>
    <row r="206" spans="1:56" x14ac:dyDescent="0.35">
      <c r="A206" s="74"/>
      <c r="B206" s="74"/>
      <c r="C206" s="74"/>
      <c r="D206" s="74"/>
      <c r="M206"/>
    </row>
    <row r="207" spans="1:56" x14ac:dyDescent="0.35">
      <c r="A207" s="74"/>
      <c r="B207" s="74"/>
      <c r="C207" s="74"/>
      <c r="D207" s="74"/>
    </row>
    <row r="208" spans="1:56" x14ac:dyDescent="0.35">
      <c r="A208" s="74"/>
      <c r="B208" s="74"/>
      <c r="C208" s="74"/>
      <c r="D208" s="74"/>
    </row>
    <row r="209" spans="1:4" x14ac:dyDescent="0.35">
      <c r="A209" s="74"/>
      <c r="B209" s="74"/>
      <c r="C209" s="74"/>
      <c r="D209" s="74"/>
    </row>
    <row r="210" spans="1:4" x14ac:dyDescent="0.35">
      <c r="A210" s="74"/>
      <c r="B210" s="74"/>
      <c r="C210" s="74"/>
      <c r="D210" s="74"/>
    </row>
    <row r="211" spans="1:4" x14ac:dyDescent="0.35">
      <c r="A211" s="74"/>
      <c r="B211" s="74"/>
      <c r="C211" s="74"/>
      <c r="D211" s="74"/>
    </row>
    <row r="212" spans="1:4" x14ac:dyDescent="0.35">
      <c r="A212" s="74"/>
      <c r="B212" s="74"/>
      <c r="C212" s="74"/>
      <c r="D212" s="74"/>
    </row>
    <row r="213" spans="1:4" x14ac:dyDescent="0.35">
      <c r="A213" s="74"/>
      <c r="B213" s="74"/>
      <c r="C213" s="74"/>
      <c r="D213" s="74"/>
    </row>
    <row r="214" spans="1:4" x14ac:dyDescent="0.35">
      <c r="A214" s="74"/>
      <c r="B214" s="74"/>
      <c r="C214" s="74"/>
      <c r="D214" s="74"/>
    </row>
    <row r="215" spans="1:4" x14ac:dyDescent="0.35">
      <c r="A215" s="74"/>
      <c r="B215" s="74"/>
      <c r="C215" s="74"/>
      <c r="D215" s="74"/>
    </row>
    <row r="216" spans="1:4" x14ac:dyDescent="0.35">
      <c r="A216" s="74"/>
      <c r="B216" s="74"/>
      <c r="C216" s="74"/>
      <c r="D216" s="74"/>
    </row>
    <row r="217" spans="1:4" x14ac:dyDescent="0.35">
      <c r="A217" s="74"/>
      <c r="B217" s="74"/>
      <c r="C217" s="74"/>
      <c r="D217" s="74"/>
    </row>
    <row r="218" spans="1:4" x14ac:dyDescent="0.35">
      <c r="A218" s="74"/>
      <c r="B218" s="74"/>
      <c r="C218" s="74"/>
      <c r="D218" s="74"/>
    </row>
    <row r="219" spans="1:4" x14ac:dyDescent="0.35">
      <c r="A219" s="74"/>
      <c r="B219" s="74"/>
      <c r="C219" s="74"/>
      <c r="D219" s="74"/>
    </row>
    <row r="220" spans="1:4" x14ac:dyDescent="0.35">
      <c r="A220" s="74"/>
      <c r="B220" s="74"/>
      <c r="C220" s="74"/>
      <c r="D220" s="74"/>
    </row>
    <row r="221" spans="1:4" x14ac:dyDescent="0.35">
      <c r="A221" s="74"/>
      <c r="B221" s="74"/>
      <c r="C221" s="74"/>
      <c r="D221" s="74"/>
    </row>
    <row r="222" spans="1:4" x14ac:dyDescent="0.35">
      <c r="A222" s="74"/>
      <c r="B222" s="74"/>
      <c r="C222" s="74"/>
      <c r="D222" s="74"/>
    </row>
    <row r="223" spans="1:4" x14ac:dyDescent="0.35">
      <c r="A223" s="74"/>
      <c r="B223" s="74"/>
      <c r="C223" s="74"/>
      <c r="D223" s="74"/>
    </row>
    <row r="224" spans="1:4" x14ac:dyDescent="0.35">
      <c r="A224" s="74"/>
      <c r="B224" s="74"/>
      <c r="C224" s="74"/>
      <c r="D224" s="74"/>
    </row>
    <row r="225" spans="1:4" x14ac:dyDescent="0.35">
      <c r="A225" s="74"/>
      <c r="B225" s="74"/>
      <c r="C225" s="74"/>
      <c r="D225" s="74"/>
    </row>
    <row r="226" spans="1:4" x14ac:dyDescent="0.35">
      <c r="A226" s="74"/>
      <c r="B226" s="74"/>
      <c r="C226" s="74"/>
      <c r="D226" s="74"/>
    </row>
    <row r="227" spans="1:4" x14ac:dyDescent="0.35">
      <c r="A227" s="74"/>
      <c r="B227" s="74"/>
      <c r="C227" s="74"/>
      <c r="D227" s="74"/>
    </row>
    <row r="228" spans="1:4" x14ac:dyDescent="0.35">
      <c r="A228" s="74"/>
      <c r="B228" s="74"/>
      <c r="C228" s="74"/>
      <c r="D228" s="74"/>
    </row>
    <row r="229" spans="1:4" x14ac:dyDescent="0.35">
      <c r="A229" s="74"/>
      <c r="B229" s="74"/>
      <c r="C229" s="74"/>
      <c r="D229" s="74"/>
    </row>
    <row r="230" spans="1:4" x14ac:dyDescent="0.35">
      <c r="A230" s="74"/>
      <c r="B230" s="74"/>
      <c r="C230" s="74"/>
      <c r="D230" s="74"/>
    </row>
    <row r="231" spans="1:4" x14ac:dyDescent="0.35">
      <c r="A231" s="74"/>
      <c r="B231" s="74"/>
      <c r="C231" s="74"/>
      <c r="D231" s="74"/>
    </row>
    <row r="232" spans="1:4" x14ac:dyDescent="0.35">
      <c r="A232" s="74"/>
      <c r="B232" s="74"/>
      <c r="C232" s="74"/>
      <c r="D232" s="74"/>
    </row>
    <row r="233" spans="1:4" x14ac:dyDescent="0.35">
      <c r="A233" s="74"/>
      <c r="B233" s="74"/>
      <c r="C233" s="74"/>
      <c r="D233" s="74"/>
    </row>
    <row r="234" spans="1:4" x14ac:dyDescent="0.35">
      <c r="A234" s="74"/>
      <c r="B234" s="74"/>
      <c r="C234" s="74"/>
      <c r="D234" s="74"/>
    </row>
    <row r="235" spans="1:4" x14ac:dyDescent="0.35">
      <c r="A235" s="74"/>
      <c r="B235" s="74"/>
      <c r="C235" s="74"/>
      <c r="D235" s="74"/>
    </row>
    <row r="236" spans="1:4" x14ac:dyDescent="0.35">
      <c r="A236" s="74"/>
      <c r="B236" s="74"/>
      <c r="C236" s="74"/>
      <c r="D236" s="74"/>
    </row>
    <row r="237" spans="1:4" x14ac:dyDescent="0.35">
      <c r="A237" s="74"/>
      <c r="B237" s="74"/>
      <c r="C237" s="74"/>
      <c r="D237" s="74"/>
    </row>
  </sheetData>
  <mergeCells count="16">
    <mergeCell ref="A107:H107"/>
    <mergeCell ref="A40:D40"/>
    <mergeCell ref="A52:D52"/>
    <mergeCell ref="A64:D64"/>
    <mergeCell ref="A103:H103"/>
    <mergeCell ref="A104:H104"/>
    <mergeCell ref="A106:H106"/>
    <mergeCell ref="A76:D76"/>
    <mergeCell ref="A88:D8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378C-CDF7-4CAC-9A59-3B9FACFF9952}">
  <sheetPr>
    <pageSetUpPr fitToPage="1"/>
  </sheetPr>
  <dimension ref="A1:D162"/>
  <sheetViews>
    <sheetView showGridLines="0" zoomScaleNormal="100" workbookViewId="0">
      <selection sqref="A1:B1"/>
    </sheetView>
  </sheetViews>
  <sheetFormatPr defaultRowHeight="14.5" x14ac:dyDescent="0.35"/>
  <cols>
    <col min="1" max="1" width="26.54296875" style="1" customWidth="1"/>
    <col min="2" max="2" width="160.7265625" customWidth="1"/>
  </cols>
  <sheetData>
    <row r="1" spans="1:2" s="2" customFormat="1" ht="26" x14ac:dyDescent="0.35">
      <c r="A1" s="352" t="s">
        <v>10</v>
      </c>
      <c r="B1" s="352"/>
    </row>
    <row r="2" spans="1:2" s="2" customFormat="1" ht="74.25" customHeight="1" x14ac:dyDescent="0.35">
      <c r="A2" s="353" t="s">
        <v>11</v>
      </c>
      <c r="B2" s="353"/>
    </row>
    <row r="3" spans="1:2" s="2" customFormat="1" ht="48.65" customHeight="1" thickBot="1" x14ac:dyDescent="0.4">
      <c r="A3" s="10" t="s">
        <v>206</v>
      </c>
      <c r="B3" s="334"/>
    </row>
    <row r="4" spans="1:2" ht="18" x14ac:dyDescent="0.35">
      <c r="A4" s="15" t="s">
        <v>77</v>
      </c>
      <c r="B4" s="16" t="s">
        <v>78</v>
      </c>
    </row>
    <row r="5" spans="1:2" ht="15.5" x14ac:dyDescent="0.35">
      <c r="A5" s="17" t="s">
        <v>12</v>
      </c>
      <c r="B5" s="18" t="s">
        <v>13</v>
      </c>
    </row>
    <row r="6" spans="1:2" ht="15.5" x14ac:dyDescent="0.35">
      <c r="A6" s="17" t="s">
        <v>14</v>
      </c>
      <c r="B6" s="18" t="s">
        <v>15</v>
      </c>
    </row>
    <row r="7" spans="1:2" ht="15.5" x14ac:dyDescent="0.35">
      <c r="A7" s="17" t="s">
        <v>16</v>
      </c>
      <c r="B7" s="18" t="s">
        <v>17</v>
      </c>
    </row>
    <row r="8" spans="1:2" ht="15.5" x14ac:dyDescent="0.35">
      <c r="A8" s="17" t="s">
        <v>18</v>
      </c>
      <c r="B8" s="18" t="s">
        <v>19</v>
      </c>
    </row>
    <row r="9" spans="1:2" ht="15.5" x14ac:dyDescent="0.35">
      <c r="A9" s="17" t="s">
        <v>3</v>
      </c>
      <c r="B9" s="18" t="s">
        <v>20</v>
      </c>
    </row>
    <row r="10" spans="1:2" ht="15.5" x14ac:dyDescent="0.35">
      <c r="A10" s="17" t="s">
        <v>21</v>
      </c>
      <c r="B10" s="18" t="s">
        <v>22</v>
      </c>
    </row>
    <row r="11" spans="1:2" ht="15.5" x14ac:dyDescent="0.35">
      <c r="A11" s="17" t="s">
        <v>23</v>
      </c>
      <c r="B11" s="18" t="s">
        <v>24</v>
      </c>
    </row>
    <row r="12" spans="1:2" ht="15.5" x14ac:dyDescent="0.35">
      <c r="A12" s="17" t="s">
        <v>25</v>
      </c>
      <c r="B12" s="18" t="s">
        <v>26</v>
      </c>
    </row>
    <row r="13" spans="1:2" ht="46.5" x14ac:dyDescent="0.35">
      <c r="A13" s="17" t="s">
        <v>27</v>
      </c>
      <c r="B13" s="18" t="s">
        <v>28</v>
      </c>
    </row>
    <row r="14" spans="1:2" ht="46.5" x14ac:dyDescent="0.35">
      <c r="A14" s="17" t="s">
        <v>29</v>
      </c>
      <c r="B14" s="18" t="s">
        <v>30</v>
      </c>
    </row>
    <row r="15" spans="1:2" ht="15.5" x14ac:dyDescent="0.35">
      <c r="A15" s="17" t="s">
        <v>31</v>
      </c>
      <c r="B15" s="18" t="s">
        <v>32</v>
      </c>
    </row>
    <row r="16" spans="1:2" ht="47.25" customHeight="1" x14ac:dyDescent="0.35">
      <c r="A16" s="436" t="s">
        <v>33</v>
      </c>
      <c r="B16" s="18" t="s">
        <v>34</v>
      </c>
    </row>
    <row r="17" spans="1:2" ht="46.5" x14ac:dyDescent="0.35">
      <c r="A17" s="436"/>
      <c r="B17" s="18" t="s">
        <v>35</v>
      </c>
    </row>
    <row r="18" spans="1:2" ht="47.15" customHeight="1" x14ac:dyDescent="0.35">
      <c r="A18" s="436" t="s">
        <v>209</v>
      </c>
      <c r="B18" s="18" t="s">
        <v>210</v>
      </c>
    </row>
    <row r="19" spans="1:2" ht="46.5" x14ac:dyDescent="0.35">
      <c r="A19" s="436"/>
      <c r="B19" s="18" t="s">
        <v>211</v>
      </c>
    </row>
    <row r="20" spans="1:2" ht="31" x14ac:dyDescent="0.35">
      <c r="A20" s="17" t="s">
        <v>36</v>
      </c>
      <c r="B20" s="18" t="s">
        <v>803</v>
      </c>
    </row>
    <row r="21" spans="1:2" ht="15.5" x14ac:dyDescent="0.35">
      <c r="A21" s="17" t="s">
        <v>37</v>
      </c>
      <c r="B21" s="18" t="s">
        <v>38</v>
      </c>
    </row>
    <row r="22" spans="1:2" ht="15.5" x14ac:dyDescent="0.35">
      <c r="A22" s="17" t="s">
        <v>39</v>
      </c>
      <c r="B22" s="18" t="s">
        <v>40</v>
      </c>
    </row>
    <row r="23" spans="1:2" ht="15.5" x14ac:dyDescent="0.35">
      <c r="A23" s="17" t="s">
        <v>41</v>
      </c>
      <c r="B23" s="18" t="s">
        <v>42</v>
      </c>
    </row>
    <row r="24" spans="1:2" ht="46.5" x14ac:dyDescent="0.35">
      <c r="A24" s="17" t="s">
        <v>43</v>
      </c>
      <c r="B24" s="18" t="s">
        <v>44</v>
      </c>
    </row>
    <row r="25" spans="1:2" ht="31" x14ac:dyDescent="0.35">
      <c r="A25" s="17" t="s">
        <v>45</v>
      </c>
      <c r="B25" s="18" t="s">
        <v>46</v>
      </c>
    </row>
    <row r="26" spans="1:2" ht="15.5" x14ac:dyDescent="0.35">
      <c r="A26" s="17" t="s">
        <v>47</v>
      </c>
      <c r="B26" s="18" t="s">
        <v>48</v>
      </c>
    </row>
    <row r="27" spans="1:2" ht="15.5" x14ac:dyDescent="0.35">
      <c r="A27" s="17" t="s">
        <v>49</v>
      </c>
      <c r="B27" s="18" t="s">
        <v>50</v>
      </c>
    </row>
    <row r="28" spans="1:2" ht="15.5" x14ac:dyDescent="0.35">
      <c r="A28" s="17" t="s">
        <v>51</v>
      </c>
      <c r="B28" s="18" t="s">
        <v>52</v>
      </c>
    </row>
    <row r="29" spans="1:2" ht="15.5" x14ac:dyDescent="0.35">
      <c r="A29" s="17" t="s">
        <v>53</v>
      </c>
      <c r="B29" s="18" t="s">
        <v>54</v>
      </c>
    </row>
    <row r="30" spans="1:2" ht="15.5" x14ac:dyDescent="0.35">
      <c r="A30" s="17" t="s">
        <v>55</v>
      </c>
      <c r="B30" s="18" t="s">
        <v>56</v>
      </c>
    </row>
    <row r="31" spans="1:2" ht="15.5" x14ac:dyDescent="0.35">
      <c r="A31" s="17" t="s">
        <v>1</v>
      </c>
      <c r="B31" s="18" t="s">
        <v>57</v>
      </c>
    </row>
    <row r="32" spans="1:2" ht="31" x14ac:dyDescent="0.35">
      <c r="A32" s="17" t="s">
        <v>233</v>
      </c>
      <c r="B32" s="18" t="s">
        <v>58</v>
      </c>
    </row>
    <row r="33" spans="1:2" ht="15.5" x14ac:dyDescent="0.35">
      <c r="A33" s="17" t="s">
        <v>2</v>
      </c>
      <c r="B33" s="18" t="s">
        <v>59</v>
      </c>
    </row>
    <row r="34" spans="1:2" ht="31" x14ac:dyDescent="0.35">
      <c r="A34" s="17" t="s">
        <v>60</v>
      </c>
      <c r="B34" s="18" t="s">
        <v>61</v>
      </c>
    </row>
    <row r="35" spans="1:2" ht="15.5" x14ac:dyDescent="0.35">
      <c r="A35" s="17" t="s">
        <v>62</v>
      </c>
      <c r="B35" s="18" t="s">
        <v>63</v>
      </c>
    </row>
    <row r="36" spans="1:2" ht="31" x14ac:dyDescent="0.35">
      <c r="A36" s="17" t="s">
        <v>64</v>
      </c>
      <c r="B36" s="18" t="s">
        <v>65</v>
      </c>
    </row>
    <row r="37" spans="1:2" ht="15.5" x14ac:dyDescent="0.35">
      <c r="A37" s="17" t="s">
        <v>66</v>
      </c>
      <c r="B37" s="18" t="s">
        <v>212</v>
      </c>
    </row>
    <row r="38" spans="1:2" ht="15.5" x14ac:dyDescent="0.35">
      <c r="A38" s="17" t="s">
        <v>5</v>
      </c>
      <c r="B38" s="18" t="s">
        <v>213</v>
      </c>
    </row>
    <row r="39" spans="1:2" ht="15.5" x14ac:dyDescent="0.35">
      <c r="A39" s="436" t="s">
        <v>67</v>
      </c>
      <c r="B39" s="18" t="s">
        <v>68</v>
      </c>
    </row>
    <row r="40" spans="1:2" ht="15.5" x14ac:dyDescent="0.35">
      <c r="A40" s="436"/>
      <c r="B40" s="18" t="s">
        <v>69</v>
      </c>
    </row>
    <row r="41" spans="1:2" ht="46.5" x14ac:dyDescent="0.35">
      <c r="A41" s="436"/>
      <c r="B41" s="18" t="s">
        <v>70</v>
      </c>
    </row>
    <row r="42" spans="1:2" ht="46.5" x14ac:dyDescent="0.35">
      <c r="A42" s="436"/>
      <c r="B42" s="18" t="s">
        <v>71</v>
      </c>
    </row>
    <row r="43" spans="1:2" ht="15.5" x14ac:dyDescent="0.35">
      <c r="A43" s="436"/>
      <c r="B43" s="18" t="s">
        <v>72</v>
      </c>
    </row>
    <row r="44" spans="1:2" ht="15.5" x14ac:dyDescent="0.35">
      <c r="A44" s="436"/>
      <c r="B44" s="18" t="s">
        <v>73</v>
      </c>
    </row>
    <row r="45" spans="1:2" ht="15.5" x14ac:dyDescent="0.35">
      <c r="A45" s="436"/>
      <c r="B45" s="18" t="s">
        <v>74</v>
      </c>
    </row>
    <row r="46" spans="1:2" ht="15.5" x14ac:dyDescent="0.35">
      <c r="A46" s="17" t="s">
        <v>75</v>
      </c>
      <c r="B46" s="18" t="s">
        <v>76</v>
      </c>
    </row>
    <row r="47" spans="1:2" ht="31" x14ac:dyDescent="0.35">
      <c r="A47" s="436" t="s">
        <v>228</v>
      </c>
      <c r="B47" s="18" t="s">
        <v>214</v>
      </c>
    </row>
    <row r="48" spans="1:2" ht="15.5" x14ac:dyDescent="0.35">
      <c r="A48" s="436"/>
      <c r="B48" s="18" t="s">
        <v>215</v>
      </c>
    </row>
    <row r="49" spans="1:2" ht="15.5" x14ac:dyDescent="0.35">
      <c r="A49" s="436"/>
      <c r="B49" s="18" t="s">
        <v>216</v>
      </c>
    </row>
    <row r="50" spans="1:2" ht="15.75" customHeight="1" x14ac:dyDescent="0.35">
      <c r="A50" s="436" t="s">
        <v>804</v>
      </c>
      <c r="B50" s="335" t="s">
        <v>805</v>
      </c>
    </row>
    <row r="51" spans="1:2" ht="15.5" x14ac:dyDescent="0.35">
      <c r="A51" s="436"/>
      <c r="B51" s="18" t="s">
        <v>217</v>
      </c>
    </row>
    <row r="52" spans="1:2" ht="35.5" customHeight="1" x14ac:dyDescent="0.35">
      <c r="A52" s="436"/>
      <c r="B52" s="18" t="s">
        <v>218</v>
      </c>
    </row>
    <row r="53" spans="1:2" ht="86.25" customHeight="1" x14ac:dyDescent="0.35">
      <c r="A53" s="436"/>
      <c r="B53" s="18" t="s">
        <v>806</v>
      </c>
    </row>
    <row r="54" spans="1:2" ht="87.65" customHeight="1" x14ac:dyDescent="0.35">
      <c r="A54" s="436"/>
      <c r="B54" s="18" t="s">
        <v>231</v>
      </c>
    </row>
    <row r="55" spans="1:2" ht="31" x14ac:dyDescent="0.35">
      <c r="A55" s="436"/>
      <c r="B55" s="18" t="s">
        <v>219</v>
      </c>
    </row>
    <row r="56" spans="1:2" ht="77.5" x14ac:dyDescent="0.35">
      <c r="A56" s="436"/>
      <c r="B56" s="18" t="s">
        <v>229</v>
      </c>
    </row>
    <row r="57" spans="1:2" ht="15.5" x14ac:dyDescent="0.35">
      <c r="A57" s="436"/>
      <c r="B57" s="18" t="s">
        <v>220</v>
      </c>
    </row>
    <row r="58" spans="1:2" ht="31" x14ac:dyDescent="0.35">
      <c r="A58" s="436"/>
      <c r="B58" s="18" t="s">
        <v>807</v>
      </c>
    </row>
    <row r="59" spans="1:2" ht="15.5" x14ac:dyDescent="0.35">
      <c r="A59" s="436"/>
      <c r="B59" s="18" t="s">
        <v>808</v>
      </c>
    </row>
    <row r="60" spans="1:2" ht="15.5" x14ac:dyDescent="0.35">
      <c r="A60" s="437" t="s">
        <v>809</v>
      </c>
      <c r="B60" s="336" t="s">
        <v>810</v>
      </c>
    </row>
    <row r="61" spans="1:2" ht="15.5" x14ac:dyDescent="0.35">
      <c r="A61" s="438"/>
      <c r="B61" s="337" t="s">
        <v>811</v>
      </c>
    </row>
    <row r="62" spans="1:2" ht="51" customHeight="1" x14ac:dyDescent="0.35">
      <c r="A62" s="438"/>
      <c r="B62" s="338" t="s">
        <v>812</v>
      </c>
    </row>
    <row r="63" spans="1:2" ht="15.5" x14ac:dyDescent="0.35">
      <c r="A63" s="436" t="s">
        <v>813</v>
      </c>
      <c r="B63" s="339" t="s">
        <v>814</v>
      </c>
    </row>
    <row r="64" spans="1:2" ht="31" x14ac:dyDescent="0.35">
      <c r="A64" s="436"/>
      <c r="B64" s="18" t="s">
        <v>815</v>
      </c>
    </row>
    <row r="65" spans="1:2" ht="15.5" x14ac:dyDescent="0.35">
      <c r="A65" s="436"/>
      <c r="B65" s="18" t="s">
        <v>221</v>
      </c>
    </row>
    <row r="66" spans="1:2" ht="15.5" x14ac:dyDescent="0.35">
      <c r="A66" s="436"/>
      <c r="B66" s="18" t="s">
        <v>816</v>
      </c>
    </row>
    <row r="67" spans="1:2" ht="77.5" x14ac:dyDescent="0.35">
      <c r="A67" s="436"/>
      <c r="B67" s="18" t="s">
        <v>230</v>
      </c>
    </row>
    <row r="68" spans="1:2" ht="15.5" x14ac:dyDescent="0.35">
      <c r="A68" s="436"/>
      <c r="B68" s="18" t="s">
        <v>808</v>
      </c>
    </row>
    <row r="69" spans="1:2" ht="15.5" x14ac:dyDescent="0.35">
      <c r="A69" s="429" t="s">
        <v>817</v>
      </c>
      <c r="B69" s="335" t="s">
        <v>818</v>
      </c>
    </row>
    <row r="70" spans="1:2" ht="15.5" x14ac:dyDescent="0.35">
      <c r="A70" s="429"/>
      <c r="B70" s="18" t="s">
        <v>222</v>
      </c>
    </row>
    <row r="71" spans="1:2" ht="50.5" customHeight="1" x14ac:dyDescent="0.35">
      <c r="A71" s="429"/>
      <c r="B71" s="18" t="s">
        <v>819</v>
      </c>
    </row>
    <row r="72" spans="1:2" ht="46.5" x14ac:dyDescent="0.35">
      <c r="A72" s="429"/>
      <c r="B72" s="18" t="s">
        <v>820</v>
      </c>
    </row>
    <row r="73" spans="1:2" ht="31" x14ac:dyDescent="0.35">
      <c r="A73" s="429"/>
      <c r="B73" s="18" t="s">
        <v>803</v>
      </c>
    </row>
    <row r="74" spans="1:2" ht="15.5" x14ac:dyDescent="0.35">
      <c r="A74" s="429"/>
      <c r="B74" s="18" t="s">
        <v>821</v>
      </c>
    </row>
    <row r="75" spans="1:2" ht="15.5" x14ac:dyDescent="0.35">
      <c r="A75" s="429" t="s">
        <v>232</v>
      </c>
      <c r="B75" s="335" t="s">
        <v>822</v>
      </c>
    </row>
    <row r="76" spans="1:2" ht="15.5" x14ac:dyDescent="0.35">
      <c r="A76" s="429"/>
      <c r="B76" s="18" t="s">
        <v>223</v>
      </c>
    </row>
    <row r="77" spans="1:2" ht="83.5" customHeight="1" x14ac:dyDescent="0.35">
      <c r="A77" s="429"/>
      <c r="B77" s="18" t="s">
        <v>230</v>
      </c>
    </row>
    <row r="78" spans="1:2" ht="77.5" x14ac:dyDescent="0.35">
      <c r="A78" s="429"/>
      <c r="B78" s="19" t="s">
        <v>229</v>
      </c>
    </row>
    <row r="79" spans="1:2" ht="15.5" x14ac:dyDescent="0.35">
      <c r="A79" s="429"/>
      <c r="B79" s="18" t="s">
        <v>220</v>
      </c>
    </row>
    <row r="80" spans="1:2" ht="31" x14ac:dyDescent="0.35">
      <c r="A80" s="429"/>
      <c r="B80" s="18" t="s">
        <v>823</v>
      </c>
    </row>
    <row r="81" spans="1:2" ht="15.5" x14ac:dyDescent="0.35">
      <c r="A81" s="429"/>
      <c r="B81" s="18" t="s">
        <v>821</v>
      </c>
    </row>
    <row r="82" spans="1:2" ht="15.5" x14ac:dyDescent="0.35">
      <c r="A82" s="428" t="s">
        <v>824</v>
      </c>
      <c r="B82" s="335" t="s">
        <v>825</v>
      </c>
    </row>
    <row r="83" spans="1:2" ht="15.5" x14ac:dyDescent="0.35">
      <c r="A83" s="428"/>
      <c r="B83" s="18" t="s">
        <v>223</v>
      </c>
    </row>
    <row r="84" spans="1:2" ht="31" x14ac:dyDescent="0.35">
      <c r="A84" s="428"/>
      <c r="B84" s="18" t="s">
        <v>219</v>
      </c>
    </row>
    <row r="85" spans="1:2" ht="15.5" x14ac:dyDescent="0.35">
      <c r="A85" s="428"/>
      <c r="B85" s="18" t="s">
        <v>224</v>
      </c>
    </row>
    <row r="86" spans="1:2" ht="46.5" x14ac:dyDescent="0.35">
      <c r="A86" s="428"/>
      <c r="B86" s="18" t="s">
        <v>225</v>
      </c>
    </row>
    <row r="87" spans="1:2" ht="15.5" x14ac:dyDescent="0.35">
      <c r="A87" s="428"/>
      <c r="B87" s="18" t="s">
        <v>226</v>
      </c>
    </row>
    <row r="88" spans="1:2" ht="15.5" x14ac:dyDescent="0.35">
      <c r="A88" s="428"/>
      <c r="B88" s="18" t="s">
        <v>227</v>
      </c>
    </row>
    <row r="89" spans="1:2" ht="15.5" x14ac:dyDescent="0.35">
      <c r="A89" s="428"/>
      <c r="B89" s="18" t="s">
        <v>220</v>
      </c>
    </row>
    <row r="90" spans="1:2" ht="77.5" x14ac:dyDescent="0.35">
      <c r="A90" s="428"/>
      <c r="B90" s="18" t="s">
        <v>230</v>
      </c>
    </row>
    <row r="91" spans="1:2" ht="15.5" x14ac:dyDescent="0.35">
      <c r="A91" s="428"/>
      <c r="B91" s="18" t="s">
        <v>821</v>
      </c>
    </row>
    <row r="92" spans="1:2" ht="15.65" customHeight="1" x14ac:dyDescent="0.35">
      <c r="A92" s="427" t="s">
        <v>826</v>
      </c>
      <c r="B92" s="20" t="s">
        <v>827</v>
      </c>
    </row>
    <row r="93" spans="1:2" ht="15.5" x14ac:dyDescent="0.35">
      <c r="A93" s="427"/>
      <c r="B93" s="340" t="s">
        <v>828</v>
      </c>
    </row>
    <row r="94" spans="1:2" ht="15.5" x14ac:dyDescent="0.35">
      <c r="A94" s="427"/>
      <c r="B94" s="21" t="s">
        <v>223</v>
      </c>
    </row>
    <row r="95" spans="1:2" ht="15.5" x14ac:dyDescent="0.35">
      <c r="A95" s="427"/>
      <c r="B95" s="20" t="s">
        <v>829</v>
      </c>
    </row>
    <row r="96" spans="1:2" ht="62" x14ac:dyDescent="0.35">
      <c r="A96" s="427"/>
      <c r="B96" s="21" t="s">
        <v>830</v>
      </c>
    </row>
    <row r="97" spans="1:2" ht="31" x14ac:dyDescent="0.35">
      <c r="A97" s="427"/>
      <c r="B97" s="21" t="s">
        <v>831</v>
      </c>
    </row>
    <row r="98" spans="1:2" ht="49" customHeight="1" x14ac:dyDescent="0.35">
      <c r="A98" s="427"/>
      <c r="B98" s="20" t="s">
        <v>832</v>
      </c>
    </row>
    <row r="99" spans="1:2" ht="31" x14ac:dyDescent="0.35">
      <c r="A99" s="427"/>
      <c r="B99" s="21" t="s">
        <v>833</v>
      </c>
    </row>
    <row r="100" spans="1:2" ht="143.5" customHeight="1" x14ac:dyDescent="0.35">
      <c r="A100" s="427"/>
      <c r="B100" s="20" t="s">
        <v>834</v>
      </c>
    </row>
    <row r="101" spans="1:2" ht="66" customHeight="1" x14ac:dyDescent="0.35">
      <c r="A101" s="427"/>
      <c r="B101" s="21" t="s">
        <v>835</v>
      </c>
    </row>
    <row r="102" spans="1:2" ht="31" x14ac:dyDescent="0.35">
      <c r="A102" s="427" t="s">
        <v>836</v>
      </c>
      <c r="B102" s="21" t="s">
        <v>837</v>
      </c>
    </row>
    <row r="103" spans="1:2" ht="148" customHeight="1" x14ac:dyDescent="0.35">
      <c r="A103" s="427"/>
      <c r="B103" s="341" t="s">
        <v>838</v>
      </c>
    </row>
    <row r="104" spans="1:2" ht="15.65" customHeight="1" x14ac:dyDescent="0.35">
      <c r="A104" s="427"/>
      <c r="B104" s="21" t="s">
        <v>839</v>
      </c>
    </row>
    <row r="105" spans="1:2" ht="15.5" x14ac:dyDescent="0.35">
      <c r="A105" s="427"/>
      <c r="B105" s="342" t="s">
        <v>821</v>
      </c>
    </row>
    <row r="106" spans="1:2" ht="31" x14ac:dyDescent="0.35">
      <c r="A106" s="427"/>
      <c r="B106" s="343" t="s">
        <v>840</v>
      </c>
    </row>
    <row r="107" spans="1:2" ht="15.5" x14ac:dyDescent="0.35">
      <c r="A107" s="427"/>
      <c r="B107" s="21" t="s">
        <v>841</v>
      </c>
    </row>
    <row r="108" spans="1:2" ht="15.5" x14ac:dyDescent="0.35">
      <c r="A108" s="428" t="s">
        <v>842</v>
      </c>
      <c r="B108" s="21" t="s">
        <v>843</v>
      </c>
    </row>
    <row r="109" spans="1:2" ht="15.5" x14ac:dyDescent="0.35">
      <c r="A109" s="428"/>
      <c r="B109" s="339" t="s">
        <v>814</v>
      </c>
    </row>
    <row r="110" spans="1:2" ht="15.5" x14ac:dyDescent="0.35">
      <c r="A110" s="428"/>
      <c r="B110" s="337" t="s">
        <v>811</v>
      </c>
    </row>
    <row r="111" spans="1:2" ht="46.5" x14ac:dyDescent="0.35">
      <c r="A111" s="428"/>
      <c r="B111" s="338" t="s">
        <v>812</v>
      </c>
    </row>
    <row r="112" spans="1:2" ht="31" x14ac:dyDescent="0.35">
      <c r="A112" s="428"/>
      <c r="B112" s="18" t="s">
        <v>844</v>
      </c>
    </row>
    <row r="113" spans="1:2" ht="15.5" x14ac:dyDescent="0.35">
      <c r="A113" s="428"/>
      <c r="B113" s="18" t="s">
        <v>221</v>
      </c>
    </row>
    <row r="114" spans="1:2" ht="15.5" x14ac:dyDescent="0.35">
      <c r="A114" s="428"/>
      <c r="B114" s="18" t="s">
        <v>816</v>
      </c>
    </row>
    <row r="115" spans="1:2" ht="15.5" x14ac:dyDescent="0.35">
      <c r="A115" s="428"/>
      <c r="B115" s="21" t="s">
        <v>845</v>
      </c>
    </row>
    <row r="116" spans="1:2" ht="15.5" x14ac:dyDescent="0.35">
      <c r="A116" s="428"/>
      <c r="B116" s="21" t="s">
        <v>846</v>
      </c>
    </row>
    <row r="117" spans="1:2" ht="21" customHeight="1" x14ac:dyDescent="0.35">
      <c r="A117" s="428"/>
      <c r="B117" s="21" t="s">
        <v>847</v>
      </c>
    </row>
    <row r="118" spans="1:2" ht="31" x14ac:dyDescent="0.35">
      <c r="A118" s="428"/>
      <c r="B118" s="21" t="s">
        <v>848</v>
      </c>
    </row>
    <row r="119" spans="1:2" ht="31" x14ac:dyDescent="0.35">
      <c r="A119" s="428"/>
      <c r="B119" s="21" t="s">
        <v>849</v>
      </c>
    </row>
    <row r="120" spans="1:2" ht="15.65" customHeight="1" x14ac:dyDescent="0.35">
      <c r="A120" s="429" t="s">
        <v>850</v>
      </c>
      <c r="B120" s="19" t="s">
        <v>851</v>
      </c>
    </row>
    <row r="121" spans="1:2" ht="15.5" x14ac:dyDescent="0.35">
      <c r="A121" s="429"/>
      <c r="B121" s="20" t="s">
        <v>852</v>
      </c>
    </row>
    <row r="122" spans="1:2" ht="15.5" x14ac:dyDescent="0.35">
      <c r="A122" s="429"/>
      <c r="B122" s="20" t="s">
        <v>853</v>
      </c>
    </row>
    <row r="123" spans="1:2" ht="15.5" x14ac:dyDescent="0.35">
      <c r="A123" s="429"/>
      <c r="B123" s="20" t="s">
        <v>854</v>
      </c>
    </row>
    <row r="124" spans="1:2" ht="15.5" x14ac:dyDescent="0.35">
      <c r="A124" s="429"/>
      <c r="B124" s="20" t="s">
        <v>855</v>
      </c>
    </row>
    <row r="125" spans="1:2" ht="15.5" x14ac:dyDescent="0.35">
      <c r="A125" s="430" t="s">
        <v>856</v>
      </c>
      <c r="B125" s="20" t="s">
        <v>857</v>
      </c>
    </row>
    <row r="126" spans="1:2" ht="15.65" customHeight="1" x14ac:dyDescent="0.35">
      <c r="A126" s="431"/>
      <c r="B126" s="19" t="s">
        <v>858</v>
      </c>
    </row>
    <row r="127" spans="1:2" ht="15.5" x14ac:dyDescent="0.35">
      <c r="A127" s="431"/>
      <c r="B127" s="19" t="s">
        <v>859</v>
      </c>
    </row>
    <row r="128" spans="1:2" ht="16.5" customHeight="1" x14ac:dyDescent="0.35">
      <c r="A128" s="431"/>
      <c r="B128" s="19" t="s">
        <v>860</v>
      </c>
    </row>
    <row r="129" spans="1:4" ht="16.5" customHeight="1" x14ac:dyDescent="0.35">
      <c r="A129" s="431"/>
      <c r="B129" s="19" t="s">
        <v>861</v>
      </c>
    </row>
    <row r="130" spans="1:4" ht="16.5" customHeight="1" x14ac:dyDescent="0.35">
      <c r="A130" s="431"/>
      <c r="B130" s="20" t="s">
        <v>862</v>
      </c>
    </row>
    <row r="131" spans="1:4" ht="16.5" customHeight="1" x14ac:dyDescent="0.35">
      <c r="A131" s="431"/>
      <c r="B131" s="19" t="s">
        <v>858</v>
      </c>
    </row>
    <row r="132" spans="1:4" ht="16.5" customHeight="1" x14ac:dyDescent="0.35">
      <c r="A132" s="431"/>
      <c r="B132" s="19" t="s">
        <v>859</v>
      </c>
    </row>
    <row r="133" spans="1:4" ht="16.5" customHeight="1" x14ac:dyDescent="0.35">
      <c r="A133" s="431"/>
      <c r="B133" s="19" t="s">
        <v>863</v>
      </c>
    </row>
    <row r="134" spans="1:4" ht="16.5" customHeight="1" x14ac:dyDescent="0.35">
      <c r="A134" s="431"/>
      <c r="B134" s="19" t="s">
        <v>861</v>
      </c>
    </row>
    <row r="135" spans="1:4" ht="15.5" x14ac:dyDescent="0.35">
      <c r="A135" s="431"/>
      <c r="B135" s="20" t="s">
        <v>864</v>
      </c>
    </row>
    <row r="136" spans="1:4" ht="15.5" x14ac:dyDescent="0.35">
      <c r="A136" s="431"/>
      <c r="B136" s="19" t="s">
        <v>858</v>
      </c>
    </row>
    <row r="137" spans="1:4" ht="15.5" x14ac:dyDescent="0.35">
      <c r="A137" s="431"/>
      <c r="B137" s="19" t="s">
        <v>859</v>
      </c>
      <c r="D137" s="94"/>
    </row>
    <row r="138" spans="1:4" ht="15.5" x14ac:dyDescent="0.35">
      <c r="A138" s="431"/>
      <c r="B138" s="19" t="s">
        <v>860</v>
      </c>
    </row>
    <row r="139" spans="1:4" ht="15.5" x14ac:dyDescent="0.35">
      <c r="A139" s="431"/>
      <c r="B139" s="19" t="s">
        <v>861</v>
      </c>
    </row>
    <row r="140" spans="1:4" ht="15.5" x14ac:dyDescent="0.35">
      <c r="A140" s="431"/>
      <c r="B140" s="20" t="s">
        <v>865</v>
      </c>
    </row>
    <row r="141" spans="1:4" ht="15.5" x14ac:dyDescent="0.35">
      <c r="A141" s="431"/>
      <c r="B141" s="19" t="s">
        <v>858</v>
      </c>
    </row>
    <row r="142" spans="1:4" ht="15.5" x14ac:dyDescent="0.35">
      <c r="A142" s="431"/>
      <c r="B142" s="19" t="s">
        <v>859</v>
      </c>
    </row>
    <row r="143" spans="1:4" ht="15.5" x14ac:dyDescent="0.35">
      <c r="A143" s="431"/>
      <c r="B143" s="19" t="s">
        <v>860</v>
      </c>
    </row>
    <row r="144" spans="1:4" ht="15.5" x14ac:dyDescent="0.35">
      <c r="A144" s="431"/>
      <c r="B144" s="19" t="s">
        <v>866</v>
      </c>
    </row>
    <row r="145" spans="1:2" ht="15.5" x14ac:dyDescent="0.35">
      <c r="A145" s="431"/>
      <c r="B145" s="19" t="s">
        <v>867</v>
      </c>
    </row>
    <row r="146" spans="1:2" ht="15.5" x14ac:dyDescent="0.35">
      <c r="A146" s="431"/>
      <c r="B146" s="19" t="s">
        <v>868</v>
      </c>
    </row>
    <row r="147" spans="1:2" ht="54.65" customHeight="1" x14ac:dyDescent="0.35">
      <c r="A147" s="431"/>
      <c r="B147" s="19" t="s">
        <v>869</v>
      </c>
    </row>
    <row r="148" spans="1:2" ht="15.5" x14ac:dyDescent="0.35">
      <c r="A148" s="431"/>
      <c r="B148" s="19" t="s">
        <v>870</v>
      </c>
    </row>
    <row r="149" spans="1:2" ht="31" x14ac:dyDescent="0.35">
      <c r="A149" s="431"/>
      <c r="B149" s="19" t="s">
        <v>871</v>
      </c>
    </row>
    <row r="150" spans="1:2" ht="15.5" x14ac:dyDescent="0.35">
      <c r="A150" s="431"/>
      <c r="B150" s="19" t="s">
        <v>217</v>
      </c>
    </row>
    <row r="151" spans="1:2" ht="31" x14ac:dyDescent="0.35">
      <c r="A151" s="431"/>
      <c r="B151" s="19" t="s">
        <v>872</v>
      </c>
    </row>
    <row r="152" spans="1:2" ht="93" x14ac:dyDescent="0.35">
      <c r="A152" s="431"/>
      <c r="B152" s="19" t="s">
        <v>873</v>
      </c>
    </row>
    <row r="153" spans="1:2" ht="21.65" customHeight="1" x14ac:dyDescent="0.35">
      <c r="A153" s="431"/>
      <c r="B153" s="19" t="s">
        <v>874</v>
      </c>
    </row>
    <row r="154" spans="1:2" ht="54" customHeight="1" x14ac:dyDescent="0.35">
      <c r="A154" s="431"/>
      <c r="B154" s="344" t="s">
        <v>819</v>
      </c>
    </row>
    <row r="155" spans="1:2" ht="15.5" x14ac:dyDescent="0.35">
      <c r="A155" s="432"/>
      <c r="B155" s="344" t="s">
        <v>875</v>
      </c>
    </row>
    <row r="156" spans="1:2" ht="15.5" x14ac:dyDescent="0.35">
      <c r="A156" s="433" t="s">
        <v>876</v>
      </c>
      <c r="B156" s="19" t="s">
        <v>877</v>
      </c>
    </row>
    <row r="157" spans="1:2" ht="15.5" x14ac:dyDescent="0.35">
      <c r="A157" s="434"/>
      <c r="B157" s="19" t="s">
        <v>878</v>
      </c>
    </row>
    <row r="158" spans="1:2" ht="15.5" x14ac:dyDescent="0.35">
      <c r="A158" s="434"/>
      <c r="B158" s="19" t="s">
        <v>879</v>
      </c>
    </row>
    <row r="159" spans="1:2" ht="15.5" x14ac:dyDescent="0.35">
      <c r="A159" s="434"/>
      <c r="B159" s="19" t="s">
        <v>880</v>
      </c>
    </row>
    <row r="160" spans="1:2" ht="15.5" x14ac:dyDescent="0.35">
      <c r="A160" s="434"/>
      <c r="B160" s="19" t="s">
        <v>881</v>
      </c>
    </row>
    <row r="161" spans="1:2" ht="15.5" x14ac:dyDescent="0.35">
      <c r="A161" s="434"/>
      <c r="B161" s="19" t="s">
        <v>882</v>
      </c>
    </row>
    <row r="162" spans="1:2" ht="16" thickBot="1" x14ac:dyDescent="0.4">
      <c r="A162" s="435"/>
      <c r="B162" s="345" t="s">
        <v>883</v>
      </c>
    </row>
  </sheetData>
  <mergeCells count="18">
    <mergeCell ref="A47:A49"/>
    <mergeCell ref="A1:B1"/>
    <mergeCell ref="A2:B2"/>
    <mergeCell ref="A16:A17"/>
    <mergeCell ref="A18:A19"/>
    <mergeCell ref="A39:A45"/>
    <mergeCell ref="A156:A162"/>
    <mergeCell ref="A50:A59"/>
    <mergeCell ref="A60:A62"/>
    <mergeCell ref="A63:A68"/>
    <mergeCell ref="A69:A74"/>
    <mergeCell ref="A75:A81"/>
    <mergeCell ref="A82:A91"/>
    <mergeCell ref="A92:A101"/>
    <mergeCell ref="A102:A107"/>
    <mergeCell ref="A108:A119"/>
    <mergeCell ref="A120:A124"/>
    <mergeCell ref="A125: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65"/>
  <sheetViews>
    <sheetView showGridLines="0" topLeftCell="A2" zoomScaleNormal="100" zoomScalePageLayoutView="110" workbookViewId="0">
      <selection activeCell="J17" sqref="J17"/>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9" customWidth="1"/>
    <col min="7" max="7" width="15.81640625" style="55" customWidth="1"/>
    <col min="8" max="8" width="19.54296875" customWidth="1"/>
    <col min="9" max="9" width="15" customWidth="1"/>
    <col min="12" max="12" width="8.7265625" style="3"/>
  </cols>
  <sheetData>
    <row r="1" spans="1:55" ht="38.5" customHeight="1" x14ac:dyDescent="0.35">
      <c r="A1" s="352" t="s">
        <v>10</v>
      </c>
      <c r="B1" s="352"/>
      <c r="C1" s="352"/>
      <c r="D1" s="352"/>
      <c r="E1" s="352"/>
      <c r="F1" s="352"/>
      <c r="G1" s="35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53" t="s">
        <v>11</v>
      </c>
      <c r="B2" s="353"/>
      <c r="C2" s="353"/>
      <c r="D2" s="353"/>
      <c r="E2" s="353"/>
      <c r="F2" s="353"/>
      <c r="G2" s="35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53"/>
      <c r="B3" s="353"/>
      <c r="C3" s="353"/>
      <c r="D3" s="353"/>
      <c r="E3" s="353"/>
      <c r="F3" s="353"/>
      <c r="G3" s="35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54" t="s">
        <v>255</v>
      </c>
      <c r="B4" s="354"/>
      <c r="C4" s="354"/>
      <c r="D4" s="354"/>
      <c r="E4" s="354"/>
      <c r="F4" s="354"/>
      <c r="G4" s="354"/>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47" t="s">
        <v>239</v>
      </c>
      <c r="B7" s="347"/>
      <c r="C7" s="347"/>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2" t="s">
        <v>237</v>
      </c>
      <c r="B8" s="22" t="s">
        <v>176</v>
      </c>
      <c r="C8" s="22" t="s">
        <v>238</v>
      </c>
      <c r="D8" s="3"/>
      <c r="E8" s="355" t="s">
        <v>271</v>
      </c>
      <c r="F8" s="355"/>
      <c r="G8" s="35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178</v>
      </c>
      <c r="B9" s="38">
        <v>163499</v>
      </c>
      <c r="C9" s="39">
        <v>156959.04000016549</v>
      </c>
      <c r="D9" s="3"/>
      <c r="E9" s="36" t="s">
        <v>243</v>
      </c>
      <c r="F9" s="42" t="s">
        <v>176</v>
      </c>
      <c r="G9" s="51"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266</v>
      </c>
      <c r="B10" s="6">
        <v>16717</v>
      </c>
      <c r="C10" s="23">
        <v>45804.579999998743</v>
      </c>
      <c r="D10" s="3"/>
      <c r="E10" s="37" t="s">
        <v>245</v>
      </c>
      <c r="F10" s="43">
        <v>25075</v>
      </c>
      <c r="G10" s="35">
        <v>0.98697158151617725</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241</v>
      </c>
      <c r="B11" s="38">
        <v>5151</v>
      </c>
      <c r="C11" s="39">
        <v>927.1799999999015</v>
      </c>
      <c r="D11" s="3"/>
      <c r="E11" s="37" t="s">
        <v>246</v>
      </c>
      <c r="F11" s="44">
        <v>331</v>
      </c>
      <c r="G11" s="40">
        <v>1.302841848382272E-2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253</v>
      </c>
      <c r="B12" s="38">
        <v>1074</v>
      </c>
      <c r="C12" s="39">
        <v>3973.7999999999229</v>
      </c>
      <c r="D12" s="3"/>
      <c r="E12" s="5" t="s">
        <v>0</v>
      </c>
      <c r="F12" s="45">
        <v>25406</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267</v>
      </c>
      <c r="B13" s="38">
        <v>210</v>
      </c>
      <c r="C13" s="39">
        <v>945</v>
      </c>
      <c r="D13" s="59"/>
      <c r="E13" s="60" t="s">
        <v>264</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242</v>
      </c>
      <c r="B14" s="6">
        <v>8</v>
      </c>
      <c r="C14" s="23">
        <v>0</v>
      </c>
      <c r="D14" s="3"/>
      <c r="E14" s="350" t="s">
        <v>247</v>
      </c>
      <c r="F14" s="350"/>
      <c r="G14" s="35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186659</v>
      </c>
      <c r="C15" s="24">
        <v>208609.59999974011</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46" t="s">
        <v>268</v>
      </c>
      <c r="B16" s="346"/>
      <c r="C16" s="346"/>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46" t="s">
        <v>249</v>
      </c>
      <c r="B17" s="346"/>
      <c r="C17" s="346"/>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1"/>
      <c r="B18" s="61"/>
      <c r="C18" s="61"/>
      <c r="D18" s="3"/>
      <c r="E18" s="350"/>
      <c r="F18" s="350"/>
      <c r="G18" s="350"/>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47" t="s">
        <v>256</v>
      </c>
      <c r="B19" s="347"/>
      <c r="C19" s="347"/>
      <c r="D19" s="3"/>
      <c r="E19" s="348" t="s">
        <v>272</v>
      </c>
      <c r="F19" s="349"/>
      <c r="G19" s="349"/>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2" t="s">
        <v>175</v>
      </c>
      <c r="B20" s="22" t="s">
        <v>176</v>
      </c>
      <c r="C20" s="22" t="s">
        <v>14</v>
      </c>
      <c r="D20" s="3"/>
      <c r="E20" s="36" t="s">
        <v>243</v>
      </c>
      <c r="F20" s="46" t="s">
        <v>176</v>
      </c>
      <c r="G20" s="53" t="s">
        <v>244</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177</v>
      </c>
      <c r="B21" s="6">
        <v>89576</v>
      </c>
      <c r="C21" s="63">
        <v>550.48464990622483</v>
      </c>
      <c r="D21" s="3"/>
      <c r="E21" s="37" t="s">
        <v>245</v>
      </c>
      <c r="F21" s="43">
        <v>3298</v>
      </c>
      <c r="G21" s="35">
        <v>0.90879030035822539</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204</v>
      </c>
      <c r="B22" s="6">
        <v>35</v>
      </c>
      <c r="C22" s="63">
        <v>761.57142857142856</v>
      </c>
      <c r="D22" s="3"/>
      <c r="E22" s="37" t="s">
        <v>246</v>
      </c>
      <c r="F22" s="43">
        <v>331</v>
      </c>
      <c r="G22" s="35">
        <v>9.1209699641774597E-2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203</v>
      </c>
      <c r="B23" s="38">
        <v>97019</v>
      </c>
      <c r="C23" s="64">
        <v>565.62188849606775</v>
      </c>
      <c r="D23" s="3"/>
      <c r="E23" s="5" t="s">
        <v>0</v>
      </c>
      <c r="F23" s="45">
        <v>3629</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205</v>
      </c>
      <c r="B24">
        <v>29</v>
      </c>
      <c r="C24" s="64">
        <v>1042.9310344827586</v>
      </c>
      <c r="D24" s="3"/>
      <c r="E24" s="350" t="s">
        <v>265</v>
      </c>
      <c r="F24" s="350"/>
      <c r="G24" s="350"/>
      <c r="H24" s="3"/>
      <c r="I24" s="66"/>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186659</v>
      </c>
      <c r="C25" s="65">
        <v>558.46856031587015</v>
      </c>
      <c r="D25" s="3"/>
      <c r="E25" s="350" t="s">
        <v>247</v>
      </c>
      <c r="F25" s="350"/>
      <c r="G25" s="350"/>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46" t="str">
        <f>A16</f>
        <v>Data from BI Inc. Participants Report, 02.10.2024</v>
      </c>
      <c r="B26" s="346"/>
      <c r="C26" s="346"/>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46" t="s">
        <v>269</v>
      </c>
      <c r="B27" s="346"/>
      <c r="C27" s="346"/>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51"/>
      <c r="B28" s="351"/>
      <c r="C28" s="351"/>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51"/>
      <c r="B29" s="351"/>
      <c r="C29" s="351"/>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51" t="s">
        <v>270</v>
      </c>
      <c r="B30" s="351"/>
      <c r="C30" s="351"/>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5" t="s">
        <v>207</v>
      </c>
      <c r="B31" s="25" t="s">
        <v>176</v>
      </c>
      <c r="C31" s="25" t="s">
        <v>208</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6" t="s">
        <v>0</v>
      </c>
      <c r="B32" s="27">
        <v>186659</v>
      </c>
      <c r="C32" s="28">
        <v>558.46856031587015</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2" t="s">
        <v>179</v>
      </c>
      <c r="B33" s="33">
        <v>4791</v>
      </c>
      <c r="C33" s="34">
        <v>656.60801502817787</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178</v>
      </c>
      <c r="B34" s="30">
        <v>4261</v>
      </c>
      <c r="C34" s="31">
        <v>619.70593757333961</v>
      </c>
      <c r="E34" s="62"/>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241</v>
      </c>
      <c r="B35" s="30">
        <v>168</v>
      </c>
      <c r="C35" s="31">
        <v>2168.6845238095239</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9" t="s">
        <v>253</v>
      </c>
      <c r="B36" s="30">
        <v>23</v>
      </c>
      <c r="C36" s="31">
        <v>15.739130434782609</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266</v>
      </c>
      <c r="B37" s="30">
        <v>339</v>
      </c>
      <c r="C37" s="31">
        <v>414.57522123893807</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2" t="s">
        <v>180</v>
      </c>
      <c r="B38" s="33">
        <v>3731</v>
      </c>
      <c r="C38" s="34">
        <v>540.53015277405518</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178</v>
      </c>
      <c r="B39" s="30">
        <v>3514</v>
      </c>
      <c r="C39" s="31">
        <v>553.90637450199199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241</v>
      </c>
      <c r="B40" s="30">
        <v>13</v>
      </c>
      <c r="C40" s="31">
        <v>1649.0769230769231</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253</v>
      </c>
      <c r="B41" s="30">
        <v>35</v>
      </c>
      <c r="C41" s="31">
        <v>52.8</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266</v>
      </c>
      <c r="B42" s="30">
        <v>169</v>
      </c>
      <c r="C42" s="31">
        <v>278.1360946745562</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5.5" thickBot="1" x14ac:dyDescent="0.4">
      <c r="A43" s="32" t="s">
        <v>181</v>
      </c>
      <c r="B43" s="33">
        <v>6809</v>
      </c>
      <c r="C43" s="34">
        <v>558.60449405199006</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9" t="s">
        <v>178</v>
      </c>
      <c r="B44" s="30">
        <v>6587</v>
      </c>
      <c r="C44" s="31">
        <v>562.53256414149087</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241</v>
      </c>
      <c r="B45" s="30">
        <v>3</v>
      </c>
      <c r="C45" s="31">
        <v>993.33333333333337</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253</v>
      </c>
      <c r="B46" s="30">
        <v>62</v>
      </c>
      <c r="C46" s="31">
        <v>23.951612903225808</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266</v>
      </c>
      <c r="B47" s="30">
        <v>157</v>
      </c>
      <c r="C47" s="31">
        <v>596.6305732484077</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182</v>
      </c>
      <c r="B48" s="33">
        <v>594</v>
      </c>
      <c r="C48" s="34">
        <v>1002.5218855218856</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178</v>
      </c>
      <c r="B49" s="30">
        <v>364</v>
      </c>
      <c r="C49" s="31">
        <v>433.04120879120882</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242</v>
      </c>
      <c r="B50" s="30">
        <v>1</v>
      </c>
      <c r="C50" s="31">
        <v>25</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241</v>
      </c>
      <c r="B51" s="30">
        <v>223</v>
      </c>
      <c r="C51" s="31">
        <v>1961.0089686098654</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266</v>
      </c>
      <c r="B52" s="30">
        <v>6</v>
      </c>
      <c r="C52" s="31">
        <v>90.166666666666671</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183</v>
      </c>
      <c r="B53" s="33">
        <v>16028</v>
      </c>
      <c r="C53" s="34">
        <v>662.06214125280758</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178</v>
      </c>
      <c r="B54" s="30">
        <v>13953</v>
      </c>
      <c r="C54" s="31">
        <v>640.61277144700068</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242</v>
      </c>
      <c r="B55" s="30">
        <v>1</v>
      </c>
      <c r="C55" s="31">
        <v>179</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241</v>
      </c>
      <c r="B56" s="30">
        <v>552</v>
      </c>
      <c r="C56" s="31">
        <v>2520.085144927536</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253</v>
      </c>
      <c r="B57" s="30">
        <v>73</v>
      </c>
      <c r="C57" s="31">
        <v>21.054794520547944</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266</v>
      </c>
      <c r="B58" s="30">
        <v>1449</v>
      </c>
      <c r="C58" s="31">
        <v>193.41545893719805</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2" t="s">
        <v>184</v>
      </c>
      <c r="B59" s="33">
        <v>3164</v>
      </c>
      <c r="C59" s="34">
        <v>350.06321112515803</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178</v>
      </c>
      <c r="B60" s="30">
        <v>2222</v>
      </c>
      <c r="C60" s="31">
        <v>444.36273627362738</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242</v>
      </c>
      <c r="B61" s="30">
        <v>1</v>
      </c>
      <c r="C61" s="31">
        <v>70</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241</v>
      </c>
      <c r="B62" s="30">
        <v>2</v>
      </c>
      <c r="C62" s="31">
        <v>1813</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253</v>
      </c>
      <c r="B63" s="30">
        <v>30</v>
      </c>
      <c r="C63" s="31">
        <v>17.133333333333333</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266</v>
      </c>
      <c r="B64" s="30">
        <v>877</v>
      </c>
      <c r="C64" s="31">
        <v>122.96693272519954</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267</v>
      </c>
      <c r="B65" s="30">
        <v>32</v>
      </c>
      <c r="C65" s="31">
        <v>255.4375</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5.5" thickBot="1" x14ac:dyDescent="0.4">
      <c r="A66" s="32" t="s">
        <v>185</v>
      </c>
      <c r="B66" s="33">
        <v>3246</v>
      </c>
      <c r="C66" s="34">
        <v>519.31115218730747</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178</v>
      </c>
      <c r="B67" s="30">
        <v>3091</v>
      </c>
      <c r="C67" s="31">
        <v>509.05143966353933</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241</v>
      </c>
      <c r="B68" s="30">
        <v>34</v>
      </c>
      <c r="C68" s="31">
        <v>2235.5588235294117</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253</v>
      </c>
      <c r="B69" s="30">
        <v>39</v>
      </c>
      <c r="C69" s="31">
        <v>74.538461538461533</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266</v>
      </c>
      <c r="B70" s="30">
        <v>53</v>
      </c>
      <c r="C70" s="31">
        <v>441.28301886792451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9" t="s">
        <v>267</v>
      </c>
      <c r="B71" s="30">
        <v>29</v>
      </c>
      <c r="C71" s="31">
        <v>341.44827586206895</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32" t="s">
        <v>248</v>
      </c>
      <c r="B72" s="71">
        <v>9661</v>
      </c>
      <c r="C72" s="72">
        <v>857.4526446537626</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178</v>
      </c>
      <c r="B73" s="30">
        <v>9016</v>
      </c>
      <c r="C73" s="31">
        <v>775.6406388642414</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241</v>
      </c>
      <c r="B74" s="30">
        <v>467</v>
      </c>
      <c r="C74" s="31">
        <v>2635.8693790149891</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253</v>
      </c>
      <c r="B75" s="30">
        <v>8</v>
      </c>
      <c r="C75" s="31">
        <v>21.25</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266</v>
      </c>
      <c r="B76" s="30">
        <v>170</v>
      </c>
      <c r="C76" s="31">
        <v>350.31176470588235</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2" t="s">
        <v>186</v>
      </c>
      <c r="B77" s="33">
        <v>4091</v>
      </c>
      <c r="C77" s="34">
        <v>173.72671718406258</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178</v>
      </c>
      <c r="B78" s="30">
        <v>1938</v>
      </c>
      <c r="C78" s="31">
        <v>197.26522187822496</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241</v>
      </c>
      <c r="B79" s="30">
        <v>138</v>
      </c>
      <c r="C79" s="31">
        <v>1555.659420289855</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253</v>
      </c>
      <c r="B80" s="30">
        <v>4</v>
      </c>
      <c r="C80" s="31">
        <v>5.25</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266</v>
      </c>
      <c r="B81" s="30">
        <v>1959</v>
      </c>
      <c r="C81" s="31">
        <v>52.604900459418069</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267</v>
      </c>
      <c r="B82" s="30">
        <v>52</v>
      </c>
      <c r="C82" s="31">
        <v>205.01923076923077</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5.5" thickBot="1" x14ac:dyDescent="0.4">
      <c r="A83" s="32" t="s">
        <v>236</v>
      </c>
      <c r="B83" s="33">
        <v>10699</v>
      </c>
      <c r="C83" s="34">
        <v>237.68903635853817</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178</v>
      </c>
      <c r="B84" s="30">
        <v>8422</v>
      </c>
      <c r="C84" s="31">
        <v>281.78294941819047</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253</v>
      </c>
      <c r="B85" s="30">
        <v>113</v>
      </c>
      <c r="C85" s="31">
        <v>12.743362831858407</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266</v>
      </c>
      <c r="B86" s="30">
        <v>2164</v>
      </c>
      <c r="C86" s="31">
        <v>77.827634011090566</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187</v>
      </c>
      <c r="B87" s="33">
        <v>2801</v>
      </c>
      <c r="C87" s="34">
        <v>338.63227418779007</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178</v>
      </c>
      <c r="B88" s="30">
        <v>2283</v>
      </c>
      <c r="C88" s="31">
        <v>343.63688129653963</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253</v>
      </c>
      <c r="B89" s="30">
        <v>98</v>
      </c>
      <c r="C89" s="31">
        <v>58.744897959183675</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266</v>
      </c>
      <c r="B90" s="30">
        <v>420</v>
      </c>
      <c r="C90" s="31">
        <v>376.73571428571427</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5.5" thickBot="1" x14ac:dyDescent="0.4">
      <c r="A91" s="32" t="s">
        <v>188</v>
      </c>
      <c r="B91" s="33">
        <v>12983</v>
      </c>
      <c r="C91" s="34">
        <v>470.64237849495493</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178</v>
      </c>
      <c r="B92" s="30">
        <v>11516</v>
      </c>
      <c r="C92" s="31">
        <v>407.23523792983673</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241</v>
      </c>
      <c r="B93" s="30">
        <v>665</v>
      </c>
      <c r="C93" s="31">
        <v>1779.3007518796992</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253</v>
      </c>
      <c r="B94" s="30">
        <v>82</v>
      </c>
      <c r="C94" s="31">
        <v>18.060975609756099</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266</v>
      </c>
      <c r="B95" s="30">
        <v>623</v>
      </c>
      <c r="C95" s="31">
        <v>298.85232744783309</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267</v>
      </c>
      <c r="B96" s="30">
        <v>97</v>
      </c>
      <c r="C96" s="31">
        <v>512.65979381443299</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5.5" thickBot="1" x14ac:dyDescent="0.4">
      <c r="A97" s="32" t="s">
        <v>189</v>
      </c>
      <c r="B97" s="33">
        <v>13596</v>
      </c>
      <c r="C97" s="34">
        <v>457.02316857899382</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178</v>
      </c>
      <c r="B98" s="30">
        <v>12843</v>
      </c>
      <c r="C98" s="31">
        <v>465.72000311453712</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241</v>
      </c>
      <c r="B99" s="30">
        <v>8</v>
      </c>
      <c r="C99" s="31">
        <v>1614.125</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253</v>
      </c>
      <c r="B100" s="30">
        <v>59</v>
      </c>
      <c r="C100" s="31">
        <v>27.694915254237287</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266</v>
      </c>
      <c r="B101" s="30">
        <v>686</v>
      </c>
      <c r="C101" s="31">
        <v>317.63556851311955</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190</v>
      </c>
      <c r="B102" s="33">
        <v>5336</v>
      </c>
      <c r="C102" s="34">
        <v>519.38586956521738</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178</v>
      </c>
      <c r="B103" s="30">
        <v>4728</v>
      </c>
      <c r="C103" s="31">
        <v>549.49111675126903</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241</v>
      </c>
      <c r="B104" s="30">
        <v>28</v>
      </c>
      <c r="C104" s="31">
        <v>2074.6071428571427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253</v>
      </c>
      <c r="B105" s="30">
        <v>20</v>
      </c>
      <c r="C105" s="31">
        <v>27.65</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266</v>
      </c>
      <c r="B106" s="30">
        <v>560</v>
      </c>
      <c r="C106" s="31">
        <v>205.01249999999999</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191</v>
      </c>
      <c r="B107" s="33">
        <v>7860</v>
      </c>
      <c r="C107" s="34">
        <v>599.05941475826967</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178</v>
      </c>
      <c r="B108" s="30">
        <v>7150</v>
      </c>
      <c r="C108" s="31">
        <v>576.79748251748254</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241</v>
      </c>
      <c r="B109" s="30">
        <v>153</v>
      </c>
      <c r="C109" s="31">
        <v>2274.4444444444443</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266</v>
      </c>
      <c r="B110" s="30">
        <v>557</v>
      </c>
      <c r="C110" s="31">
        <v>424.62298025134652</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5.5" thickBot="1" x14ac:dyDescent="0.4">
      <c r="A111" s="32" t="s">
        <v>192</v>
      </c>
      <c r="B111" s="33">
        <v>13431</v>
      </c>
      <c r="C111" s="34">
        <v>830.02717593626687</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9" t="s">
        <v>178</v>
      </c>
      <c r="B112" s="30">
        <v>12225</v>
      </c>
      <c r="C112" s="31">
        <v>716.92719836400818</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241</v>
      </c>
      <c r="B113" s="30">
        <v>893</v>
      </c>
      <c r="C113" s="31">
        <v>2531.8309070548712</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253</v>
      </c>
      <c r="B114" s="30">
        <v>55</v>
      </c>
      <c r="C114" s="31">
        <v>26.436363636363637</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266</v>
      </c>
      <c r="B115" s="30">
        <v>258</v>
      </c>
      <c r="C115" s="31">
        <v>470.08139534883719</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2" t="s">
        <v>193</v>
      </c>
      <c r="B116" s="33">
        <v>7329</v>
      </c>
      <c r="C116" s="34">
        <v>568.39555191704187</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178</v>
      </c>
      <c r="B117" s="30">
        <v>7278</v>
      </c>
      <c r="C117" s="31">
        <v>568.55784556196761</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241</v>
      </c>
      <c r="B118" s="30">
        <v>9</v>
      </c>
      <c r="C118" s="31">
        <v>1644.4444444444443</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253</v>
      </c>
      <c r="B119" s="30">
        <v>18</v>
      </c>
      <c r="C119" s="31">
        <v>17.833333333333332</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266</v>
      </c>
      <c r="B120" s="30">
        <v>24</v>
      </c>
      <c r="C120" s="31">
        <v>528.58333333333337</v>
      </c>
      <c r="E120" s="62"/>
      <c r="F120" s="41"/>
      <c r="G120" s="50"/>
      <c r="L120"/>
    </row>
    <row r="121" spans="1:55" ht="15.5" thickBot="1" x14ac:dyDescent="0.4">
      <c r="A121" s="32" t="s">
        <v>194</v>
      </c>
      <c r="B121" s="33">
        <v>5391</v>
      </c>
      <c r="C121" s="34">
        <v>194.05527731404192</v>
      </c>
      <c r="E121" s="62"/>
      <c r="F121" s="41"/>
      <c r="G121" s="50"/>
    </row>
    <row r="122" spans="1:55" ht="16" thickBot="1" x14ac:dyDescent="0.4">
      <c r="A122" s="29" t="s">
        <v>178</v>
      </c>
      <c r="B122" s="30">
        <v>4755</v>
      </c>
      <c r="C122" s="31">
        <v>214.53354363827549</v>
      </c>
      <c r="E122" s="62"/>
      <c r="F122" s="41"/>
    </row>
    <row r="123" spans="1:55" ht="16" thickBot="1" x14ac:dyDescent="0.4">
      <c r="A123" s="29" t="s">
        <v>253</v>
      </c>
      <c r="B123" s="30">
        <v>111</v>
      </c>
      <c r="C123" s="31">
        <v>11.702702702702704</v>
      </c>
      <c r="E123" s="62"/>
      <c r="F123" s="41"/>
    </row>
    <row r="124" spans="1:55" ht="16" thickBot="1" x14ac:dyDescent="0.4">
      <c r="A124" s="29" t="s">
        <v>266</v>
      </c>
      <c r="B124" s="30">
        <v>525</v>
      </c>
      <c r="C124" s="31">
        <v>47.135238095238094</v>
      </c>
      <c r="E124" s="62"/>
      <c r="F124" s="41"/>
    </row>
    <row r="125" spans="1:55" ht="15.5" thickBot="1" x14ac:dyDescent="0.4">
      <c r="A125" s="32" t="s">
        <v>195</v>
      </c>
      <c r="B125" s="33">
        <v>7371</v>
      </c>
      <c r="C125" s="34">
        <v>650.74155474155475</v>
      </c>
      <c r="E125" s="62"/>
      <c r="F125" s="41"/>
    </row>
    <row r="126" spans="1:55" ht="16" thickBot="1" x14ac:dyDescent="0.4">
      <c r="A126" s="29" t="s">
        <v>178</v>
      </c>
      <c r="B126" s="30">
        <v>7187</v>
      </c>
      <c r="C126" s="31">
        <v>643.1047725059135</v>
      </c>
      <c r="E126" s="62"/>
      <c r="F126" s="41"/>
    </row>
    <row r="127" spans="1:55" ht="16" thickBot="1" x14ac:dyDescent="0.4">
      <c r="A127" s="29" t="s">
        <v>241</v>
      </c>
      <c r="B127" s="30">
        <v>56</v>
      </c>
      <c r="C127" s="31">
        <v>2393.875</v>
      </c>
      <c r="E127" s="62"/>
      <c r="F127" s="41"/>
    </row>
    <row r="128" spans="1:55" ht="16" thickBot="1" x14ac:dyDescent="0.4">
      <c r="A128" s="29" t="s">
        <v>253</v>
      </c>
      <c r="B128" s="30">
        <v>22</v>
      </c>
      <c r="C128" s="31">
        <v>31.363636363636363</v>
      </c>
      <c r="E128" s="62"/>
      <c r="F128" s="41"/>
    </row>
    <row r="129" spans="1:12" ht="16" thickBot="1" x14ac:dyDescent="0.4">
      <c r="A129" s="29" t="s">
        <v>266</v>
      </c>
      <c r="B129" s="30">
        <v>106</v>
      </c>
      <c r="C129" s="31">
        <v>376.17924528301887</v>
      </c>
      <c r="E129" s="62"/>
      <c r="F129" s="41"/>
    </row>
    <row r="130" spans="1:12" ht="15.5" thickBot="1" x14ac:dyDescent="0.4">
      <c r="A130" s="32" t="s">
        <v>196</v>
      </c>
      <c r="B130" s="33">
        <v>10227</v>
      </c>
      <c r="C130" s="34">
        <v>194.77872298816857</v>
      </c>
      <c r="E130" s="62"/>
      <c r="F130" s="41"/>
    </row>
    <row r="131" spans="1:12" ht="16" thickBot="1" x14ac:dyDescent="0.4">
      <c r="A131" s="29" t="s">
        <v>178</v>
      </c>
      <c r="B131" s="30">
        <v>6802</v>
      </c>
      <c r="C131" s="31">
        <v>253.70846809761835</v>
      </c>
      <c r="E131" s="62"/>
      <c r="F131" s="41"/>
    </row>
    <row r="132" spans="1:12" ht="16" thickBot="1" x14ac:dyDescent="0.4">
      <c r="A132" s="29" t="s">
        <v>241</v>
      </c>
      <c r="B132" s="30">
        <v>7</v>
      </c>
      <c r="C132" s="31">
        <v>709</v>
      </c>
      <c r="E132" s="62"/>
      <c r="F132" s="41"/>
    </row>
    <row r="133" spans="1:12" ht="16" thickBot="1" x14ac:dyDescent="0.4">
      <c r="A133" s="29" t="s">
        <v>253</v>
      </c>
      <c r="B133" s="30">
        <v>77</v>
      </c>
      <c r="C133" s="31">
        <v>10.987012987012987</v>
      </c>
      <c r="E133" s="62"/>
      <c r="F133" s="41"/>
    </row>
    <row r="134" spans="1:12" ht="16" thickBot="1" x14ac:dyDescent="0.4">
      <c r="A134" s="29" t="s">
        <v>266</v>
      </c>
      <c r="B134" s="30">
        <v>3341</v>
      </c>
      <c r="C134" s="31">
        <v>77.961089494163417</v>
      </c>
      <c r="E134" s="62"/>
      <c r="F134" s="41"/>
    </row>
    <row r="135" spans="1:12" ht="15.5" thickBot="1" x14ac:dyDescent="0.4">
      <c r="A135" s="32" t="s">
        <v>197</v>
      </c>
      <c r="B135" s="33">
        <v>2950</v>
      </c>
      <c r="C135" s="34">
        <v>443.27355932203392</v>
      </c>
      <c r="E135" s="62"/>
      <c r="F135" s="41"/>
    </row>
    <row r="136" spans="1:12" ht="16" thickBot="1" x14ac:dyDescent="0.4">
      <c r="A136" s="29" t="s">
        <v>178</v>
      </c>
      <c r="B136" s="30">
        <v>2313</v>
      </c>
      <c r="C136" s="31">
        <v>473.00345871162995</v>
      </c>
      <c r="E136" s="62"/>
      <c r="F136" s="41"/>
    </row>
    <row r="137" spans="1:12" ht="16" thickBot="1" x14ac:dyDescent="0.4">
      <c r="A137" s="29" t="s">
        <v>242</v>
      </c>
      <c r="B137" s="30">
        <v>2</v>
      </c>
      <c r="C137" s="31">
        <v>2304</v>
      </c>
      <c r="E137" s="62"/>
      <c r="F137" s="41"/>
    </row>
    <row r="138" spans="1:12" ht="16" thickBot="1" x14ac:dyDescent="0.4">
      <c r="A138" s="29" t="s">
        <v>241</v>
      </c>
      <c r="B138" s="30">
        <v>50</v>
      </c>
      <c r="C138" s="31">
        <v>2274.34</v>
      </c>
      <c r="E138" s="62"/>
    </row>
    <row r="139" spans="1:12" ht="16" thickBot="1" x14ac:dyDescent="0.4">
      <c r="A139" s="29" t="s">
        <v>253</v>
      </c>
      <c r="B139" s="30">
        <v>52</v>
      </c>
      <c r="C139" s="31">
        <v>3.8269230769230771</v>
      </c>
      <c r="E139" s="62"/>
    </row>
    <row r="140" spans="1:12" ht="16" thickBot="1" x14ac:dyDescent="0.4">
      <c r="A140" s="29" t="s">
        <v>266</v>
      </c>
      <c r="B140" s="30">
        <v>533</v>
      </c>
      <c r="C140" s="31">
        <v>178.37898686679173</v>
      </c>
      <c r="E140" s="62"/>
    </row>
    <row r="141" spans="1:12" ht="15.5" thickBot="1" x14ac:dyDescent="0.4">
      <c r="A141" s="32" t="s">
        <v>198</v>
      </c>
      <c r="B141" s="33">
        <v>19058</v>
      </c>
      <c r="C141" s="34">
        <v>714.2875432889075</v>
      </c>
      <c r="E141" s="62"/>
      <c r="J141" s="3"/>
      <c r="L141"/>
    </row>
    <row r="142" spans="1:12" ht="16" thickBot="1" x14ac:dyDescent="0.4">
      <c r="A142" s="29" t="s">
        <v>178</v>
      </c>
      <c r="B142" s="30">
        <v>17044</v>
      </c>
      <c r="C142" s="31">
        <v>605.73222248298521</v>
      </c>
      <c r="E142" s="62"/>
      <c r="J142" s="3"/>
      <c r="L142"/>
    </row>
    <row r="143" spans="1:12" ht="16" thickBot="1" x14ac:dyDescent="0.4">
      <c r="A143" s="29" t="s">
        <v>241</v>
      </c>
      <c r="B143" s="30">
        <v>1315</v>
      </c>
      <c r="C143" s="31">
        <v>2281.1095057034222</v>
      </c>
      <c r="E143" s="62"/>
      <c r="G143"/>
      <c r="J143" s="3"/>
      <c r="L143"/>
    </row>
    <row r="144" spans="1:12" ht="16" thickBot="1" x14ac:dyDescent="0.4">
      <c r="A144" s="29" t="s">
        <v>253</v>
      </c>
      <c r="B144" s="30">
        <v>46</v>
      </c>
      <c r="C144" s="31">
        <v>12.739130434782609</v>
      </c>
      <c r="E144" s="62"/>
      <c r="G144"/>
      <c r="J144" s="3"/>
      <c r="L144"/>
    </row>
    <row r="145" spans="1:7" ht="16" thickBot="1" x14ac:dyDescent="0.4">
      <c r="A145" s="29" t="s">
        <v>266</v>
      </c>
      <c r="B145" s="30">
        <v>653</v>
      </c>
      <c r="C145" s="31">
        <v>441.87901990811639</v>
      </c>
      <c r="E145" s="62"/>
      <c r="G145"/>
    </row>
    <row r="146" spans="1:7" ht="15.5" thickBot="1" x14ac:dyDescent="0.4">
      <c r="A146" s="32" t="s">
        <v>199</v>
      </c>
      <c r="B146" s="33">
        <v>8040</v>
      </c>
      <c r="C146" s="34">
        <v>711.60460199004979</v>
      </c>
      <c r="E146" s="62"/>
      <c r="G146"/>
    </row>
    <row r="147" spans="1:7" ht="16" thickBot="1" x14ac:dyDescent="0.4">
      <c r="A147" s="29" t="s">
        <v>178</v>
      </c>
      <c r="B147" s="30">
        <v>7340</v>
      </c>
      <c r="C147" s="31">
        <v>678.51416893732971</v>
      </c>
      <c r="E147" s="62"/>
    </row>
    <row r="148" spans="1:7" ht="16" thickBot="1" x14ac:dyDescent="0.4">
      <c r="A148" s="29" t="s">
        <v>241</v>
      </c>
      <c r="B148" s="30">
        <v>242</v>
      </c>
      <c r="C148" s="31">
        <v>2424.5826446280994</v>
      </c>
      <c r="E148" s="62"/>
    </row>
    <row r="149" spans="1:7" ht="16" thickBot="1" x14ac:dyDescent="0.4">
      <c r="A149" s="29" t="s">
        <v>253</v>
      </c>
      <c r="B149" s="30">
        <v>4</v>
      </c>
      <c r="C149" s="31">
        <v>21.5</v>
      </c>
      <c r="E149" s="62"/>
    </row>
    <row r="150" spans="1:7" ht="16" thickBot="1" x14ac:dyDescent="0.4">
      <c r="A150" s="29" t="s">
        <v>266</v>
      </c>
      <c r="B150" s="30">
        <v>454</v>
      </c>
      <c r="C150" s="31">
        <v>339.58590308370043</v>
      </c>
      <c r="D150" s="49"/>
      <c r="E150" s="62"/>
    </row>
    <row r="151" spans="1:7" ht="15.5" thickBot="1" x14ac:dyDescent="0.4">
      <c r="A151" s="32" t="s">
        <v>200</v>
      </c>
      <c r="B151" s="33">
        <v>3802</v>
      </c>
      <c r="C151" s="34">
        <v>821.11388742766962</v>
      </c>
      <c r="D151" s="49"/>
      <c r="E151" s="62"/>
    </row>
    <row r="152" spans="1:7" ht="16" thickBot="1" x14ac:dyDescent="0.4">
      <c r="A152" s="29" t="s">
        <v>178</v>
      </c>
      <c r="B152" s="30">
        <v>3421</v>
      </c>
      <c r="C152" s="31">
        <v>790.39959076293485</v>
      </c>
      <c r="D152" s="49"/>
      <c r="E152" s="55"/>
      <c r="F152"/>
    </row>
    <row r="153" spans="1:7" ht="16" thickBot="1" x14ac:dyDescent="0.4">
      <c r="A153" s="29" t="s">
        <v>242</v>
      </c>
      <c r="B153" s="30">
        <v>2</v>
      </c>
      <c r="C153" s="31">
        <v>37.5</v>
      </c>
      <c r="D153" s="49"/>
      <c r="E153" s="55"/>
      <c r="F153"/>
    </row>
    <row r="154" spans="1:7" ht="16" thickBot="1" x14ac:dyDescent="0.4">
      <c r="A154" s="29" t="s">
        <v>241</v>
      </c>
      <c r="B154" s="30">
        <v>122</v>
      </c>
      <c r="C154" s="31">
        <v>2639.4754098360654</v>
      </c>
      <c r="E154" s="55"/>
      <c r="F154"/>
    </row>
    <row r="155" spans="1:7" ht="16" thickBot="1" x14ac:dyDescent="0.4">
      <c r="A155" s="29" t="s">
        <v>253</v>
      </c>
      <c r="B155" s="30">
        <v>11</v>
      </c>
      <c r="C155" s="31">
        <v>20.818181818181817</v>
      </c>
      <c r="E155" s="55"/>
      <c r="F155"/>
    </row>
    <row r="156" spans="1:7" ht="16" thickBot="1" x14ac:dyDescent="0.4">
      <c r="A156" s="29" t="s">
        <v>266</v>
      </c>
      <c r="B156" s="30">
        <v>246</v>
      </c>
      <c r="C156" s="31">
        <v>388.60975609756099</v>
      </c>
    </row>
    <row r="157" spans="1:7" ht="15.5" thickBot="1" x14ac:dyDescent="0.4">
      <c r="A157" s="32" t="s">
        <v>234</v>
      </c>
      <c r="B157" s="33">
        <v>3670</v>
      </c>
      <c r="C157" s="34">
        <v>565.18964577656675</v>
      </c>
    </row>
    <row r="158" spans="1:7" ht="16" thickBot="1" x14ac:dyDescent="0.4">
      <c r="A158" s="29" t="s">
        <v>178</v>
      </c>
      <c r="B158" s="30">
        <v>3246</v>
      </c>
      <c r="C158" s="31">
        <v>580.10289587184229</v>
      </c>
    </row>
    <row r="159" spans="1:7" ht="16" thickBot="1" x14ac:dyDescent="0.4">
      <c r="A159" s="29" t="s">
        <v>242</v>
      </c>
      <c r="B159" s="30">
        <v>1</v>
      </c>
      <c r="C159" s="31">
        <v>2195</v>
      </c>
    </row>
    <row r="160" spans="1:7" ht="16" thickBot="1" x14ac:dyDescent="0.4">
      <c r="A160" s="29" t="s">
        <v>241</v>
      </c>
      <c r="B160" s="30">
        <v>3</v>
      </c>
      <c r="C160" s="31">
        <v>1446.6666666666667</v>
      </c>
    </row>
    <row r="161" spans="1:3" ht="16" thickBot="1" x14ac:dyDescent="0.4">
      <c r="A161" s="29" t="s">
        <v>253</v>
      </c>
      <c r="B161" s="30">
        <v>32</v>
      </c>
      <c r="C161" s="31">
        <v>55.8125</v>
      </c>
    </row>
    <row r="162" spans="1:3" ht="16" thickBot="1" x14ac:dyDescent="0.4">
      <c r="A162" s="73" t="s">
        <v>266</v>
      </c>
      <c r="B162" s="67">
        <v>388</v>
      </c>
      <c r="C162" s="68">
        <v>471.42010309278351</v>
      </c>
    </row>
    <row r="163" spans="1:3" x14ac:dyDescent="0.35">
      <c r="C163" s="62"/>
    </row>
    <row r="164" spans="1:3" x14ac:dyDescent="0.35">
      <c r="C164" s="62"/>
    </row>
    <row r="165" spans="1:3" x14ac:dyDescent="0.35">
      <c r="C165" s="62"/>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9" customWidth="1"/>
    <col min="7" max="7" width="15.81640625" style="55" customWidth="1"/>
    <col min="8" max="8" width="19.54296875" customWidth="1"/>
    <col min="9" max="9" width="15" customWidth="1"/>
    <col min="12" max="12" width="8.7265625" style="3"/>
  </cols>
  <sheetData>
    <row r="1" spans="1:55" ht="38.5" customHeight="1" x14ac:dyDescent="0.35">
      <c r="A1" s="352" t="s">
        <v>10</v>
      </c>
      <c r="B1" s="352"/>
      <c r="C1" s="352"/>
      <c r="D1" s="352"/>
      <c r="E1" s="352"/>
      <c r="F1" s="352"/>
      <c r="G1" s="35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53" t="s">
        <v>11</v>
      </c>
      <c r="B2" s="353"/>
      <c r="C2" s="353"/>
      <c r="D2" s="353"/>
      <c r="E2" s="353"/>
      <c r="F2" s="353"/>
      <c r="G2" s="35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53"/>
      <c r="B3" s="353"/>
      <c r="C3" s="353"/>
      <c r="D3" s="353"/>
      <c r="E3" s="353"/>
      <c r="F3" s="353"/>
      <c r="G3" s="35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54" t="s">
        <v>261</v>
      </c>
      <c r="B4" s="354"/>
      <c r="C4" s="354"/>
      <c r="D4" s="354"/>
      <c r="E4" s="354"/>
      <c r="F4" s="354"/>
      <c r="G4" s="354"/>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47" t="s">
        <v>239</v>
      </c>
      <c r="B7" s="347"/>
      <c r="C7" s="347"/>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2" t="s">
        <v>237</v>
      </c>
      <c r="B8" s="22" t="s">
        <v>176</v>
      </c>
      <c r="C8" s="22" t="s">
        <v>238</v>
      </c>
      <c r="D8" s="3"/>
      <c r="E8" s="349" t="s">
        <v>263</v>
      </c>
      <c r="F8" s="349"/>
      <c r="G8" s="34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37</v>
      </c>
      <c r="B9" s="38">
        <v>12576</v>
      </c>
      <c r="C9" s="39">
        <v>34458.240000007179</v>
      </c>
      <c r="D9" s="3"/>
      <c r="E9" s="36" t="s">
        <v>243</v>
      </c>
      <c r="F9" s="42" t="s">
        <v>176</v>
      </c>
      <c r="G9" s="51"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178</v>
      </c>
      <c r="B10" s="6">
        <v>173590</v>
      </c>
      <c r="C10" s="23">
        <v>166646.40000008326</v>
      </c>
      <c r="D10" s="3"/>
      <c r="E10" s="37" t="s">
        <v>245</v>
      </c>
      <c r="F10" s="43">
        <v>78716</v>
      </c>
      <c r="G10" s="35">
        <v>0.99099999999999999</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241</v>
      </c>
      <c r="B11" s="38">
        <v>7320</v>
      </c>
      <c r="C11" s="39">
        <v>1317.5999999999785</v>
      </c>
      <c r="D11" s="3"/>
      <c r="E11" s="37" t="s">
        <v>246</v>
      </c>
      <c r="F11" s="44">
        <v>736</v>
      </c>
      <c r="G11" s="40">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250</v>
      </c>
      <c r="B12" s="38">
        <v>42</v>
      </c>
      <c r="C12" s="39">
        <v>189</v>
      </c>
      <c r="D12" s="3"/>
      <c r="E12" s="5" t="s">
        <v>0</v>
      </c>
      <c r="F12" s="45">
        <v>79452</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240</v>
      </c>
      <c r="B13" s="38">
        <v>386</v>
      </c>
      <c r="C13" s="39">
        <v>0</v>
      </c>
      <c r="D13" s="59"/>
      <c r="E13" s="60" t="s">
        <v>254</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252</v>
      </c>
      <c r="B14" s="6">
        <v>513</v>
      </c>
      <c r="C14" s="23">
        <v>1898.1000000000158</v>
      </c>
      <c r="D14" s="3"/>
      <c r="E14" s="350" t="s">
        <v>247</v>
      </c>
      <c r="F14" s="350"/>
      <c r="G14" s="35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4">
        <v>204509.33999977639</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46" t="s">
        <v>260</v>
      </c>
      <c r="B16" s="346"/>
      <c r="C16" s="346"/>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46" t="s">
        <v>249</v>
      </c>
      <c r="B17" s="346"/>
      <c r="C17" s="346"/>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1"/>
      <c r="B18" s="61"/>
      <c r="C18" s="61"/>
      <c r="D18" s="3"/>
      <c r="E18" s="350"/>
      <c r="F18" s="350"/>
      <c r="G18" s="350"/>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47" t="s">
        <v>259</v>
      </c>
      <c r="B19" s="347"/>
      <c r="C19" s="347"/>
      <c r="D19" s="3"/>
      <c r="E19" s="349" t="s">
        <v>262</v>
      </c>
      <c r="F19" s="349"/>
      <c r="G19" s="349"/>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2" t="s">
        <v>175</v>
      </c>
      <c r="B20" s="22" t="s">
        <v>176</v>
      </c>
      <c r="C20" s="22" t="s">
        <v>14</v>
      </c>
      <c r="D20" s="3"/>
      <c r="E20" s="36" t="s">
        <v>243</v>
      </c>
      <c r="F20" s="46" t="s">
        <v>176</v>
      </c>
      <c r="G20" s="53" t="s">
        <v>244</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177</v>
      </c>
      <c r="B21" s="6">
        <v>85009</v>
      </c>
      <c r="C21" s="63">
        <v>568.94445294027696</v>
      </c>
      <c r="D21" s="3"/>
      <c r="E21" s="37" t="s">
        <v>245</v>
      </c>
      <c r="F21" s="43">
        <v>10679</v>
      </c>
      <c r="G21" s="3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204</v>
      </c>
      <c r="B22" s="6">
        <v>57</v>
      </c>
      <c r="C22" s="63">
        <v>970.15789473684208</v>
      </c>
      <c r="D22" s="3"/>
      <c r="E22" s="37" t="s">
        <v>246</v>
      </c>
      <c r="F22" s="43">
        <v>736</v>
      </c>
      <c r="G22" s="3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203</v>
      </c>
      <c r="B23" s="38">
        <v>109297</v>
      </c>
      <c r="C23" s="64">
        <v>532.26144358948557</v>
      </c>
      <c r="D23" s="3"/>
      <c r="E23" s="5" t="s">
        <v>0</v>
      </c>
      <c r="F23" s="45">
        <v>11415</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205</v>
      </c>
      <c r="B24">
        <v>64</v>
      </c>
      <c r="C24" s="64">
        <v>1006.453125</v>
      </c>
      <c r="D24" s="3"/>
      <c r="E24" s="350" t="s">
        <v>254</v>
      </c>
      <c r="F24" s="350"/>
      <c r="G24" s="350"/>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5">
        <v>548.58476446172597</v>
      </c>
      <c r="D25" s="3"/>
      <c r="E25" s="350" t="s">
        <v>247</v>
      </c>
      <c r="F25" s="350"/>
      <c r="G25" s="350"/>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46" t="str">
        <f>A16</f>
        <v>Data from BI Inc. Participants Report, 9.30.2023</v>
      </c>
      <c r="B26" s="346"/>
      <c r="C26" s="346"/>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46" t="s">
        <v>258</v>
      </c>
      <c r="B27" s="346"/>
      <c r="C27" s="346"/>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51"/>
      <c r="B28" s="351"/>
      <c r="C28" s="351"/>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51"/>
      <c r="B29" s="351"/>
      <c r="C29" s="351"/>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51" t="s">
        <v>257</v>
      </c>
      <c r="B30" s="351"/>
      <c r="C30" s="351"/>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5" t="s">
        <v>207</v>
      </c>
      <c r="B31" s="25" t="s">
        <v>176</v>
      </c>
      <c r="C31" s="25" t="s">
        <v>208</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6" t="s">
        <v>0</v>
      </c>
      <c r="B32" s="27">
        <v>194427</v>
      </c>
      <c r="C32" s="28">
        <v>548.58476446172597</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2" t="s">
        <v>179</v>
      </c>
      <c r="B33" s="33">
        <v>5244</v>
      </c>
      <c r="C33" s="34">
        <v>654.05949656750568</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37</v>
      </c>
      <c r="B34" s="30">
        <v>309</v>
      </c>
      <c r="C34" s="31">
        <v>485.43042071197414</v>
      </c>
      <c r="E34" s="3"/>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178</v>
      </c>
      <c r="B35" s="30">
        <v>4633</v>
      </c>
      <c r="C35" s="31">
        <v>575.50960500755446</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9" t="s">
        <v>241</v>
      </c>
      <c r="B36" s="30">
        <v>285</v>
      </c>
      <c r="C36" s="31">
        <v>2151.6666666666665</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253</v>
      </c>
      <c r="B37" s="30">
        <v>17</v>
      </c>
      <c r="C37" s="31">
        <v>19.352941176470587</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2" t="s">
        <v>180</v>
      </c>
      <c r="B38" s="33">
        <v>3551</v>
      </c>
      <c r="C38" s="34">
        <v>564.00478738383549</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37</v>
      </c>
      <c r="B39" s="30">
        <v>124</v>
      </c>
      <c r="C39" s="31">
        <v>292.16935483870969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178</v>
      </c>
      <c r="B40" s="30">
        <v>3361</v>
      </c>
      <c r="C40" s="31">
        <v>571.9485272240405</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242</v>
      </c>
      <c r="B41" s="30">
        <v>1</v>
      </c>
      <c r="C41" s="31">
        <v>35</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241</v>
      </c>
      <c r="B42" s="30">
        <v>27</v>
      </c>
      <c r="C42" s="31">
        <v>1595.4814814814815</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253</v>
      </c>
      <c r="B43" s="30">
        <v>38</v>
      </c>
      <c r="C43" s="31">
        <v>29.473684210526315</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181</v>
      </c>
      <c r="B44" s="33">
        <v>7048</v>
      </c>
      <c r="C44" s="34">
        <v>482.88351305334845</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37</v>
      </c>
      <c r="B45" s="30">
        <v>113</v>
      </c>
      <c r="C45" s="31">
        <v>409.69026548672565</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178</v>
      </c>
      <c r="B46" s="30">
        <v>6905</v>
      </c>
      <c r="C46" s="31">
        <v>485.80318609703113</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241</v>
      </c>
      <c r="B47" s="30">
        <v>2</v>
      </c>
      <c r="C47" s="31">
        <v>967</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9" t="s">
        <v>253</v>
      </c>
      <c r="B48" s="30">
        <v>28</v>
      </c>
      <c r="C48" s="31">
        <v>23.678571428571427</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2" t="s">
        <v>182</v>
      </c>
      <c r="B49" s="33">
        <v>602</v>
      </c>
      <c r="C49" s="34">
        <v>947.98172757475083</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37</v>
      </c>
      <c r="B50" s="30">
        <v>9</v>
      </c>
      <c r="C50" s="31">
        <v>147</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178</v>
      </c>
      <c r="B51" s="30">
        <v>340</v>
      </c>
      <c r="C51" s="31">
        <v>355.90588235294115</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241</v>
      </c>
      <c r="B52" s="30">
        <v>253</v>
      </c>
      <c r="C52" s="31">
        <v>1772.1501976284585</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183</v>
      </c>
      <c r="B53" s="33">
        <v>13882</v>
      </c>
      <c r="C53" s="34">
        <v>695.04372568794122</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37</v>
      </c>
      <c r="B54" s="30">
        <v>430</v>
      </c>
      <c r="C54" s="31">
        <v>306.57674418604654</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178</v>
      </c>
      <c r="B55" s="30">
        <v>12698</v>
      </c>
      <c r="C55" s="31">
        <v>620.19459757442121</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242</v>
      </c>
      <c r="B56" s="30">
        <v>3</v>
      </c>
      <c r="C56" s="31">
        <v>277</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241</v>
      </c>
      <c r="B57" s="30">
        <v>708</v>
      </c>
      <c r="C57" s="31">
        <v>2316.0395480225989</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253</v>
      </c>
      <c r="B58" s="30">
        <v>43</v>
      </c>
      <c r="C58" s="31">
        <v>22.11627906976744</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2" t="s">
        <v>184</v>
      </c>
      <c r="B59" s="33">
        <v>2358</v>
      </c>
      <c r="C59" s="34">
        <v>471.02417302798983</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37</v>
      </c>
      <c r="B60" s="30">
        <v>156</v>
      </c>
      <c r="C60" s="31">
        <v>192.23717948717947</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178</v>
      </c>
      <c r="B61" s="30">
        <v>2191</v>
      </c>
      <c r="C61" s="31">
        <v>491.06298493838432</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242</v>
      </c>
      <c r="B62" s="30">
        <v>1</v>
      </c>
      <c r="C62" s="31">
        <v>59</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241</v>
      </c>
      <c r="B63" s="30">
        <v>3</v>
      </c>
      <c r="C63" s="31">
        <v>1554.3333333333333</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253</v>
      </c>
      <c r="B64" s="30">
        <v>7</v>
      </c>
      <c r="C64" s="31">
        <v>6.4285714285714288</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2" t="s">
        <v>185</v>
      </c>
      <c r="B65" s="33">
        <v>2924</v>
      </c>
      <c r="C65" s="34">
        <v>511.68125854993161</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37</v>
      </c>
      <c r="B66" s="30">
        <v>26</v>
      </c>
      <c r="C66" s="31">
        <v>306.07692307692309</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178</v>
      </c>
      <c r="B67" s="30">
        <v>2797</v>
      </c>
      <c r="C67" s="31">
        <v>478.07293528780838</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251</v>
      </c>
      <c r="B68" s="30">
        <v>17</v>
      </c>
      <c r="C68" s="31">
        <v>920.76470588235293</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241</v>
      </c>
      <c r="B69" s="30">
        <v>61</v>
      </c>
      <c r="C69" s="31">
        <v>2204.7213114754099</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253</v>
      </c>
      <c r="B70" s="69">
        <v>23</v>
      </c>
      <c r="C70" s="70">
        <v>38.565217391304351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2" t="s">
        <v>248</v>
      </c>
      <c r="B71" s="71">
        <v>10017</v>
      </c>
      <c r="C71" s="72">
        <v>833.78147149845267</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37</v>
      </c>
      <c r="B72" s="30">
        <v>94</v>
      </c>
      <c r="C72" s="31">
        <v>487.39361702127661</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178</v>
      </c>
      <c r="B73" s="30">
        <v>9343</v>
      </c>
      <c r="C73" s="31">
        <v>732.12126725891039</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241</v>
      </c>
      <c r="B74" s="30">
        <v>580</v>
      </c>
      <c r="C74" s="31">
        <v>2527.5258620689656</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2" t="s">
        <v>186</v>
      </c>
      <c r="B75" s="33">
        <v>2935</v>
      </c>
      <c r="C75" s="34">
        <v>263.14344122657582</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37</v>
      </c>
      <c r="B76" s="30">
        <v>1183</v>
      </c>
      <c r="C76" s="31">
        <v>51.449704142011832</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178</v>
      </c>
      <c r="B77" s="30">
        <v>1558</v>
      </c>
      <c r="C77" s="31">
        <v>280.13414634146341</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241</v>
      </c>
      <c r="B78" s="30">
        <v>192</v>
      </c>
      <c r="C78" s="31">
        <v>1431.8072916666667</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253</v>
      </c>
      <c r="B79" s="30">
        <v>2</v>
      </c>
      <c r="C79" s="31">
        <v>52.5</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2" t="s">
        <v>236</v>
      </c>
      <c r="B80" s="33">
        <v>13995</v>
      </c>
      <c r="C80" s="34">
        <v>212.84194355126832</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37</v>
      </c>
      <c r="B81" s="30">
        <v>2814</v>
      </c>
      <c r="C81" s="31">
        <v>33.760483297796732</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178</v>
      </c>
      <c r="B82" s="30">
        <v>11025</v>
      </c>
      <c r="C82" s="31">
        <v>257.81396825396826</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242</v>
      </c>
      <c r="B83" s="30">
        <v>122</v>
      </c>
      <c r="C83" s="31">
        <v>331.13934426229508</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241</v>
      </c>
      <c r="B84" s="30">
        <v>1</v>
      </c>
      <c r="C84" s="31">
        <v>638</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253</v>
      </c>
      <c r="B85" s="30">
        <v>33</v>
      </c>
      <c r="C85" s="31">
        <v>8.6363636363636367</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2" t="s">
        <v>187</v>
      </c>
      <c r="B86" s="33">
        <v>2727</v>
      </c>
      <c r="C86" s="34">
        <v>363.58635863586358</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9" t="s">
        <v>37</v>
      </c>
      <c r="B87" s="30">
        <v>354</v>
      </c>
      <c r="C87" s="31">
        <v>389.16101694915255</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178</v>
      </c>
      <c r="B88" s="30">
        <v>2365</v>
      </c>
      <c r="C88" s="31">
        <v>360.93023255813955</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253</v>
      </c>
      <c r="B89" s="30">
        <v>8</v>
      </c>
      <c r="C89" s="31">
        <v>17.125</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2" t="s">
        <v>188</v>
      </c>
      <c r="B90" s="33">
        <v>11440</v>
      </c>
      <c r="C90" s="34">
        <v>509.98505244755245</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37</v>
      </c>
      <c r="B91" s="30">
        <v>605</v>
      </c>
      <c r="C91" s="31">
        <v>262.33719008264461</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178</v>
      </c>
      <c r="B92" s="30">
        <v>9834</v>
      </c>
      <c r="C92" s="31">
        <v>414.74577994712223</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251</v>
      </c>
      <c r="B93" s="30">
        <v>25</v>
      </c>
      <c r="C93" s="31">
        <v>584.44000000000005</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241</v>
      </c>
      <c r="B94" s="30">
        <v>935</v>
      </c>
      <c r="C94" s="31">
        <v>1691.614973262032</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253</v>
      </c>
      <c r="B95" s="30">
        <v>41</v>
      </c>
      <c r="C95" s="31">
        <v>15.463414634146341</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2" t="s">
        <v>189</v>
      </c>
      <c r="B96" s="33">
        <v>18321</v>
      </c>
      <c r="C96" s="34">
        <v>437.57595109437256</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37</v>
      </c>
      <c r="B97" s="30">
        <v>433</v>
      </c>
      <c r="C97" s="31">
        <v>325.32332563510391</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178</v>
      </c>
      <c r="B98" s="30">
        <v>17856</v>
      </c>
      <c r="C98" s="31">
        <v>439.99036738351253</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242</v>
      </c>
      <c r="B99" s="30">
        <v>1</v>
      </c>
      <c r="C99" s="31">
        <v>297</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241</v>
      </c>
      <c r="B100" s="30">
        <v>15</v>
      </c>
      <c r="C100" s="31">
        <v>1270.0666666666666</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253</v>
      </c>
      <c r="B101" s="30">
        <v>16</v>
      </c>
      <c r="C101" s="31">
        <v>9.25</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190</v>
      </c>
      <c r="B102" s="33">
        <v>4817</v>
      </c>
      <c r="C102" s="34">
        <v>553.03383848868589</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37</v>
      </c>
      <c r="B103" s="30">
        <v>215</v>
      </c>
      <c r="C103" s="31">
        <v>263.2</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178</v>
      </c>
      <c r="B104" s="30">
        <v>4532</v>
      </c>
      <c r="C104" s="31">
        <v>561.24183583406887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241</v>
      </c>
      <c r="B105" s="30">
        <v>35</v>
      </c>
      <c r="C105" s="31">
        <v>1799.9428571428571</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253</v>
      </c>
      <c r="B106" s="30">
        <v>35</v>
      </c>
      <c r="C106" s="31">
        <v>23.714285714285715</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191</v>
      </c>
      <c r="B107" s="33">
        <v>8818</v>
      </c>
      <c r="C107" s="34">
        <v>557.04184622363346</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37</v>
      </c>
      <c r="B108" s="30">
        <v>362</v>
      </c>
      <c r="C108" s="31">
        <v>525.07182320441984</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178</v>
      </c>
      <c r="B109" s="30">
        <v>8279</v>
      </c>
      <c r="C109" s="31">
        <v>525.00555622659738</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242</v>
      </c>
      <c r="B110" s="30">
        <v>2</v>
      </c>
      <c r="C110" s="31">
        <v>483.5</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241</v>
      </c>
      <c r="B111" s="30">
        <v>175</v>
      </c>
      <c r="C111" s="31">
        <v>2139.6057142857144</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192</v>
      </c>
      <c r="B112" s="33">
        <v>14081</v>
      </c>
      <c r="C112" s="34">
        <v>813.29365812087212</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37</v>
      </c>
      <c r="B113" s="30">
        <v>244</v>
      </c>
      <c r="C113" s="31">
        <v>422.28278688524591</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178</v>
      </c>
      <c r="B114" s="30">
        <v>12587</v>
      </c>
      <c r="C114" s="31">
        <v>669.79820449670297</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242</v>
      </c>
      <c r="B115" s="30">
        <v>6</v>
      </c>
      <c r="C115" s="31">
        <v>1111.8333333333333</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241</v>
      </c>
      <c r="B116" s="30">
        <v>1177</v>
      </c>
      <c r="C116" s="31">
        <v>2472.1971112999149</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253</v>
      </c>
      <c r="B117" s="30">
        <v>67</v>
      </c>
      <c r="C117" s="31">
        <v>26.17910447761194</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2" t="s">
        <v>193</v>
      </c>
      <c r="B118" s="33">
        <v>8413</v>
      </c>
      <c r="C118" s="34">
        <v>499.55877808154048</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37</v>
      </c>
      <c r="B119" s="30">
        <v>22</v>
      </c>
      <c r="C119" s="31">
        <v>507.54545454545456</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178</v>
      </c>
      <c r="B120" s="30">
        <v>8370</v>
      </c>
      <c r="C120" s="31">
        <v>496.88972520908004</v>
      </c>
      <c r="E120" s="62"/>
      <c r="F120" s="41"/>
      <c r="G120" s="50"/>
      <c r="L120"/>
    </row>
    <row r="121" spans="1:55" ht="16" thickBot="1" x14ac:dyDescent="0.4">
      <c r="A121" s="29" t="s">
        <v>241</v>
      </c>
      <c r="B121" s="30">
        <v>18</v>
      </c>
      <c r="C121" s="31">
        <v>1811.6111111111111</v>
      </c>
      <c r="E121" s="62"/>
      <c r="F121" s="41"/>
      <c r="G121" s="50"/>
    </row>
    <row r="122" spans="1:55" ht="16" thickBot="1" x14ac:dyDescent="0.4">
      <c r="A122" s="29" t="s">
        <v>253</v>
      </c>
      <c r="B122" s="30">
        <v>3</v>
      </c>
      <c r="C122" s="31">
        <v>15.333333333333334</v>
      </c>
      <c r="E122" s="62"/>
      <c r="F122" s="41"/>
      <c r="G122" s="50"/>
    </row>
    <row r="123" spans="1:55" ht="15.5" thickBot="1" x14ac:dyDescent="0.4">
      <c r="A123" s="32" t="s">
        <v>194</v>
      </c>
      <c r="B123" s="33">
        <v>6172</v>
      </c>
      <c r="C123" s="34">
        <v>163.50826312378484</v>
      </c>
      <c r="E123" s="62"/>
      <c r="F123" s="41"/>
    </row>
    <row r="124" spans="1:55" ht="16" thickBot="1" x14ac:dyDescent="0.4">
      <c r="A124" s="29" t="s">
        <v>37</v>
      </c>
      <c r="B124" s="30">
        <v>112</v>
      </c>
      <c r="C124" s="31">
        <v>138.26785714285714</v>
      </c>
      <c r="E124" s="62"/>
      <c r="F124" s="41"/>
    </row>
    <row r="125" spans="1:55" ht="16" thickBot="1" x14ac:dyDescent="0.4">
      <c r="A125" s="29" t="s">
        <v>178</v>
      </c>
      <c r="B125" s="30">
        <v>5957</v>
      </c>
      <c r="C125" s="31">
        <v>165.27060600973644</v>
      </c>
      <c r="E125" s="62"/>
      <c r="F125" s="41"/>
    </row>
    <row r="126" spans="1:55" ht="16" thickBot="1" x14ac:dyDescent="0.4">
      <c r="A126" s="29" t="s">
        <v>242</v>
      </c>
      <c r="B126" s="30">
        <v>28</v>
      </c>
      <c r="C126" s="31">
        <v>309.10714285714283</v>
      </c>
      <c r="E126" s="62"/>
      <c r="F126" s="41"/>
    </row>
    <row r="127" spans="1:55" ht="16" thickBot="1" x14ac:dyDescent="0.4">
      <c r="A127" s="29" t="s">
        <v>253</v>
      </c>
      <c r="B127" s="30">
        <v>75</v>
      </c>
      <c r="C127" s="31">
        <v>6.8666666666666663</v>
      </c>
      <c r="E127" s="62"/>
      <c r="F127" s="41"/>
    </row>
    <row r="128" spans="1:55" ht="15.5" thickBot="1" x14ac:dyDescent="0.4">
      <c r="A128" s="32" t="s">
        <v>195</v>
      </c>
      <c r="B128" s="33">
        <v>7152</v>
      </c>
      <c r="C128" s="34">
        <v>623.78159955257274</v>
      </c>
      <c r="E128" s="62"/>
      <c r="F128" s="41"/>
    </row>
    <row r="129" spans="1:12" ht="16" thickBot="1" x14ac:dyDescent="0.4">
      <c r="A129" s="29" t="s">
        <v>37</v>
      </c>
      <c r="B129" s="30">
        <v>76</v>
      </c>
      <c r="C129" s="31">
        <v>591.77631578947364</v>
      </c>
      <c r="E129" s="62"/>
      <c r="F129" s="41"/>
    </row>
    <row r="130" spans="1:12" ht="16" thickBot="1" x14ac:dyDescent="0.4">
      <c r="A130" s="29" t="s">
        <v>178</v>
      </c>
      <c r="B130" s="30">
        <v>6975</v>
      </c>
      <c r="C130" s="31">
        <v>606.56888888888886</v>
      </c>
      <c r="E130" s="62"/>
      <c r="F130" s="41"/>
    </row>
    <row r="131" spans="1:12" ht="16" thickBot="1" x14ac:dyDescent="0.4">
      <c r="A131" s="29" t="s">
        <v>241</v>
      </c>
      <c r="B131" s="30">
        <v>94</v>
      </c>
      <c r="C131" s="31">
        <v>1972.1914893617022</v>
      </c>
      <c r="E131" s="62"/>
      <c r="F131" s="41"/>
    </row>
    <row r="132" spans="1:12" ht="16" thickBot="1" x14ac:dyDescent="0.4">
      <c r="A132" s="29" t="s">
        <v>253</v>
      </c>
      <c r="B132" s="30">
        <v>7</v>
      </c>
      <c r="C132" s="31">
        <v>15.285714285714286</v>
      </c>
      <c r="E132" s="62"/>
      <c r="F132" s="41"/>
    </row>
    <row r="133" spans="1:12" ht="15.5" thickBot="1" x14ac:dyDescent="0.4">
      <c r="A133" s="32" t="s">
        <v>196</v>
      </c>
      <c r="B133" s="33">
        <v>13088</v>
      </c>
      <c r="C133" s="34">
        <v>183.99258863080684</v>
      </c>
      <c r="E133" s="62"/>
      <c r="F133" s="41"/>
    </row>
    <row r="134" spans="1:12" ht="16" thickBot="1" x14ac:dyDescent="0.4">
      <c r="A134" s="29" t="s">
        <v>37</v>
      </c>
      <c r="B134" s="30">
        <v>3417</v>
      </c>
      <c r="C134" s="31">
        <v>29.441322797775825</v>
      </c>
      <c r="E134" s="62"/>
      <c r="F134" s="41"/>
    </row>
    <row r="135" spans="1:12" ht="16" thickBot="1" x14ac:dyDescent="0.4">
      <c r="A135" s="29" t="s">
        <v>178</v>
      </c>
      <c r="B135" s="30">
        <v>9412</v>
      </c>
      <c r="C135" s="31">
        <v>234.84360390990224</v>
      </c>
      <c r="E135" s="62"/>
      <c r="F135" s="41"/>
    </row>
    <row r="136" spans="1:12" ht="16" thickBot="1" x14ac:dyDescent="0.4">
      <c r="A136" s="29" t="s">
        <v>242</v>
      </c>
      <c r="B136" s="30">
        <v>214</v>
      </c>
      <c r="C136" s="31">
        <v>350.24299065420558</v>
      </c>
      <c r="E136" s="62"/>
      <c r="F136" s="41"/>
    </row>
    <row r="137" spans="1:12" ht="16" thickBot="1" x14ac:dyDescent="0.4">
      <c r="A137" s="29" t="s">
        <v>241</v>
      </c>
      <c r="B137" s="30">
        <v>33</v>
      </c>
      <c r="C137" s="31">
        <v>663.78787878787875</v>
      </c>
      <c r="E137" s="62"/>
      <c r="F137" s="41"/>
    </row>
    <row r="138" spans="1:12" ht="16" thickBot="1" x14ac:dyDescent="0.4">
      <c r="A138" s="29" t="s">
        <v>253</v>
      </c>
      <c r="B138" s="30">
        <v>12</v>
      </c>
      <c r="C138" s="31">
        <v>24.083333333333332</v>
      </c>
      <c r="E138" s="62"/>
      <c r="F138" s="41"/>
    </row>
    <row r="139" spans="1:12" ht="15.5" thickBot="1" x14ac:dyDescent="0.4">
      <c r="A139" s="32" t="s">
        <v>197</v>
      </c>
      <c r="B139" s="33">
        <v>3314</v>
      </c>
      <c r="C139" s="34">
        <v>515.30687990343995</v>
      </c>
      <c r="E139" s="62"/>
    </row>
    <row r="140" spans="1:12" ht="16" thickBot="1" x14ac:dyDescent="0.4">
      <c r="A140" s="29" t="s">
        <v>37</v>
      </c>
      <c r="B140" s="30">
        <v>227</v>
      </c>
      <c r="C140" s="31">
        <v>540.75770925110135</v>
      </c>
      <c r="E140" s="62"/>
    </row>
    <row r="141" spans="1:12" ht="16" thickBot="1" x14ac:dyDescent="0.4">
      <c r="A141" s="29" t="s">
        <v>178</v>
      </c>
      <c r="B141" s="30">
        <v>2997</v>
      </c>
      <c r="C141" s="31">
        <v>466.96162829496166</v>
      </c>
      <c r="E141" s="62"/>
      <c r="J141" s="3"/>
      <c r="L141"/>
    </row>
    <row r="142" spans="1:12" ht="16" thickBot="1" x14ac:dyDescent="0.4">
      <c r="A142" s="29" t="s">
        <v>242</v>
      </c>
      <c r="B142" s="30">
        <v>5</v>
      </c>
      <c r="C142" s="31">
        <v>2113</v>
      </c>
      <c r="E142" s="62"/>
      <c r="J142" s="3"/>
      <c r="L142"/>
    </row>
    <row r="143" spans="1:12" ht="16" thickBot="1" x14ac:dyDescent="0.4">
      <c r="A143" s="29" t="s">
        <v>241</v>
      </c>
      <c r="B143" s="30">
        <v>80</v>
      </c>
      <c r="C143" s="31">
        <v>2185.4499999999998</v>
      </c>
      <c r="E143" s="62"/>
      <c r="J143" s="3"/>
      <c r="L143"/>
    </row>
    <row r="144" spans="1:12" ht="16" thickBot="1" x14ac:dyDescent="0.4">
      <c r="A144" s="29" t="s">
        <v>253</v>
      </c>
      <c r="B144" s="30">
        <v>5</v>
      </c>
      <c r="C144" s="31">
        <v>18</v>
      </c>
      <c r="E144" s="62"/>
      <c r="G144"/>
      <c r="J144" s="3"/>
      <c r="L144"/>
    </row>
    <row r="145" spans="1:7" ht="15.5" thickBot="1" x14ac:dyDescent="0.4">
      <c r="A145" s="32" t="s">
        <v>198</v>
      </c>
      <c r="B145" s="33">
        <v>18765</v>
      </c>
      <c r="C145" s="34">
        <v>762.87370103916862</v>
      </c>
      <c r="E145" s="62"/>
      <c r="G145"/>
    </row>
    <row r="146" spans="1:7" ht="16" thickBot="1" x14ac:dyDescent="0.4">
      <c r="A146" s="29" t="s">
        <v>37</v>
      </c>
      <c r="B146" s="30">
        <v>670</v>
      </c>
      <c r="C146" s="31">
        <v>465.14477611940299</v>
      </c>
      <c r="E146" s="62"/>
      <c r="G146"/>
    </row>
    <row r="147" spans="1:7" ht="16" thickBot="1" x14ac:dyDescent="0.4">
      <c r="A147" s="29" t="s">
        <v>178</v>
      </c>
      <c r="B147" s="30">
        <v>16005</v>
      </c>
      <c r="C147" s="31">
        <v>591.54364261168382</v>
      </c>
      <c r="E147" s="62"/>
      <c r="G147"/>
    </row>
    <row r="148" spans="1:7" ht="16" thickBot="1" x14ac:dyDescent="0.4">
      <c r="A148" s="29" t="s">
        <v>242</v>
      </c>
      <c r="B148" s="30">
        <v>1</v>
      </c>
      <c r="C148" s="31">
        <v>298</v>
      </c>
      <c r="E148" s="62"/>
    </row>
    <row r="149" spans="1:7" ht="16" thickBot="1" x14ac:dyDescent="0.4">
      <c r="A149" s="29" t="s">
        <v>241</v>
      </c>
      <c r="B149" s="30">
        <v>2074</v>
      </c>
      <c r="C149" s="31">
        <v>2186.8297974927677</v>
      </c>
      <c r="E149" s="62"/>
    </row>
    <row r="150" spans="1:7" ht="16" thickBot="1" x14ac:dyDescent="0.4">
      <c r="A150" s="29" t="s">
        <v>253</v>
      </c>
      <c r="B150" s="30">
        <v>15</v>
      </c>
      <c r="C150" s="31">
        <v>15.933333333333334</v>
      </c>
      <c r="D150" s="49"/>
      <c r="E150" s="62"/>
    </row>
    <row r="151" spans="1:7" ht="15.5" thickBot="1" x14ac:dyDescent="0.4">
      <c r="A151" s="32" t="s">
        <v>199</v>
      </c>
      <c r="B151" s="33">
        <v>7216</v>
      </c>
      <c r="C151" s="34">
        <v>739.68472838137473</v>
      </c>
      <c r="D151" s="49"/>
      <c r="E151" s="62"/>
    </row>
    <row r="152" spans="1:7" ht="16" thickBot="1" x14ac:dyDescent="0.4">
      <c r="A152" s="29" t="s">
        <v>37</v>
      </c>
      <c r="B152" s="30">
        <v>129</v>
      </c>
      <c r="C152" s="31">
        <v>279.82945736434107</v>
      </c>
      <c r="D152" s="49"/>
      <c r="E152" s="62"/>
    </row>
    <row r="153" spans="1:7" ht="16" thickBot="1" x14ac:dyDescent="0.4">
      <c r="A153" s="29" t="s">
        <v>178</v>
      </c>
      <c r="B153" s="30">
        <v>6756</v>
      </c>
      <c r="C153" s="31">
        <v>672.70293072824154</v>
      </c>
      <c r="D153" s="49"/>
      <c r="E153" s="55"/>
      <c r="F153"/>
    </row>
    <row r="154" spans="1:7" ht="16" thickBot="1" x14ac:dyDescent="0.4">
      <c r="A154" s="29" t="s">
        <v>241</v>
      </c>
      <c r="B154" s="30">
        <v>322</v>
      </c>
      <c r="C154" s="31">
        <v>2349.6863354037268</v>
      </c>
      <c r="E154" s="55"/>
      <c r="F154"/>
    </row>
    <row r="155" spans="1:7" ht="16" thickBot="1" x14ac:dyDescent="0.4">
      <c r="A155" s="29" t="s">
        <v>253</v>
      </c>
      <c r="B155" s="30">
        <v>9</v>
      </c>
      <c r="C155" s="31">
        <v>9.6666666666666661</v>
      </c>
      <c r="E155" s="55"/>
      <c r="F155"/>
    </row>
    <row r="156" spans="1:7" ht="15.5" thickBot="1" x14ac:dyDescent="0.4">
      <c r="A156" s="32" t="s">
        <v>200</v>
      </c>
      <c r="B156" s="33">
        <v>3467</v>
      </c>
      <c r="C156" s="34">
        <v>926.72050764349581</v>
      </c>
      <c r="E156" s="55"/>
      <c r="F156"/>
    </row>
    <row r="157" spans="1:7" ht="16" thickBot="1" x14ac:dyDescent="0.4">
      <c r="A157" s="29" t="s">
        <v>37</v>
      </c>
      <c r="B157" s="30">
        <v>124</v>
      </c>
      <c r="C157" s="31">
        <v>638.04032258064512</v>
      </c>
    </row>
    <row r="158" spans="1:7" ht="16" thickBot="1" x14ac:dyDescent="0.4">
      <c r="A158" s="29" t="s">
        <v>178</v>
      </c>
      <c r="B158" s="30">
        <v>3094</v>
      </c>
      <c r="C158" s="31">
        <v>813.13510019392368</v>
      </c>
    </row>
    <row r="159" spans="1:7" ht="16" thickBot="1" x14ac:dyDescent="0.4">
      <c r="A159" s="29" t="s">
        <v>241</v>
      </c>
      <c r="B159" s="30">
        <v>242</v>
      </c>
      <c r="C159" s="31">
        <v>2552.7190082644629</v>
      </c>
    </row>
    <row r="160" spans="1:7" ht="16" thickBot="1" x14ac:dyDescent="0.4">
      <c r="A160" s="29" t="s">
        <v>253</v>
      </c>
      <c r="B160" s="30">
        <v>7</v>
      </c>
      <c r="C160" s="31">
        <v>32.142857142857146</v>
      </c>
    </row>
    <row r="161" spans="1:3" ht="15.5" thickBot="1" x14ac:dyDescent="0.4">
      <c r="A161" s="32" t="s">
        <v>234</v>
      </c>
      <c r="B161" s="33">
        <v>4080</v>
      </c>
      <c r="C161" s="34">
        <v>580.66250000000002</v>
      </c>
    </row>
    <row r="162" spans="1:3" ht="16" thickBot="1" x14ac:dyDescent="0.4">
      <c r="A162" s="29" t="s">
        <v>37</v>
      </c>
      <c r="B162" s="30">
        <v>328</v>
      </c>
      <c r="C162" s="31">
        <v>516.29878048780483</v>
      </c>
    </row>
    <row r="163" spans="1:3" ht="16" thickBot="1" x14ac:dyDescent="0.4">
      <c r="A163" s="29" t="s">
        <v>178</v>
      </c>
      <c r="B163" s="30">
        <v>3720</v>
      </c>
      <c r="C163" s="31">
        <v>586.78655913978491</v>
      </c>
    </row>
    <row r="164" spans="1:3" ht="16" thickBot="1" x14ac:dyDescent="0.4">
      <c r="A164" s="29" t="s">
        <v>242</v>
      </c>
      <c r="B164" s="30">
        <v>2</v>
      </c>
      <c r="C164" s="31">
        <v>1803</v>
      </c>
    </row>
    <row r="165" spans="1:3" ht="16" thickBot="1" x14ac:dyDescent="0.4">
      <c r="A165" s="29" t="s">
        <v>241</v>
      </c>
      <c r="B165" s="30">
        <v>8</v>
      </c>
      <c r="C165" s="31">
        <v>1584.75</v>
      </c>
    </row>
    <row r="166" spans="1:3" ht="16" thickBot="1" x14ac:dyDescent="0.4">
      <c r="A166" s="73" t="s">
        <v>253</v>
      </c>
      <c r="B166" s="67">
        <v>22</v>
      </c>
      <c r="C166" s="68">
        <v>28.5</v>
      </c>
    </row>
    <row r="167" spans="1:3" x14ac:dyDescent="0.35">
      <c r="C167" s="62"/>
    </row>
    <row r="168" spans="1:3" x14ac:dyDescent="0.35">
      <c r="C168" s="62"/>
    </row>
    <row r="169" spans="1:3" x14ac:dyDescent="0.35">
      <c r="C169" s="62"/>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49E28-0C88-4BDB-85F8-4996A209A456}">
  <dimension ref="A1:AX161"/>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42" customFormat="1" ht="27.75" customHeight="1" x14ac:dyDescent="0.3">
      <c r="A1" s="397" t="s">
        <v>10</v>
      </c>
      <c r="B1" s="397"/>
      <c r="C1" s="397"/>
      <c r="D1" s="397"/>
    </row>
    <row r="2" spans="1:50" s="144" customFormat="1" ht="45.75" customHeight="1" x14ac:dyDescent="0.3">
      <c r="A2" s="398" t="s">
        <v>11</v>
      </c>
      <c r="B2" s="398"/>
      <c r="C2" s="398"/>
      <c r="D2" s="398"/>
      <c r="E2" s="398"/>
      <c r="F2" s="398"/>
      <c r="G2" s="398"/>
      <c r="H2" s="398"/>
      <c r="I2" s="398"/>
      <c r="J2" s="398"/>
      <c r="K2" s="398"/>
      <c r="L2" s="398"/>
      <c r="M2" s="398"/>
      <c r="N2" s="398"/>
      <c r="O2" s="398"/>
      <c r="P2" s="398"/>
      <c r="Q2" s="143"/>
      <c r="R2" s="143"/>
      <c r="S2" s="143"/>
      <c r="T2" s="143"/>
      <c r="U2" s="143"/>
      <c r="V2" s="143"/>
    </row>
    <row r="3" spans="1:50" ht="31.5" customHeight="1" x14ac:dyDescent="0.35">
      <c r="A3" s="399" t="s">
        <v>667</v>
      </c>
      <c r="B3" s="399"/>
      <c r="C3" s="399"/>
      <c r="D3" s="399"/>
      <c r="E3" s="145"/>
      <c r="F3" s="145"/>
      <c r="G3" s="145"/>
      <c r="H3" s="145"/>
      <c r="I3" s="145"/>
      <c r="J3" s="145"/>
      <c r="K3" s="145"/>
      <c r="L3" s="145"/>
      <c r="M3" s="145"/>
      <c r="N3" s="145"/>
      <c r="O3" s="145"/>
      <c r="P3" s="145"/>
      <c r="Q3" s="145"/>
      <c r="R3" s="145"/>
      <c r="S3" s="145"/>
      <c r="T3" s="145"/>
      <c r="U3" s="145"/>
      <c r="V3" s="14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2" customFormat="1" ht="30.75" customHeight="1" x14ac:dyDescent="0.3">
      <c r="A4" s="391"/>
      <c r="B4" s="391"/>
      <c r="C4" s="391"/>
      <c r="D4" s="391"/>
      <c r="E4" s="391"/>
      <c r="F4" s="391"/>
      <c r="G4" s="391"/>
      <c r="H4" s="391"/>
      <c r="I4" s="391"/>
      <c r="J4" s="391"/>
      <c r="K4" s="391"/>
      <c r="L4" s="391"/>
      <c r="M4" s="391"/>
      <c r="N4" s="391"/>
      <c r="O4" s="391"/>
      <c r="P4" s="391"/>
      <c r="Q4" s="391"/>
      <c r="R4" s="391"/>
      <c r="S4" s="391"/>
      <c r="T4" s="391"/>
      <c r="U4" s="391"/>
      <c r="V4" s="391"/>
      <c r="W4" s="146"/>
      <c r="X4" s="146"/>
      <c r="Y4" s="146"/>
      <c r="Z4" s="146"/>
    </row>
    <row r="5" spans="1:50" s="144" customFormat="1" ht="7.5" customHeight="1" thickBot="1" x14ac:dyDescent="0.35">
      <c r="A5" s="147"/>
      <c r="B5" s="147"/>
      <c r="C5" s="147"/>
      <c r="D5" s="147"/>
      <c r="E5" s="147"/>
      <c r="F5" s="147"/>
      <c r="G5" s="147"/>
      <c r="H5" s="147"/>
      <c r="I5" s="147"/>
      <c r="J5" s="147"/>
      <c r="K5" s="147"/>
      <c r="L5" s="147"/>
      <c r="M5" s="147"/>
      <c r="N5" s="147"/>
      <c r="O5" s="147"/>
      <c r="P5" s="147"/>
      <c r="Q5" s="147"/>
      <c r="R5" s="147"/>
      <c r="S5" s="147"/>
      <c r="T5" s="147"/>
      <c r="U5" s="147"/>
      <c r="V5" s="147"/>
      <c r="W5" s="148"/>
      <c r="X5" s="148"/>
      <c r="Y5" s="148"/>
      <c r="Z5" s="148"/>
    </row>
    <row r="6" spans="1:50" s="144" customFormat="1" ht="16.5" customHeight="1" x14ac:dyDescent="0.3">
      <c r="A6" s="392"/>
      <c r="B6" s="393"/>
      <c r="C6" s="393"/>
      <c r="D6" s="393"/>
      <c r="E6" s="393"/>
      <c r="F6" s="393"/>
      <c r="G6" s="393"/>
      <c r="H6" s="393"/>
      <c r="I6" s="393"/>
      <c r="J6" s="393"/>
      <c r="K6" s="393"/>
      <c r="L6" s="393"/>
      <c r="M6" s="393"/>
      <c r="N6" s="393"/>
      <c r="O6" s="393"/>
      <c r="P6" s="393"/>
      <c r="Q6" s="393"/>
      <c r="R6" s="393"/>
      <c r="S6" s="393"/>
      <c r="T6" s="393"/>
      <c r="U6" s="393"/>
      <c r="V6" s="394"/>
      <c r="W6" s="148"/>
      <c r="X6" s="148"/>
      <c r="Y6" s="148"/>
      <c r="Z6" s="148"/>
    </row>
    <row r="7" spans="1:50" s="142" customFormat="1" ht="16.5" customHeight="1" x14ac:dyDescent="0.3">
      <c r="A7" s="149"/>
      <c r="B7" s="150"/>
      <c r="C7" s="150"/>
      <c r="D7" s="150"/>
      <c r="E7" s="150"/>
      <c r="F7" s="150"/>
      <c r="G7" s="150"/>
      <c r="H7" s="150"/>
      <c r="J7" s="151"/>
      <c r="K7" s="151"/>
      <c r="L7" s="151"/>
      <c r="N7" s="150"/>
      <c r="O7" s="150"/>
      <c r="P7" s="150"/>
      <c r="Q7" s="150"/>
      <c r="R7" s="150"/>
      <c r="S7" s="150"/>
      <c r="T7" s="150"/>
      <c r="U7" s="150"/>
      <c r="V7" s="152"/>
      <c r="W7" s="153"/>
      <c r="X7" s="153"/>
      <c r="Y7" s="153"/>
      <c r="Z7" s="153"/>
    </row>
    <row r="8" spans="1:50" s="154" customFormat="1" ht="30.65" customHeight="1" x14ac:dyDescent="0.3">
      <c r="A8" s="367" t="s">
        <v>668</v>
      </c>
      <c r="B8" s="368"/>
      <c r="C8" s="368"/>
      <c r="D8" s="368"/>
      <c r="E8" s="12"/>
      <c r="F8" s="12"/>
      <c r="G8" s="368" t="s">
        <v>669</v>
      </c>
      <c r="H8" s="368"/>
      <c r="I8" s="368"/>
      <c r="J8" s="368"/>
      <c r="K8" s="368"/>
      <c r="M8" s="368" t="s">
        <v>670</v>
      </c>
      <c r="N8" s="368"/>
      <c r="O8" s="368"/>
      <c r="P8" s="368"/>
      <c r="Q8" s="368"/>
      <c r="T8" s="155"/>
      <c r="U8" s="155"/>
      <c r="V8" s="156"/>
      <c r="W8" s="157"/>
      <c r="X8" s="157"/>
      <c r="Y8" s="157"/>
      <c r="Z8" s="157"/>
      <c r="AB8" s="158"/>
      <c r="AC8" s="158"/>
    </row>
    <row r="9" spans="1:50" s="142" customFormat="1" ht="28.4" customHeight="1" x14ac:dyDescent="0.3">
      <c r="A9" s="159" t="s">
        <v>671</v>
      </c>
      <c r="B9" s="11" t="s">
        <v>672</v>
      </c>
      <c r="C9" s="11" t="s">
        <v>0</v>
      </c>
      <c r="D9" s="150"/>
      <c r="E9" s="150"/>
      <c r="F9" s="150"/>
      <c r="G9" s="395" t="s">
        <v>673</v>
      </c>
      <c r="H9" s="396"/>
      <c r="I9" s="160" t="s">
        <v>672</v>
      </c>
      <c r="J9" s="160" t="s">
        <v>0</v>
      </c>
      <c r="K9" s="161"/>
      <c r="L9" s="161"/>
      <c r="M9" s="373" t="s">
        <v>674</v>
      </c>
      <c r="N9" s="373"/>
      <c r="O9" s="162" t="s">
        <v>675</v>
      </c>
      <c r="P9" s="150"/>
      <c r="Q9" s="150"/>
      <c r="R9" s="150"/>
      <c r="S9" s="150"/>
      <c r="T9" s="150"/>
      <c r="U9" s="153"/>
      <c r="V9" s="156"/>
      <c r="W9" s="153"/>
      <c r="X9" s="153"/>
      <c r="Y9" s="153"/>
      <c r="Z9" s="153"/>
      <c r="AA9" s="153"/>
      <c r="AB9" s="163"/>
      <c r="AC9" s="163"/>
    </row>
    <row r="10" spans="1:50" s="142" customFormat="1" ht="16.5" customHeight="1" thickBot="1" x14ac:dyDescent="0.35">
      <c r="A10" s="164" t="s">
        <v>0</v>
      </c>
      <c r="B10" s="165">
        <f>SUM(B11:B14)</f>
        <v>38258</v>
      </c>
      <c r="C10" s="165">
        <f>SUM(C11:C14)</f>
        <v>38258</v>
      </c>
      <c r="D10" s="150"/>
      <c r="E10" s="150"/>
      <c r="F10" s="150"/>
      <c r="G10" s="386" t="s">
        <v>676</v>
      </c>
      <c r="H10" s="386"/>
      <c r="I10" s="166">
        <v>35.790899377788897</v>
      </c>
      <c r="J10" s="166">
        <v>35.790899377788897</v>
      </c>
      <c r="K10" s="167"/>
      <c r="L10" s="167"/>
      <c r="M10" s="387" t="s">
        <v>0</v>
      </c>
      <c r="N10" s="387"/>
      <c r="O10" s="168">
        <f>SUM(O11)</f>
        <v>11264</v>
      </c>
      <c r="P10" s="150"/>
      <c r="Q10" s="150"/>
      <c r="R10" s="150"/>
      <c r="S10" s="150"/>
      <c r="T10" s="150"/>
      <c r="U10" s="169"/>
      <c r="V10" s="156"/>
      <c r="W10" s="153"/>
      <c r="X10" s="153"/>
      <c r="Y10" s="153"/>
      <c r="Z10" s="153"/>
      <c r="AA10" s="153"/>
      <c r="AB10" s="163"/>
      <c r="AC10" s="163"/>
    </row>
    <row r="11" spans="1:50" s="142" customFormat="1" ht="13.4" customHeight="1" thickTop="1" x14ac:dyDescent="0.3">
      <c r="A11" s="170" t="s">
        <v>677</v>
      </c>
      <c r="B11" s="171">
        <v>20586</v>
      </c>
      <c r="C11" s="172">
        <f>SUM(B11)</f>
        <v>20586</v>
      </c>
      <c r="D11" s="150"/>
      <c r="E11" s="150"/>
      <c r="F11" s="388"/>
      <c r="G11" s="389"/>
      <c r="H11" s="173"/>
      <c r="I11" s="173"/>
      <c r="J11" s="173"/>
      <c r="K11" s="173"/>
      <c r="M11" s="379" t="s">
        <v>672</v>
      </c>
      <c r="N11" s="379"/>
      <c r="O11" s="175">
        <v>11264</v>
      </c>
      <c r="P11" s="150"/>
      <c r="Q11" s="150"/>
      <c r="R11" s="169"/>
      <c r="S11" s="169"/>
      <c r="T11" s="169"/>
      <c r="U11" s="153"/>
      <c r="V11" s="156"/>
      <c r="W11" s="153"/>
      <c r="X11" s="153"/>
      <c r="Y11" s="163"/>
      <c r="Z11" s="163"/>
    </row>
    <row r="12" spans="1:50" s="142" customFormat="1" ht="13.4" customHeight="1" x14ac:dyDescent="0.3">
      <c r="A12" s="176" t="s">
        <v>678</v>
      </c>
      <c r="B12" s="171">
        <v>10051</v>
      </c>
      <c r="C12" s="172">
        <f t="shared" ref="C12:C14" si="0">SUM(B12)</f>
        <v>10051</v>
      </c>
      <c r="D12" s="150"/>
      <c r="E12" s="150"/>
      <c r="M12" s="390"/>
      <c r="N12" s="390"/>
      <c r="O12" s="178"/>
      <c r="P12" s="150"/>
      <c r="Q12" s="150"/>
      <c r="R12" s="150"/>
      <c r="S12" s="150"/>
      <c r="T12" s="150"/>
      <c r="U12" s="169"/>
      <c r="V12" s="156"/>
      <c r="W12" s="179"/>
      <c r="X12" s="153"/>
      <c r="Y12" s="153"/>
      <c r="Z12" s="153"/>
      <c r="AA12" s="153"/>
      <c r="AB12" s="163"/>
      <c r="AC12" s="163"/>
    </row>
    <row r="13" spans="1:50" s="142" customFormat="1" ht="13.4" customHeight="1" x14ac:dyDescent="0.3">
      <c r="A13" s="176" t="s">
        <v>679</v>
      </c>
      <c r="B13" s="171">
        <v>6139</v>
      </c>
      <c r="C13" s="172">
        <f t="shared" si="0"/>
        <v>6139</v>
      </c>
      <c r="D13" s="150"/>
      <c r="E13" s="150"/>
      <c r="F13" s="150"/>
      <c r="G13" s="150"/>
      <c r="H13" s="150"/>
      <c r="I13" s="150"/>
      <c r="J13" s="150"/>
      <c r="Q13" s="150"/>
      <c r="R13" s="150"/>
      <c r="S13" s="150"/>
      <c r="T13" s="169"/>
      <c r="U13" s="150"/>
      <c r="V13" s="156"/>
      <c r="W13" s="180"/>
      <c r="X13" s="153"/>
      <c r="Y13" s="153"/>
      <c r="Z13" s="153"/>
      <c r="AA13" s="163"/>
      <c r="AB13" s="163"/>
    </row>
    <row r="14" spans="1:50" s="142" customFormat="1" ht="13.4" customHeight="1" x14ac:dyDescent="0.3">
      <c r="A14" s="176" t="s">
        <v>680</v>
      </c>
      <c r="B14" s="171">
        <v>1482</v>
      </c>
      <c r="C14" s="172">
        <f t="shared" si="0"/>
        <v>1482</v>
      </c>
      <c r="D14" s="150"/>
      <c r="E14" s="150"/>
      <c r="F14" s="150"/>
      <c r="G14" s="150"/>
      <c r="H14" s="150"/>
      <c r="I14" s="150"/>
      <c r="J14" s="150"/>
      <c r="K14" s="150"/>
      <c r="L14" s="150"/>
      <c r="M14" s="150"/>
      <c r="N14" s="150"/>
      <c r="O14" s="150"/>
      <c r="P14" s="150"/>
      <c r="Q14" s="150"/>
      <c r="R14" s="150"/>
      <c r="S14" s="150"/>
      <c r="T14" s="169"/>
      <c r="U14" s="150"/>
      <c r="V14" s="156"/>
      <c r="W14" s="180"/>
      <c r="X14" s="153"/>
      <c r="Y14" s="153"/>
      <c r="Z14" s="153"/>
      <c r="AA14" s="163"/>
      <c r="AB14" s="163"/>
    </row>
    <row r="15" spans="1:50" s="142" customFormat="1" ht="16.5" customHeight="1" x14ac:dyDescent="0.3">
      <c r="A15" s="181"/>
      <c r="B15" s="177"/>
      <c r="C15" s="177"/>
      <c r="D15" s="177"/>
      <c r="E15" s="177"/>
      <c r="F15" s="177"/>
      <c r="G15" s="150"/>
      <c r="H15" s="150"/>
      <c r="I15" s="150"/>
      <c r="J15" s="150"/>
      <c r="K15" s="150"/>
      <c r="L15" s="150"/>
      <c r="M15" s="150"/>
      <c r="N15" s="150"/>
      <c r="O15" s="150"/>
      <c r="P15" s="150"/>
      <c r="Q15" s="150"/>
      <c r="R15" s="150"/>
      <c r="S15" s="150"/>
      <c r="T15" s="150"/>
      <c r="U15" s="150"/>
      <c r="V15" s="156"/>
      <c r="W15" s="180"/>
      <c r="X15" s="153"/>
      <c r="Y15" s="153"/>
      <c r="Z15" s="153"/>
      <c r="AA15" s="153"/>
      <c r="AB15" s="163"/>
      <c r="AC15" s="163"/>
      <c r="AK15" s="163"/>
      <c r="AL15" s="163"/>
    </row>
    <row r="16" spans="1:50" s="142" customFormat="1" ht="16.5" customHeight="1" x14ac:dyDescent="0.3">
      <c r="A16" s="364"/>
      <c r="B16" s="365"/>
      <c r="C16" s="365"/>
      <c r="D16" s="365"/>
      <c r="E16" s="365"/>
      <c r="F16" s="365"/>
      <c r="G16" s="365"/>
      <c r="H16" s="365"/>
      <c r="I16" s="365"/>
      <c r="J16" s="365"/>
      <c r="K16" s="365"/>
      <c r="L16" s="365"/>
      <c r="M16" s="365"/>
      <c r="N16" s="365"/>
      <c r="O16" s="365"/>
      <c r="P16" s="365"/>
      <c r="Q16" s="365"/>
      <c r="R16" s="365"/>
      <c r="S16" s="365"/>
      <c r="T16" s="365"/>
      <c r="U16" s="365"/>
      <c r="V16" s="365"/>
      <c r="W16" s="180"/>
      <c r="X16" s="163"/>
      <c r="Y16" s="153"/>
      <c r="Z16" s="153"/>
      <c r="AK16" s="163"/>
    </row>
    <row r="17" spans="1:38" s="142" customFormat="1" ht="16.5" customHeight="1" x14ac:dyDescent="0.3">
      <c r="A17" s="149"/>
      <c r="B17" s="150"/>
      <c r="C17" s="150"/>
      <c r="D17" s="150"/>
      <c r="E17" s="150"/>
      <c r="F17" s="150"/>
      <c r="G17" s="150"/>
      <c r="H17" s="150"/>
      <c r="I17" s="150"/>
      <c r="J17" s="150"/>
      <c r="K17" s="150"/>
      <c r="L17" s="150"/>
      <c r="M17" s="150"/>
      <c r="N17" s="150"/>
      <c r="O17" s="150"/>
      <c r="P17" s="150"/>
      <c r="Q17" s="150"/>
      <c r="R17" s="150"/>
      <c r="S17" s="150"/>
      <c r="T17" s="150"/>
      <c r="U17" s="150"/>
      <c r="V17" s="152"/>
      <c r="W17" s="153"/>
      <c r="X17" s="153"/>
      <c r="Y17" s="153"/>
      <c r="Z17" s="153"/>
      <c r="AF17" s="163"/>
      <c r="AK17" s="163"/>
    </row>
    <row r="18" spans="1:38" s="182" customFormat="1" ht="27.65" customHeight="1" x14ac:dyDescent="0.3">
      <c r="A18" s="380" t="s">
        <v>681</v>
      </c>
      <c r="B18" s="381"/>
      <c r="C18" s="381"/>
      <c r="D18" s="381"/>
      <c r="E18" s="381"/>
      <c r="F18" s="381"/>
      <c r="I18" s="363" t="s">
        <v>682</v>
      </c>
      <c r="J18" s="363"/>
      <c r="K18" s="363"/>
      <c r="L18" s="363"/>
      <c r="M18" s="363"/>
      <c r="N18" s="363"/>
      <c r="O18" s="363"/>
      <c r="P18" s="363"/>
      <c r="Q18" s="363"/>
      <c r="R18" s="363"/>
      <c r="S18" s="363"/>
      <c r="T18" s="363"/>
      <c r="U18" s="363"/>
      <c r="V18" s="382"/>
      <c r="W18" s="183"/>
      <c r="X18" s="183"/>
      <c r="Y18" s="183"/>
      <c r="AE18" s="142"/>
      <c r="AF18" s="163"/>
      <c r="AG18" s="142"/>
      <c r="AH18" s="142"/>
      <c r="AI18" s="142"/>
      <c r="AJ18" s="142"/>
      <c r="AK18" s="142"/>
      <c r="AL18" s="163"/>
    </row>
    <row r="19" spans="1:38" s="144" customFormat="1" ht="28.75" customHeight="1" x14ac:dyDescent="0.3">
      <c r="A19" s="11" t="s">
        <v>683</v>
      </c>
      <c r="B19" s="11" t="s">
        <v>41</v>
      </c>
      <c r="C19" s="11" t="s">
        <v>684</v>
      </c>
      <c r="D19" s="11" t="s">
        <v>25</v>
      </c>
      <c r="E19" s="11" t="s">
        <v>685</v>
      </c>
      <c r="F19" s="11" t="s">
        <v>0</v>
      </c>
      <c r="I19" s="11" t="s">
        <v>686</v>
      </c>
      <c r="J19" s="11" t="s">
        <v>687</v>
      </c>
      <c r="K19" s="11" t="s">
        <v>688</v>
      </c>
      <c r="L19" s="11" t="s">
        <v>689</v>
      </c>
      <c r="M19" s="11" t="s">
        <v>690</v>
      </c>
      <c r="N19" s="11" t="s">
        <v>691</v>
      </c>
      <c r="O19" s="11" t="s">
        <v>692</v>
      </c>
      <c r="P19" s="11" t="s">
        <v>693</v>
      </c>
      <c r="Q19" s="11" t="s">
        <v>694</v>
      </c>
      <c r="R19" s="11" t="s">
        <v>695</v>
      </c>
      <c r="S19" s="11" t="s">
        <v>696</v>
      </c>
      <c r="T19" s="11" t="s">
        <v>697</v>
      </c>
      <c r="U19" s="11" t="s">
        <v>698</v>
      </c>
      <c r="V19" s="11" t="s">
        <v>0</v>
      </c>
      <c r="W19" s="184"/>
      <c r="X19" s="185"/>
      <c r="Y19" s="185"/>
      <c r="Z19" s="186"/>
      <c r="AA19" s="187"/>
      <c r="AB19" s="188"/>
      <c r="AC19" s="188"/>
      <c r="AD19" s="188"/>
      <c r="AE19" s="189"/>
      <c r="AF19" s="188"/>
      <c r="AG19" s="188"/>
      <c r="AH19" s="188"/>
      <c r="AI19" s="188"/>
      <c r="AJ19" s="188"/>
      <c r="AK19" s="188"/>
    </row>
    <row r="20" spans="1:38" s="144" customFormat="1" ht="18" customHeight="1" thickBot="1" x14ac:dyDescent="0.35">
      <c r="A20" s="164" t="s">
        <v>0</v>
      </c>
      <c r="B20" s="165">
        <f>SUM(B21:B23)</f>
        <v>11237</v>
      </c>
      <c r="C20" s="190">
        <f>IF(ISERROR(B20/F20),0,B20/F20)</f>
        <v>0.29371634690783627</v>
      </c>
      <c r="D20" s="165">
        <f>SUM(D21:D23)</f>
        <v>27021</v>
      </c>
      <c r="E20" s="190">
        <f>IF(ISERROR(D20/F20),0,D20/F20)</f>
        <v>0.70628365309216368</v>
      </c>
      <c r="F20" s="165">
        <f>B20+D20</f>
        <v>38258</v>
      </c>
      <c r="I20" s="191" t="s">
        <v>0</v>
      </c>
      <c r="J20" s="192">
        <f t="shared" ref="J20:U20" si="1">SUM(J21:J22)</f>
        <v>24108</v>
      </c>
      <c r="K20" s="193">
        <f t="shared" si="1"/>
        <v>17691</v>
      </c>
      <c r="L20" s="192">
        <f t="shared" si="1"/>
        <v>21081</v>
      </c>
      <c r="M20" s="192">
        <f t="shared" si="1"/>
        <v>20534</v>
      </c>
      <c r="N20" s="192">
        <f t="shared" si="1"/>
        <v>8151</v>
      </c>
      <c r="O20" s="192">
        <f t="shared" si="1"/>
        <v>0</v>
      </c>
      <c r="P20" s="192">
        <f t="shared" si="1"/>
        <v>0</v>
      </c>
      <c r="Q20" s="192">
        <f t="shared" si="1"/>
        <v>0</v>
      </c>
      <c r="R20" s="192">
        <f t="shared" si="1"/>
        <v>0</v>
      </c>
      <c r="S20" s="192">
        <f t="shared" si="1"/>
        <v>0</v>
      </c>
      <c r="T20" s="192">
        <f t="shared" si="1"/>
        <v>0</v>
      </c>
      <c r="U20" s="192">
        <f t="shared" si="1"/>
        <v>0</v>
      </c>
      <c r="V20" s="194">
        <f>SUM(J20:U20)</f>
        <v>91565</v>
      </c>
      <c r="W20" s="184"/>
      <c r="X20" s="184"/>
      <c r="Y20" s="185"/>
      <c r="Z20" s="185"/>
      <c r="AA20" s="188"/>
      <c r="AB20" s="188"/>
      <c r="AC20" s="188"/>
      <c r="AD20" s="188"/>
      <c r="AE20" s="189"/>
      <c r="AF20" s="188"/>
      <c r="AG20" s="188"/>
    </row>
    <row r="21" spans="1:38" s="144" customFormat="1" ht="15" customHeight="1" thickTop="1" x14ac:dyDescent="0.3">
      <c r="A21" s="170" t="s">
        <v>699</v>
      </c>
      <c r="B21" s="195">
        <v>7455</v>
      </c>
      <c r="C21" s="196">
        <f>IF(ISERROR(B21/F21),0,B21/F21)</f>
        <v>0.79997853846979294</v>
      </c>
      <c r="D21" s="195">
        <v>1864</v>
      </c>
      <c r="E21" s="196">
        <f>IF(ISERROR(D21/F21),0,D21/F21)</f>
        <v>0.20002146153020711</v>
      </c>
      <c r="F21" s="197">
        <f>B21+D21</f>
        <v>9319</v>
      </c>
      <c r="I21" s="197" t="s">
        <v>25</v>
      </c>
      <c r="J21" s="198">
        <v>17278</v>
      </c>
      <c r="K21" s="198">
        <v>10921</v>
      </c>
      <c r="L21" s="198">
        <v>13431</v>
      </c>
      <c r="M21" s="198">
        <v>14026</v>
      </c>
      <c r="N21" s="198">
        <v>5424</v>
      </c>
      <c r="O21" s="198">
        <v>0</v>
      </c>
      <c r="P21" s="198">
        <v>0</v>
      </c>
      <c r="Q21" s="198">
        <v>0</v>
      </c>
      <c r="R21" s="198">
        <v>0</v>
      </c>
      <c r="S21" s="198">
        <v>0</v>
      </c>
      <c r="T21" s="198">
        <v>0</v>
      </c>
      <c r="U21" s="198">
        <v>0</v>
      </c>
      <c r="V21" s="199">
        <f>SUM(J21:U21)</f>
        <v>61080</v>
      </c>
      <c r="W21" s="184"/>
      <c r="X21" s="200"/>
      <c r="Y21" s="200"/>
      <c r="Z21" s="185"/>
      <c r="AA21" s="188"/>
      <c r="AB21" s="189"/>
      <c r="AC21" s="189"/>
      <c r="AD21" s="189"/>
      <c r="AE21" s="189"/>
      <c r="AF21" s="189"/>
      <c r="AG21" s="189"/>
      <c r="AH21" s="189"/>
      <c r="AI21" s="189"/>
      <c r="AJ21" s="189"/>
      <c r="AK21" s="189"/>
      <c r="AL21" s="189"/>
    </row>
    <row r="22" spans="1:38" s="144" customFormat="1" ht="15" customHeight="1" x14ac:dyDescent="0.3">
      <c r="A22" s="176" t="s">
        <v>700</v>
      </c>
      <c r="B22" s="201">
        <v>2707</v>
      </c>
      <c r="C22" s="202">
        <f>IF(ISERROR(B22/F22),0,B22/F22)</f>
        <v>0.78056516724336789</v>
      </c>
      <c r="D22" s="201">
        <v>761</v>
      </c>
      <c r="E22" s="202">
        <f>IF(ISERROR(D22/F22),0,D22/F22)</f>
        <v>0.21943483275663206</v>
      </c>
      <c r="F22" s="174">
        <f>B22+D22</f>
        <v>3468</v>
      </c>
      <c r="I22" s="174" t="s">
        <v>701</v>
      </c>
      <c r="J22" s="203">
        <v>6830</v>
      </c>
      <c r="K22" s="198">
        <v>6770</v>
      </c>
      <c r="L22" s="198">
        <v>7650</v>
      </c>
      <c r="M22" s="198">
        <v>6508</v>
      </c>
      <c r="N22" s="198">
        <v>2727</v>
      </c>
      <c r="O22" s="198">
        <v>0</v>
      </c>
      <c r="P22" s="198">
        <v>0</v>
      </c>
      <c r="Q22" s="198">
        <v>0</v>
      </c>
      <c r="R22" s="198">
        <v>0</v>
      </c>
      <c r="S22" s="198">
        <v>0</v>
      </c>
      <c r="T22" s="198">
        <v>0</v>
      </c>
      <c r="U22" s="198">
        <v>0</v>
      </c>
      <c r="V22" s="204">
        <f>SUM(J22:U22)</f>
        <v>30485</v>
      </c>
      <c r="W22" s="184"/>
      <c r="X22" s="200"/>
      <c r="Y22" s="200"/>
      <c r="Z22" s="200"/>
      <c r="AA22" s="189"/>
      <c r="AB22" s="189"/>
      <c r="AC22" s="189"/>
      <c r="AD22" s="189"/>
      <c r="AE22" s="189"/>
      <c r="AF22" s="189"/>
      <c r="AG22" s="189"/>
      <c r="AH22" s="189"/>
      <c r="AI22" s="189"/>
      <c r="AJ22" s="189"/>
      <c r="AK22" s="189"/>
      <c r="AL22" s="189"/>
    </row>
    <row r="23" spans="1:38" s="144" customFormat="1" ht="15" customHeight="1" x14ac:dyDescent="0.3">
      <c r="A23" s="176" t="s">
        <v>702</v>
      </c>
      <c r="B23" s="201">
        <v>1075</v>
      </c>
      <c r="C23" s="202">
        <f>IF(ISERROR(B23/F23),0,B23/F23)</f>
        <v>4.2204860429508065E-2</v>
      </c>
      <c r="D23" s="201">
        <v>24396</v>
      </c>
      <c r="E23" s="202">
        <f>IF(ISERROR(D23/F23),0,D23/F23)</f>
        <v>0.95779513957049189</v>
      </c>
      <c r="F23" s="174">
        <f>B23+D23</f>
        <v>25471</v>
      </c>
      <c r="T23" s="153"/>
      <c r="U23" s="153"/>
      <c r="V23" s="205"/>
      <c r="W23" s="184"/>
      <c r="X23" s="200"/>
      <c r="Y23" s="200"/>
      <c r="Z23" s="200"/>
      <c r="AA23" s="189"/>
      <c r="AB23" s="189"/>
      <c r="AC23" s="189"/>
      <c r="AD23" s="189"/>
      <c r="AE23" s="189"/>
      <c r="AF23" s="189"/>
      <c r="AG23" s="189"/>
      <c r="AH23" s="189"/>
      <c r="AI23" s="189"/>
      <c r="AJ23" s="189"/>
      <c r="AK23" s="189"/>
      <c r="AL23" s="189"/>
    </row>
    <row r="24" spans="1:38" s="144" customFormat="1" ht="12" x14ac:dyDescent="0.3">
      <c r="A24" s="206"/>
      <c r="T24" s="153"/>
      <c r="U24" s="153"/>
      <c r="V24" s="205"/>
      <c r="W24" s="184"/>
      <c r="X24" s="184"/>
      <c r="Y24" s="200"/>
      <c r="Z24" s="200"/>
      <c r="AA24" s="189"/>
      <c r="AB24" s="189"/>
      <c r="AC24" s="189"/>
      <c r="AD24" s="189"/>
      <c r="AE24" s="189"/>
      <c r="AF24" s="189"/>
      <c r="AG24" s="189"/>
      <c r="AH24" s="189"/>
      <c r="AK24" s="189"/>
      <c r="AL24" s="189"/>
    </row>
    <row r="25" spans="1:38" s="142" customFormat="1" ht="16.5" customHeight="1" x14ac:dyDescent="0.3">
      <c r="A25" s="364"/>
      <c r="B25" s="365"/>
      <c r="C25" s="365"/>
      <c r="D25" s="365"/>
      <c r="E25" s="365"/>
      <c r="F25" s="365"/>
      <c r="G25" s="365"/>
      <c r="H25" s="365"/>
      <c r="I25" s="365"/>
      <c r="J25" s="365"/>
      <c r="K25" s="365"/>
      <c r="L25" s="365"/>
      <c r="M25" s="365"/>
      <c r="N25" s="365"/>
      <c r="O25" s="365"/>
      <c r="P25" s="365"/>
      <c r="Q25" s="365"/>
      <c r="R25" s="365"/>
      <c r="S25" s="365"/>
      <c r="T25" s="365"/>
      <c r="U25" s="365"/>
      <c r="V25" s="366"/>
      <c r="W25" s="153"/>
      <c r="X25" s="153"/>
      <c r="Y25" s="153"/>
      <c r="Z25" s="169"/>
      <c r="AA25" s="163"/>
      <c r="AB25" s="163"/>
      <c r="AC25" s="163"/>
      <c r="AD25" s="163"/>
      <c r="AE25" s="163"/>
      <c r="AF25" s="163"/>
      <c r="AG25" s="163"/>
    </row>
    <row r="26" spans="1:38" s="144" customFormat="1" ht="12" x14ac:dyDescent="0.3">
      <c r="A26" s="206"/>
      <c r="T26" s="153"/>
      <c r="U26" s="153"/>
      <c r="V26" s="205"/>
      <c r="W26" s="184"/>
      <c r="X26" s="184"/>
      <c r="Y26" s="184"/>
      <c r="Z26" s="200"/>
      <c r="AA26" s="189"/>
      <c r="AB26" s="189"/>
      <c r="AC26" s="189"/>
      <c r="AG26" s="189"/>
    </row>
    <row r="27" spans="1:38" s="142" customFormat="1" ht="21.65" customHeight="1" x14ac:dyDescent="0.3">
      <c r="A27" s="383" t="s">
        <v>703</v>
      </c>
      <c r="B27" s="384"/>
      <c r="C27" s="384"/>
      <c r="D27" s="384"/>
      <c r="E27" s="384"/>
      <c r="F27" s="207"/>
      <c r="H27" s="384" t="s">
        <v>704</v>
      </c>
      <c r="I27" s="384"/>
      <c r="J27" s="384"/>
      <c r="K27" s="384"/>
      <c r="L27" s="384"/>
      <c r="M27" s="207"/>
      <c r="N27" s="385" t="s">
        <v>705</v>
      </c>
      <c r="O27" s="385"/>
      <c r="P27" s="385"/>
      <c r="Q27" s="385"/>
      <c r="R27" s="385"/>
      <c r="S27" s="207"/>
      <c r="V27" s="208"/>
      <c r="W27" s="209"/>
      <c r="X27" s="210"/>
      <c r="Y27" s="210"/>
      <c r="Z27" s="210"/>
      <c r="AA27" s="211"/>
      <c r="AB27" s="211"/>
      <c r="AC27" s="211"/>
      <c r="AD27" s="211"/>
      <c r="AE27" s="163"/>
      <c r="AF27" s="163"/>
      <c r="AG27" s="163"/>
      <c r="AH27" s="211"/>
      <c r="AI27" s="211"/>
    </row>
    <row r="28" spans="1:38" s="144" customFormat="1" ht="37.5" customHeight="1" x14ac:dyDescent="0.3">
      <c r="A28" s="11" t="s">
        <v>706</v>
      </c>
      <c r="B28" s="11" t="s">
        <v>699</v>
      </c>
      <c r="C28" s="11" t="s">
        <v>700</v>
      </c>
      <c r="D28" s="11" t="s">
        <v>702</v>
      </c>
      <c r="E28" s="11" t="s">
        <v>0</v>
      </c>
      <c r="H28" s="373" t="s">
        <v>706</v>
      </c>
      <c r="I28" s="373"/>
      <c r="J28" s="162" t="s">
        <v>0</v>
      </c>
      <c r="K28" s="153"/>
      <c r="L28" s="153"/>
      <c r="M28" s="153"/>
      <c r="N28" s="374" t="s">
        <v>707</v>
      </c>
      <c r="O28" s="375"/>
      <c r="P28" s="212" t="s">
        <v>0</v>
      </c>
      <c r="U28" s="153"/>
      <c r="V28" s="213"/>
      <c r="W28" s="184"/>
      <c r="X28" s="184"/>
      <c r="Y28" s="184"/>
      <c r="Z28" s="189"/>
      <c r="AD28" s="189"/>
      <c r="AE28" s="189"/>
      <c r="AF28" s="189"/>
      <c r="AG28" s="189"/>
    </row>
    <row r="29" spans="1:38" s="144" customFormat="1" ht="15" customHeight="1" thickBot="1" x14ac:dyDescent="0.35">
      <c r="A29" s="164" t="s">
        <v>0</v>
      </c>
      <c r="B29" s="165">
        <f>SUM(B30:B30)</f>
        <v>22931</v>
      </c>
      <c r="C29" s="165">
        <f>SUM(C30:C30)</f>
        <v>8034</v>
      </c>
      <c r="D29" s="165">
        <f>SUM(D30:D30)</f>
        <v>60600</v>
      </c>
      <c r="E29" s="193">
        <f>SUM(B29:D29)</f>
        <v>91565</v>
      </c>
      <c r="H29" s="376" t="s">
        <v>0</v>
      </c>
      <c r="I29" s="376"/>
      <c r="J29" s="214">
        <f>SUM(J30:J30)</f>
        <v>87223</v>
      </c>
      <c r="K29" s="153"/>
      <c r="L29" s="153"/>
      <c r="M29" s="153"/>
      <c r="N29" s="377" t="s">
        <v>0</v>
      </c>
      <c r="O29" s="378"/>
      <c r="P29" s="215">
        <v>90861</v>
      </c>
      <c r="U29" s="169"/>
      <c r="V29" s="216"/>
      <c r="W29" s="184"/>
      <c r="X29" s="200"/>
      <c r="Y29" s="200"/>
      <c r="Z29" s="189"/>
      <c r="AA29" s="189"/>
      <c r="AB29" s="189"/>
      <c r="AC29" s="189"/>
      <c r="AD29" s="189"/>
      <c r="AE29" s="189"/>
      <c r="AF29" s="189"/>
      <c r="AG29" s="189"/>
      <c r="AH29" s="189"/>
      <c r="AI29" s="189"/>
      <c r="AJ29" s="189"/>
    </row>
    <row r="30" spans="1:38" s="144" customFormat="1" ht="14.5" customHeight="1" thickTop="1" x14ac:dyDescent="0.3">
      <c r="A30" s="176" t="s">
        <v>672</v>
      </c>
      <c r="B30" s="201">
        <v>22931</v>
      </c>
      <c r="C30" s="201">
        <v>8034</v>
      </c>
      <c r="D30" s="201">
        <v>60600</v>
      </c>
      <c r="E30" s="197">
        <f>SUM(B30:D30)</f>
        <v>91565</v>
      </c>
      <c r="F30" s="142"/>
      <c r="G30" s="142"/>
      <c r="H30" s="379" t="s">
        <v>672</v>
      </c>
      <c r="I30" s="379"/>
      <c r="J30" s="217">
        <v>87223</v>
      </c>
      <c r="K30" s="153"/>
      <c r="L30" s="153"/>
      <c r="M30" s="153"/>
      <c r="N30" s="379" t="s">
        <v>708</v>
      </c>
      <c r="O30" s="379"/>
      <c r="P30" s="217">
        <v>27869</v>
      </c>
      <c r="Q30" s="153"/>
      <c r="R30" s="153"/>
      <c r="U30" s="169"/>
      <c r="V30" s="216"/>
      <c r="W30" s="184"/>
      <c r="X30" s="200"/>
      <c r="Y30" s="200"/>
      <c r="Z30" s="189"/>
      <c r="AA30" s="189"/>
      <c r="AB30" s="189"/>
      <c r="AC30" s="189"/>
      <c r="AD30" s="189"/>
      <c r="AE30" s="189"/>
      <c r="AF30" s="189"/>
      <c r="AG30" s="189"/>
      <c r="AH30" s="189"/>
      <c r="AI30" s="189"/>
      <c r="AJ30" s="189"/>
    </row>
    <row r="31" spans="1:38" s="144" customFormat="1" ht="12" x14ac:dyDescent="0.3">
      <c r="A31" s="206"/>
      <c r="F31" s="142"/>
      <c r="G31" s="142"/>
      <c r="H31" s="142"/>
      <c r="K31" s="142"/>
      <c r="L31" s="153"/>
      <c r="M31" s="153"/>
      <c r="N31" s="153"/>
      <c r="O31" s="153"/>
      <c r="P31" s="153"/>
      <c r="Q31" s="153"/>
      <c r="R31" s="153"/>
      <c r="S31" s="153"/>
      <c r="T31" s="153"/>
      <c r="U31" s="169"/>
      <c r="V31" s="205"/>
      <c r="W31" s="184"/>
      <c r="X31" s="200"/>
      <c r="Y31" s="200"/>
      <c r="Z31" s="200"/>
      <c r="AA31" s="189"/>
      <c r="AB31" s="189"/>
      <c r="AC31" s="189"/>
      <c r="AD31" s="189"/>
      <c r="AE31" s="189"/>
      <c r="AF31" s="189"/>
      <c r="AG31" s="189"/>
    </row>
    <row r="32" spans="1:38" s="142" customFormat="1" ht="16.5" customHeight="1" x14ac:dyDescent="0.3">
      <c r="A32" s="364"/>
      <c r="B32" s="365"/>
      <c r="C32" s="365"/>
      <c r="D32" s="365"/>
      <c r="E32" s="365"/>
      <c r="F32" s="365"/>
      <c r="G32" s="365"/>
      <c r="H32" s="365"/>
      <c r="I32" s="365"/>
      <c r="J32" s="365"/>
      <c r="K32" s="365"/>
      <c r="L32" s="365"/>
      <c r="M32" s="365"/>
      <c r="N32" s="365"/>
      <c r="O32" s="365"/>
      <c r="P32" s="365"/>
      <c r="Q32" s="365"/>
      <c r="R32" s="365"/>
      <c r="S32" s="365"/>
      <c r="T32" s="365"/>
      <c r="U32" s="365"/>
      <c r="V32" s="366"/>
      <c r="W32" s="153"/>
      <c r="X32" s="153"/>
      <c r="Y32" s="153"/>
      <c r="Z32" s="169"/>
      <c r="AA32" s="163"/>
      <c r="AB32" s="163"/>
      <c r="AC32" s="163"/>
      <c r="AD32" s="163"/>
      <c r="AE32" s="163"/>
      <c r="AF32" s="163"/>
      <c r="AG32" s="163"/>
    </row>
    <row r="33" spans="1:45" s="144" customFormat="1" ht="12" x14ac:dyDescent="0.3">
      <c r="A33" s="206"/>
      <c r="F33" s="142"/>
      <c r="G33" s="142"/>
      <c r="H33" s="142"/>
      <c r="I33" s="189"/>
      <c r="K33" s="142"/>
      <c r="L33" s="153"/>
      <c r="M33" s="153"/>
      <c r="N33" s="153"/>
      <c r="O33" s="153"/>
      <c r="P33" s="153"/>
      <c r="Q33" s="153"/>
      <c r="R33" s="153"/>
      <c r="S33" s="153"/>
      <c r="T33" s="153"/>
      <c r="U33" s="153"/>
      <c r="V33" s="218"/>
      <c r="W33" s="184"/>
      <c r="X33" s="184"/>
      <c r="Y33" s="184"/>
      <c r="Z33" s="200"/>
      <c r="AA33" s="189"/>
      <c r="AB33" s="189"/>
      <c r="AC33" s="189"/>
      <c r="AD33" s="189"/>
      <c r="AE33" s="189"/>
    </row>
    <row r="34" spans="1:45" s="144" customFormat="1" ht="12" x14ac:dyDescent="0.3">
      <c r="A34" s="206"/>
      <c r="F34" s="142"/>
      <c r="G34" s="142"/>
      <c r="H34" s="142"/>
      <c r="I34" s="188"/>
      <c r="J34" s="188"/>
      <c r="K34" s="211"/>
      <c r="L34" s="219"/>
      <c r="M34" s="219"/>
      <c r="N34" s="219"/>
      <c r="O34" s="219"/>
      <c r="P34" s="219"/>
      <c r="Q34" s="219"/>
      <c r="R34" s="219"/>
      <c r="S34" s="219"/>
      <c r="T34" s="153"/>
      <c r="U34" s="153"/>
      <c r="V34" s="205"/>
      <c r="W34" s="184"/>
      <c r="X34" s="184"/>
      <c r="Y34" s="184"/>
      <c r="Z34" s="200"/>
      <c r="AB34" s="189"/>
      <c r="AC34" s="189"/>
      <c r="AE34" s="189"/>
    </row>
    <row r="35" spans="1:45" s="144" customFormat="1" ht="22.5" customHeight="1" x14ac:dyDescent="0.3">
      <c r="A35" s="367" t="s">
        <v>709</v>
      </c>
      <c r="B35" s="368"/>
      <c r="C35" s="368"/>
      <c r="D35" s="368"/>
      <c r="E35" s="368"/>
      <c r="F35" s="207"/>
      <c r="G35" s="142"/>
      <c r="H35" s="142"/>
      <c r="I35" s="142"/>
      <c r="J35" s="142"/>
      <c r="K35" s="142"/>
      <c r="L35" s="142"/>
      <c r="M35" s="142"/>
      <c r="N35" s="142"/>
      <c r="O35" s="142"/>
      <c r="P35" s="142"/>
      <c r="Q35" s="142"/>
      <c r="R35" s="163"/>
      <c r="S35" s="142"/>
      <c r="T35" s="142"/>
      <c r="U35" s="142"/>
      <c r="V35" s="220"/>
      <c r="W35" s="184"/>
      <c r="X35" s="184"/>
      <c r="Y35" s="184"/>
      <c r="Z35" s="200"/>
      <c r="AB35" s="189"/>
      <c r="AC35" s="189"/>
      <c r="AE35" s="189"/>
    </row>
    <row r="36" spans="1:45" s="144" customFormat="1" ht="38.5" customHeight="1" x14ac:dyDescent="0.3">
      <c r="A36" s="221" t="s">
        <v>710</v>
      </c>
      <c r="B36" s="11" t="s">
        <v>683</v>
      </c>
      <c r="C36" s="11" t="s">
        <v>687</v>
      </c>
      <c r="D36" s="11" t="s">
        <v>688</v>
      </c>
      <c r="E36" s="11" t="s">
        <v>689</v>
      </c>
      <c r="F36" s="11" t="s">
        <v>690</v>
      </c>
      <c r="G36" s="11" t="s">
        <v>691</v>
      </c>
      <c r="H36" s="11" t="s">
        <v>692</v>
      </c>
      <c r="I36" s="11" t="s">
        <v>693</v>
      </c>
      <c r="J36" s="11" t="s">
        <v>694</v>
      </c>
      <c r="K36" s="11" t="s">
        <v>695</v>
      </c>
      <c r="L36" s="11" t="s">
        <v>696</v>
      </c>
      <c r="M36" s="11" t="s">
        <v>697</v>
      </c>
      <c r="N36" s="11" t="s">
        <v>698</v>
      </c>
      <c r="O36" s="11" t="s">
        <v>0</v>
      </c>
      <c r="P36" s="142"/>
      <c r="Q36" s="142"/>
      <c r="R36" s="163"/>
      <c r="S36" s="142"/>
      <c r="T36" s="142"/>
      <c r="U36" s="142"/>
      <c r="V36" s="220"/>
      <c r="W36" s="142"/>
      <c r="X36" s="142"/>
      <c r="Y36" s="142"/>
      <c r="Z36" s="142"/>
      <c r="AA36" s="142"/>
      <c r="AB36" s="142"/>
      <c r="AC36" s="142"/>
      <c r="AD36" s="184"/>
      <c r="AE36" s="184"/>
      <c r="AI36" s="189"/>
      <c r="AJ36" s="189"/>
      <c r="AL36" s="189"/>
    </row>
    <row r="37" spans="1:45" s="144" customFormat="1" ht="15.75" customHeight="1" thickBot="1" x14ac:dyDescent="0.35">
      <c r="A37" s="222" t="s">
        <v>0</v>
      </c>
      <c r="B37" s="165"/>
      <c r="C37" s="223">
        <f t="shared" ref="C37:D37" si="2">SUM(C38,C50,C54,C58,C62,C66,C70,C74,C78,C82)</f>
        <v>20375</v>
      </c>
      <c r="D37" s="223">
        <f t="shared" si="2"/>
        <v>19637</v>
      </c>
      <c r="E37" s="223">
        <f>SUM(E38,E50,E54,E58,E62,E66,E70,E74,E78,E82)</f>
        <v>20280</v>
      </c>
      <c r="F37" s="223">
        <f>SUM(F38,F50,F54,F58,F62,F66,F70,F74,F78,F82)</f>
        <v>19286</v>
      </c>
      <c r="G37" s="223">
        <f t="shared" ref="G37:N37" si="3">SUM(G38,G50,G54,G58,G62,G66,G70,G74,G78,G82)</f>
        <v>7645</v>
      </c>
      <c r="H37" s="223">
        <f t="shared" si="3"/>
        <v>0</v>
      </c>
      <c r="I37" s="223">
        <f t="shared" si="3"/>
        <v>0</v>
      </c>
      <c r="J37" s="223">
        <f t="shared" si="3"/>
        <v>0</v>
      </c>
      <c r="K37" s="223">
        <f t="shared" si="3"/>
        <v>0</v>
      </c>
      <c r="L37" s="223">
        <f t="shared" si="3"/>
        <v>0</v>
      </c>
      <c r="M37" s="223">
        <f t="shared" si="3"/>
        <v>0</v>
      </c>
      <c r="N37" s="223">
        <f t="shared" si="3"/>
        <v>0</v>
      </c>
      <c r="O37" s="224">
        <f>SUM(C37:N37)</f>
        <v>87223</v>
      </c>
      <c r="P37" s="142"/>
      <c r="Q37" s="142"/>
      <c r="R37" s="163"/>
      <c r="S37" s="142"/>
      <c r="T37" s="142"/>
      <c r="U37" s="163"/>
      <c r="V37" s="225"/>
      <c r="W37" s="163"/>
      <c r="X37" s="163"/>
      <c r="Y37" s="163"/>
      <c r="Z37" s="163"/>
      <c r="AA37" s="163"/>
      <c r="AB37" s="163"/>
      <c r="AC37" s="163"/>
      <c r="AD37" s="200"/>
      <c r="AE37" s="200"/>
      <c r="AF37" s="189"/>
      <c r="AG37" s="189"/>
      <c r="AH37" s="189"/>
      <c r="AI37" s="189"/>
      <c r="AJ37" s="189"/>
      <c r="AL37" s="189"/>
      <c r="AP37" s="189"/>
      <c r="AQ37" s="189"/>
      <c r="AR37" s="189"/>
      <c r="AS37" s="189"/>
    </row>
    <row r="38" spans="1:45" s="144" customFormat="1" ht="15" customHeight="1" thickTop="1" x14ac:dyDescent="0.3">
      <c r="A38" s="226" t="s">
        <v>711</v>
      </c>
      <c r="B38" s="226" t="s">
        <v>0</v>
      </c>
      <c r="C38" s="227">
        <f t="shared" ref="C38:N38" si="4">SUM(C39:C41)</f>
        <v>941</v>
      </c>
      <c r="D38" s="227">
        <f t="shared" si="4"/>
        <v>940</v>
      </c>
      <c r="E38" s="227">
        <f t="shared" si="4"/>
        <v>980</v>
      </c>
      <c r="F38" s="227">
        <f t="shared" si="4"/>
        <v>689</v>
      </c>
      <c r="G38" s="227">
        <f t="shared" si="4"/>
        <v>271</v>
      </c>
      <c r="H38" s="227">
        <f t="shared" si="4"/>
        <v>0</v>
      </c>
      <c r="I38" s="227">
        <f t="shared" si="4"/>
        <v>0</v>
      </c>
      <c r="J38" s="227">
        <f t="shared" si="4"/>
        <v>0</v>
      </c>
      <c r="K38" s="227">
        <f t="shared" si="4"/>
        <v>0</v>
      </c>
      <c r="L38" s="227">
        <f t="shared" si="4"/>
        <v>0</v>
      </c>
      <c r="M38" s="227">
        <f t="shared" si="4"/>
        <v>0</v>
      </c>
      <c r="N38" s="227">
        <f t="shared" si="4"/>
        <v>0</v>
      </c>
      <c r="O38" s="227">
        <f>SUM(C38:N38)</f>
        <v>3821</v>
      </c>
      <c r="P38" s="228"/>
      <c r="Q38" s="228"/>
      <c r="R38" s="163"/>
      <c r="S38" s="163"/>
      <c r="T38" s="163"/>
      <c r="U38" s="163"/>
      <c r="V38" s="225"/>
      <c r="W38" s="163"/>
      <c r="X38" s="163"/>
      <c r="Y38" s="163"/>
      <c r="Z38" s="163"/>
      <c r="AA38" s="163"/>
      <c r="AB38" s="163"/>
      <c r="AC38" s="163"/>
      <c r="AD38" s="200"/>
      <c r="AE38" s="200"/>
      <c r="AF38" s="189"/>
      <c r="AG38" s="189"/>
      <c r="AH38" s="189"/>
      <c r="AI38" s="189"/>
      <c r="AS38" s="189"/>
    </row>
    <row r="39" spans="1:45" s="144" customFormat="1" ht="15" customHeight="1" x14ac:dyDescent="0.3">
      <c r="A39" s="174"/>
      <c r="B39" s="174" t="s">
        <v>699</v>
      </c>
      <c r="C39" s="229">
        <v>183</v>
      </c>
      <c r="D39" s="229">
        <v>169</v>
      </c>
      <c r="E39" s="229">
        <v>184</v>
      </c>
      <c r="F39" s="229">
        <v>155</v>
      </c>
      <c r="G39" s="229">
        <v>62</v>
      </c>
      <c r="H39" s="229">
        <v>0</v>
      </c>
      <c r="I39" s="229">
        <v>0</v>
      </c>
      <c r="J39" s="229">
        <v>0</v>
      </c>
      <c r="K39" s="229">
        <v>0</v>
      </c>
      <c r="L39" s="230">
        <v>0</v>
      </c>
      <c r="M39" s="230">
        <v>0</v>
      </c>
      <c r="N39" s="230">
        <v>0</v>
      </c>
      <c r="O39" s="231">
        <f>O43+O47</f>
        <v>753</v>
      </c>
      <c r="P39" s="142"/>
      <c r="Q39" s="142"/>
      <c r="R39" s="163"/>
      <c r="S39" s="142"/>
      <c r="T39" s="142"/>
      <c r="U39" s="163"/>
      <c r="V39" s="225"/>
      <c r="W39" s="142"/>
      <c r="X39" s="142"/>
      <c r="Y39" s="142"/>
      <c r="Z39" s="142"/>
      <c r="AA39" s="163"/>
      <c r="AB39" s="163"/>
      <c r="AC39" s="163"/>
      <c r="AD39" s="200"/>
      <c r="AE39" s="200"/>
      <c r="AF39" s="189"/>
      <c r="AG39" s="189"/>
      <c r="AH39" s="189"/>
      <c r="AI39" s="189"/>
      <c r="AS39" s="189"/>
    </row>
    <row r="40" spans="1:45" s="144" customFormat="1" ht="15" customHeight="1" x14ac:dyDescent="0.3">
      <c r="A40" s="174"/>
      <c r="B40" s="174" t="s">
        <v>700</v>
      </c>
      <c r="C40" s="229">
        <v>227</v>
      </c>
      <c r="D40" s="229">
        <v>219</v>
      </c>
      <c r="E40" s="229">
        <v>222</v>
      </c>
      <c r="F40" s="229">
        <v>197</v>
      </c>
      <c r="G40" s="229">
        <v>67</v>
      </c>
      <c r="H40" s="229">
        <v>0</v>
      </c>
      <c r="I40" s="229">
        <v>0</v>
      </c>
      <c r="J40" s="229">
        <v>0</v>
      </c>
      <c r="K40" s="229">
        <v>0</v>
      </c>
      <c r="L40" s="230">
        <v>0</v>
      </c>
      <c r="M40" s="230">
        <v>0</v>
      </c>
      <c r="N40" s="230">
        <v>0</v>
      </c>
      <c r="O40" s="231">
        <f>O44+O48</f>
        <v>932</v>
      </c>
      <c r="P40" s="142"/>
      <c r="Q40" s="142"/>
      <c r="R40" s="142"/>
      <c r="S40" s="163"/>
      <c r="T40" s="163"/>
      <c r="U40" s="163"/>
      <c r="V40" s="225"/>
      <c r="W40" s="142"/>
      <c r="X40" s="142"/>
      <c r="Y40" s="142"/>
      <c r="Z40" s="142"/>
      <c r="AA40" s="142"/>
      <c r="AB40" s="163"/>
      <c r="AC40" s="142"/>
      <c r="AD40" s="200"/>
      <c r="AE40" s="184"/>
      <c r="AF40" s="189"/>
      <c r="AH40" s="189"/>
      <c r="AS40" s="189"/>
    </row>
    <row r="41" spans="1:45" s="144" customFormat="1" ht="15" customHeight="1" x14ac:dyDescent="0.3">
      <c r="A41" s="174"/>
      <c r="B41" s="174" t="s">
        <v>702</v>
      </c>
      <c r="C41" s="229">
        <v>531</v>
      </c>
      <c r="D41" s="229">
        <v>552</v>
      </c>
      <c r="E41" s="229">
        <v>574</v>
      </c>
      <c r="F41" s="229">
        <v>337</v>
      </c>
      <c r="G41" s="229">
        <v>142</v>
      </c>
      <c r="H41" s="229">
        <v>0</v>
      </c>
      <c r="I41" s="229">
        <v>0</v>
      </c>
      <c r="J41" s="229">
        <v>0</v>
      </c>
      <c r="K41" s="229">
        <v>0</v>
      </c>
      <c r="L41" s="230">
        <v>0</v>
      </c>
      <c r="M41" s="230">
        <v>0</v>
      </c>
      <c r="N41" s="230">
        <v>0</v>
      </c>
      <c r="O41" s="231">
        <f>O45+O49</f>
        <v>2136</v>
      </c>
      <c r="P41" s="142"/>
      <c r="Q41" s="142"/>
      <c r="R41" s="142"/>
      <c r="S41" s="142"/>
      <c r="T41" s="142"/>
      <c r="U41" s="163"/>
      <c r="V41" s="220"/>
      <c r="W41" s="142"/>
      <c r="X41" s="142"/>
      <c r="Y41" s="142"/>
      <c r="Z41" s="142"/>
      <c r="AA41" s="142"/>
      <c r="AB41" s="163"/>
      <c r="AC41" s="142"/>
      <c r="AD41" s="184"/>
      <c r="AE41" s="184"/>
      <c r="AS41" s="189"/>
    </row>
    <row r="42" spans="1:45" s="144" customFormat="1" ht="14.5" customHeight="1" x14ac:dyDescent="0.3">
      <c r="A42" s="232" t="s">
        <v>712</v>
      </c>
      <c r="B42" s="233" t="s">
        <v>0</v>
      </c>
      <c r="C42" s="234">
        <f t="shared" ref="C42:N42" si="5">SUM(C43:C45)</f>
        <v>295</v>
      </c>
      <c r="D42" s="234">
        <f t="shared" si="5"/>
        <v>363</v>
      </c>
      <c r="E42" s="234">
        <f t="shared" si="5"/>
        <v>360</v>
      </c>
      <c r="F42" s="234">
        <f t="shared" si="5"/>
        <v>124</v>
      </c>
      <c r="G42" s="234">
        <f t="shared" si="5"/>
        <v>78</v>
      </c>
      <c r="H42" s="234">
        <f t="shared" si="5"/>
        <v>0</v>
      </c>
      <c r="I42" s="234">
        <f t="shared" si="5"/>
        <v>0</v>
      </c>
      <c r="J42" s="234">
        <f t="shared" si="5"/>
        <v>0</v>
      </c>
      <c r="K42" s="234">
        <f t="shared" si="5"/>
        <v>0</v>
      </c>
      <c r="L42" s="234">
        <f t="shared" si="5"/>
        <v>0</v>
      </c>
      <c r="M42" s="234">
        <f t="shared" si="5"/>
        <v>0</v>
      </c>
      <c r="N42" s="234">
        <f t="shared" si="5"/>
        <v>0</v>
      </c>
      <c r="O42" s="234">
        <f t="shared" ref="O42:O85" si="6">SUM(C42:N42)</f>
        <v>1220</v>
      </c>
      <c r="P42" s="228"/>
      <c r="Q42" s="142"/>
      <c r="R42" s="142"/>
      <c r="S42" s="142"/>
      <c r="T42" s="142"/>
      <c r="U42" s="142"/>
      <c r="V42" s="220"/>
      <c r="W42" s="142"/>
      <c r="X42" s="142"/>
      <c r="Y42" s="142"/>
      <c r="Z42" s="142"/>
      <c r="AA42" s="142"/>
      <c r="AB42" s="163"/>
      <c r="AC42" s="142"/>
      <c r="AD42" s="184"/>
      <c r="AE42" s="184"/>
      <c r="AF42" s="189"/>
      <c r="AG42" s="189"/>
      <c r="AH42" s="189"/>
      <c r="AQ42" s="189"/>
      <c r="AR42" s="189"/>
      <c r="AS42" s="189"/>
    </row>
    <row r="43" spans="1:45" s="144" customFormat="1" ht="14.5" customHeight="1" x14ac:dyDescent="0.3">
      <c r="A43" s="235"/>
      <c r="B43" s="174" t="s">
        <v>699</v>
      </c>
      <c r="C43" s="229">
        <v>42</v>
      </c>
      <c r="D43" s="229">
        <v>42</v>
      </c>
      <c r="E43" s="229">
        <v>29</v>
      </c>
      <c r="F43" s="229">
        <v>9</v>
      </c>
      <c r="G43" s="229">
        <v>9</v>
      </c>
      <c r="H43" s="229">
        <v>0</v>
      </c>
      <c r="I43" s="229">
        <v>0</v>
      </c>
      <c r="J43" s="229">
        <v>0</v>
      </c>
      <c r="K43" s="229">
        <v>0</v>
      </c>
      <c r="L43" s="230">
        <v>0</v>
      </c>
      <c r="M43" s="230">
        <v>0</v>
      </c>
      <c r="N43" s="230">
        <v>0</v>
      </c>
      <c r="O43" s="236">
        <f t="shared" si="6"/>
        <v>131</v>
      </c>
      <c r="P43" s="228"/>
      <c r="Q43" s="142"/>
      <c r="R43" s="142"/>
      <c r="S43" s="142"/>
      <c r="T43" s="142"/>
      <c r="U43" s="142"/>
      <c r="V43" s="220"/>
      <c r="W43" s="142"/>
      <c r="X43" s="142"/>
      <c r="Y43" s="142"/>
      <c r="Z43" s="142"/>
      <c r="AA43" s="142"/>
      <c r="AB43" s="163"/>
      <c r="AC43" s="163"/>
      <c r="AD43" s="184"/>
      <c r="AE43" s="200"/>
      <c r="AF43" s="189"/>
      <c r="AG43" s="189"/>
      <c r="AH43" s="189"/>
      <c r="AI43" s="189"/>
      <c r="AQ43" s="189"/>
      <c r="AR43" s="189"/>
      <c r="AS43" s="189"/>
    </row>
    <row r="44" spans="1:45" s="144" customFormat="1" ht="14.5" customHeight="1" x14ac:dyDescent="0.3">
      <c r="A44" s="235"/>
      <c r="B44" s="174" t="s">
        <v>700</v>
      </c>
      <c r="C44" s="229">
        <v>53</v>
      </c>
      <c r="D44" s="229">
        <v>39</v>
      </c>
      <c r="E44" s="229">
        <v>58</v>
      </c>
      <c r="F44" s="229">
        <v>34</v>
      </c>
      <c r="G44" s="229">
        <v>10</v>
      </c>
      <c r="H44" s="229">
        <v>0</v>
      </c>
      <c r="I44" s="229">
        <v>0</v>
      </c>
      <c r="J44" s="229">
        <v>0</v>
      </c>
      <c r="K44" s="229">
        <v>0</v>
      </c>
      <c r="L44" s="230">
        <v>0</v>
      </c>
      <c r="M44" s="230">
        <v>0</v>
      </c>
      <c r="N44" s="230">
        <v>0</v>
      </c>
      <c r="O44" s="236">
        <f t="shared" si="6"/>
        <v>194</v>
      </c>
      <c r="P44" s="142"/>
      <c r="Q44" s="142"/>
      <c r="R44" s="142"/>
      <c r="S44" s="142"/>
      <c r="T44" s="142"/>
      <c r="U44" s="142"/>
      <c r="V44" s="220"/>
      <c r="W44" s="142"/>
      <c r="X44" s="142"/>
      <c r="Y44" s="142"/>
      <c r="Z44" s="142"/>
      <c r="AA44" s="142"/>
      <c r="AB44" s="163"/>
      <c r="AC44" s="142"/>
      <c r="AD44" s="200"/>
      <c r="AE44" s="184"/>
      <c r="AF44" s="189"/>
      <c r="AG44" s="189"/>
      <c r="AH44" s="189"/>
      <c r="AI44" s="189"/>
      <c r="AQ44" s="189"/>
      <c r="AR44" s="189"/>
      <c r="AS44" s="189"/>
    </row>
    <row r="45" spans="1:45" s="144" customFormat="1" ht="14.5" customHeight="1" x14ac:dyDescent="0.3">
      <c r="A45" s="235"/>
      <c r="B45" s="174" t="s">
        <v>702</v>
      </c>
      <c r="C45" s="229">
        <v>200</v>
      </c>
      <c r="D45" s="229">
        <v>282</v>
      </c>
      <c r="E45" s="229">
        <v>273</v>
      </c>
      <c r="F45" s="229">
        <v>81</v>
      </c>
      <c r="G45" s="229">
        <v>59</v>
      </c>
      <c r="H45" s="229">
        <v>0</v>
      </c>
      <c r="I45" s="229">
        <v>0</v>
      </c>
      <c r="J45" s="229">
        <v>0</v>
      </c>
      <c r="K45" s="229">
        <v>0</v>
      </c>
      <c r="L45" s="230">
        <v>0</v>
      </c>
      <c r="M45" s="230">
        <v>0</v>
      </c>
      <c r="N45" s="230">
        <v>0</v>
      </c>
      <c r="O45" s="236">
        <f t="shared" si="6"/>
        <v>895</v>
      </c>
      <c r="P45" s="142"/>
      <c r="Q45" s="142"/>
      <c r="R45" s="142"/>
      <c r="S45" s="142"/>
      <c r="T45" s="142"/>
      <c r="U45" s="142"/>
      <c r="V45" s="220"/>
      <c r="W45" s="142"/>
      <c r="X45" s="142"/>
      <c r="Y45" s="142"/>
      <c r="Z45" s="142"/>
      <c r="AA45" s="142"/>
      <c r="AB45" s="163"/>
      <c r="AC45" s="142"/>
      <c r="AD45" s="200"/>
      <c r="AE45" s="184"/>
      <c r="AF45" s="189"/>
      <c r="AG45" s="189"/>
      <c r="AH45" s="189"/>
      <c r="AI45" s="189"/>
      <c r="AQ45" s="189"/>
      <c r="AR45" s="189"/>
      <c r="AS45" s="189"/>
    </row>
    <row r="46" spans="1:45" s="144" customFormat="1" ht="14.5" customHeight="1" x14ac:dyDescent="0.3">
      <c r="A46" s="232" t="s">
        <v>713</v>
      </c>
      <c r="B46" s="233" t="s">
        <v>0</v>
      </c>
      <c r="C46" s="234">
        <f t="shared" ref="C46:N46" si="7">SUM(C47:C49)</f>
        <v>646</v>
      </c>
      <c r="D46" s="234">
        <f t="shared" si="7"/>
        <v>577</v>
      </c>
      <c r="E46" s="234">
        <f t="shared" si="7"/>
        <v>620</v>
      </c>
      <c r="F46" s="234">
        <f t="shared" si="7"/>
        <v>565</v>
      </c>
      <c r="G46" s="234">
        <f t="shared" si="7"/>
        <v>193</v>
      </c>
      <c r="H46" s="234">
        <f t="shared" si="7"/>
        <v>0</v>
      </c>
      <c r="I46" s="234">
        <f t="shared" si="7"/>
        <v>0</v>
      </c>
      <c r="J46" s="234">
        <f t="shared" si="7"/>
        <v>0</v>
      </c>
      <c r="K46" s="234">
        <f t="shared" si="7"/>
        <v>0</v>
      </c>
      <c r="L46" s="234">
        <f t="shared" si="7"/>
        <v>0</v>
      </c>
      <c r="M46" s="234">
        <f t="shared" si="7"/>
        <v>0</v>
      </c>
      <c r="N46" s="234">
        <f t="shared" si="7"/>
        <v>0</v>
      </c>
      <c r="O46" s="234">
        <f t="shared" si="6"/>
        <v>2601</v>
      </c>
      <c r="P46" s="142"/>
      <c r="Q46" s="142"/>
      <c r="R46" s="142"/>
      <c r="S46" s="142"/>
      <c r="T46" s="142"/>
      <c r="U46" s="142"/>
      <c r="V46" s="220"/>
      <c r="W46" s="142"/>
      <c r="X46" s="142"/>
      <c r="Y46" s="142"/>
      <c r="Z46" s="142"/>
      <c r="AA46" s="142"/>
      <c r="AB46" s="163"/>
      <c r="AC46" s="142"/>
      <c r="AD46" s="200"/>
      <c r="AE46" s="184"/>
      <c r="AF46" s="189"/>
      <c r="AG46" s="189"/>
      <c r="AH46" s="189"/>
      <c r="AI46" s="189"/>
      <c r="AP46" s="189"/>
      <c r="AQ46" s="189"/>
      <c r="AR46" s="189"/>
      <c r="AS46" s="189"/>
    </row>
    <row r="47" spans="1:45" s="144" customFormat="1" ht="14.5" customHeight="1" x14ac:dyDescent="0.3">
      <c r="A47" s="235"/>
      <c r="B47" s="174" t="s">
        <v>699</v>
      </c>
      <c r="C47" s="229">
        <v>141</v>
      </c>
      <c r="D47" s="229">
        <v>127</v>
      </c>
      <c r="E47" s="229">
        <v>155</v>
      </c>
      <c r="F47" s="229">
        <v>146</v>
      </c>
      <c r="G47" s="229">
        <v>53</v>
      </c>
      <c r="H47" s="229">
        <v>0</v>
      </c>
      <c r="I47" s="229">
        <v>0</v>
      </c>
      <c r="J47" s="229">
        <v>0</v>
      </c>
      <c r="K47" s="229">
        <v>0</v>
      </c>
      <c r="L47" s="230">
        <v>0</v>
      </c>
      <c r="M47" s="230">
        <v>0</v>
      </c>
      <c r="N47" s="230">
        <v>0</v>
      </c>
      <c r="O47" s="236">
        <f t="shared" si="6"/>
        <v>622</v>
      </c>
      <c r="P47" s="142"/>
      <c r="Q47" s="142"/>
      <c r="R47" s="142"/>
      <c r="S47" s="142"/>
      <c r="T47" s="142"/>
      <c r="U47" s="142"/>
      <c r="V47" s="225"/>
      <c r="W47" s="163"/>
      <c r="X47" s="163"/>
      <c r="Y47" s="163"/>
      <c r="Z47" s="163"/>
      <c r="AA47" s="163"/>
      <c r="AB47" s="163"/>
      <c r="AC47" s="163"/>
      <c r="AD47" s="200"/>
      <c r="AE47" s="200"/>
      <c r="AF47" s="189"/>
      <c r="AG47" s="189"/>
      <c r="AH47" s="189"/>
      <c r="AI47" s="189"/>
      <c r="AP47" s="189"/>
      <c r="AQ47" s="189"/>
      <c r="AR47" s="189"/>
      <c r="AS47" s="189"/>
    </row>
    <row r="48" spans="1:45" s="144" customFormat="1" ht="14.5" customHeight="1" x14ac:dyDescent="0.3">
      <c r="A48" s="235"/>
      <c r="B48" s="174" t="s">
        <v>700</v>
      </c>
      <c r="C48" s="229">
        <v>174</v>
      </c>
      <c r="D48" s="229">
        <v>180</v>
      </c>
      <c r="E48" s="229">
        <v>164</v>
      </c>
      <c r="F48" s="229">
        <v>163</v>
      </c>
      <c r="G48" s="229">
        <v>57</v>
      </c>
      <c r="H48" s="229">
        <v>0</v>
      </c>
      <c r="I48" s="229">
        <v>0</v>
      </c>
      <c r="J48" s="229">
        <v>0</v>
      </c>
      <c r="K48" s="229">
        <v>0</v>
      </c>
      <c r="L48" s="230">
        <v>0</v>
      </c>
      <c r="M48" s="230">
        <v>0</v>
      </c>
      <c r="N48" s="230">
        <v>0</v>
      </c>
      <c r="O48" s="236">
        <f t="shared" si="6"/>
        <v>738</v>
      </c>
      <c r="P48" s="142"/>
      <c r="Q48" s="142"/>
      <c r="R48" s="142"/>
      <c r="S48" s="142"/>
      <c r="T48" s="142"/>
      <c r="U48" s="163"/>
      <c r="V48" s="225"/>
      <c r="W48" s="163"/>
      <c r="X48" s="163"/>
      <c r="Y48" s="163"/>
      <c r="Z48" s="163"/>
      <c r="AA48" s="163"/>
      <c r="AB48" s="163"/>
      <c r="AC48" s="163"/>
      <c r="AD48" s="200"/>
      <c r="AE48" s="200"/>
      <c r="AF48" s="189"/>
      <c r="AG48" s="189"/>
      <c r="AH48" s="189"/>
      <c r="AI48" s="189"/>
      <c r="AL48" s="189"/>
      <c r="AM48" s="189"/>
      <c r="AN48" s="189"/>
      <c r="AO48" s="189"/>
      <c r="AP48" s="189"/>
      <c r="AQ48" s="189"/>
      <c r="AR48" s="189"/>
      <c r="AS48" s="189"/>
    </row>
    <row r="49" spans="1:45" s="144" customFormat="1" ht="14.5" customHeight="1" x14ac:dyDescent="0.3">
      <c r="A49" s="235"/>
      <c r="B49" s="174" t="s">
        <v>702</v>
      </c>
      <c r="C49" s="229">
        <v>331</v>
      </c>
      <c r="D49" s="229">
        <v>270</v>
      </c>
      <c r="E49" s="229">
        <v>301</v>
      </c>
      <c r="F49" s="229">
        <v>256</v>
      </c>
      <c r="G49" s="229">
        <v>83</v>
      </c>
      <c r="H49" s="229">
        <v>0</v>
      </c>
      <c r="I49" s="229">
        <v>0</v>
      </c>
      <c r="J49" s="229">
        <v>0</v>
      </c>
      <c r="K49" s="229">
        <v>0</v>
      </c>
      <c r="L49" s="230">
        <v>0</v>
      </c>
      <c r="M49" s="230">
        <v>0</v>
      </c>
      <c r="N49" s="230">
        <v>0</v>
      </c>
      <c r="O49" s="236">
        <f t="shared" si="6"/>
        <v>1241</v>
      </c>
      <c r="P49" s="142"/>
      <c r="Q49" s="142"/>
      <c r="R49" s="142"/>
      <c r="S49" s="142"/>
      <c r="T49" s="142"/>
      <c r="U49" s="142"/>
      <c r="V49" s="220"/>
      <c r="W49" s="142"/>
      <c r="X49" s="142"/>
      <c r="Y49" s="142"/>
      <c r="Z49" s="142"/>
      <c r="AA49" s="142"/>
      <c r="AB49" s="142"/>
      <c r="AC49" s="142"/>
      <c r="AD49" s="200"/>
      <c r="AE49" s="184"/>
      <c r="AF49" s="189"/>
      <c r="AG49" s="189"/>
      <c r="AH49" s="189"/>
      <c r="AI49" s="189"/>
      <c r="AP49" s="189"/>
      <c r="AQ49" s="189"/>
      <c r="AR49" s="189"/>
      <c r="AS49" s="189"/>
    </row>
    <row r="50" spans="1:45" s="144" customFormat="1" ht="14.5" customHeight="1" x14ac:dyDescent="0.3">
      <c r="A50" s="233" t="s">
        <v>1</v>
      </c>
      <c r="B50" s="233" t="s">
        <v>0</v>
      </c>
      <c r="C50" s="234">
        <f t="shared" ref="C50:N50" si="8">SUM(C51:C53)</f>
        <v>2914</v>
      </c>
      <c r="D50" s="234">
        <f t="shared" si="8"/>
        <v>3062</v>
      </c>
      <c r="E50" s="234">
        <f t="shared" si="8"/>
        <v>4444</v>
      </c>
      <c r="F50" s="234">
        <f t="shared" si="8"/>
        <v>1930</v>
      </c>
      <c r="G50" s="234">
        <f t="shared" si="8"/>
        <v>947</v>
      </c>
      <c r="H50" s="234">
        <f t="shared" si="8"/>
        <v>0</v>
      </c>
      <c r="I50" s="234">
        <f t="shared" si="8"/>
        <v>0</v>
      </c>
      <c r="J50" s="234">
        <f t="shared" si="8"/>
        <v>0</v>
      </c>
      <c r="K50" s="234">
        <f t="shared" si="8"/>
        <v>0</v>
      </c>
      <c r="L50" s="234">
        <f t="shared" si="8"/>
        <v>0</v>
      </c>
      <c r="M50" s="234">
        <f t="shared" si="8"/>
        <v>0</v>
      </c>
      <c r="N50" s="234">
        <f t="shared" si="8"/>
        <v>0</v>
      </c>
      <c r="O50" s="234">
        <f t="shared" si="6"/>
        <v>13297</v>
      </c>
      <c r="P50" s="142"/>
      <c r="Q50" s="142"/>
      <c r="R50" s="142"/>
      <c r="S50" s="142"/>
      <c r="T50" s="142"/>
      <c r="U50" s="163"/>
      <c r="V50" s="225"/>
      <c r="W50" s="163"/>
      <c r="X50" s="163"/>
      <c r="Y50" s="163"/>
      <c r="Z50" s="163"/>
      <c r="AA50" s="163"/>
      <c r="AB50" s="163"/>
      <c r="AC50" s="163"/>
      <c r="AD50" s="200"/>
      <c r="AE50" s="200"/>
      <c r="AF50" s="189"/>
      <c r="AG50" s="189"/>
      <c r="AH50" s="189"/>
      <c r="AI50" s="189"/>
      <c r="AP50" s="189"/>
      <c r="AQ50" s="189"/>
      <c r="AR50" s="189"/>
      <c r="AS50" s="189"/>
    </row>
    <row r="51" spans="1:45" s="144" customFormat="1" ht="14.5" customHeight="1" x14ac:dyDescent="0.3">
      <c r="A51" s="174"/>
      <c r="B51" s="174" t="s">
        <v>699</v>
      </c>
      <c r="C51" s="229">
        <v>185</v>
      </c>
      <c r="D51" s="229">
        <v>182</v>
      </c>
      <c r="E51" s="229">
        <v>175</v>
      </c>
      <c r="F51" s="229">
        <v>93</v>
      </c>
      <c r="G51" s="229">
        <v>79</v>
      </c>
      <c r="H51" s="229">
        <v>0</v>
      </c>
      <c r="I51" s="229">
        <v>0</v>
      </c>
      <c r="J51" s="229">
        <v>0</v>
      </c>
      <c r="K51" s="229">
        <v>0</v>
      </c>
      <c r="L51" s="230">
        <v>0</v>
      </c>
      <c r="M51" s="230">
        <v>0</v>
      </c>
      <c r="N51" s="230">
        <v>0</v>
      </c>
      <c r="O51" s="236">
        <f t="shared" si="6"/>
        <v>714</v>
      </c>
      <c r="P51" s="142"/>
      <c r="Q51" s="142"/>
      <c r="R51" s="142"/>
      <c r="S51" s="142"/>
      <c r="T51" s="142"/>
      <c r="U51" s="142"/>
      <c r="V51" s="220"/>
      <c r="W51" s="142"/>
      <c r="X51" s="163"/>
      <c r="Y51" s="163"/>
      <c r="Z51" s="163"/>
      <c r="AA51" s="163"/>
      <c r="AB51" s="163"/>
      <c r="AC51" s="163"/>
      <c r="AD51" s="200"/>
      <c r="AE51" s="200"/>
      <c r="AF51" s="189"/>
      <c r="AG51" s="189"/>
      <c r="AH51" s="189"/>
      <c r="AI51" s="189"/>
      <c r="AO51" s="189"/>
      <c r="AP51" s="189"/>
      <c r="AQ51" s="189"/>
      <c r="AR51" s="189"/>
      <c r="AS51" s="189"/>
    </row>
    <row r="52" spans="1:45" s="144" customFormat="1" ht="14.5" customHeight="1" x14ac:dyDescent="0.3">
      <c r="A52" s="174"/>
      <c r="B52" s="174" t="s">
        <v>700</v>
      </c>
      <c r="C52" s="229">
        <v>238</v>
      </c>
      <c r="D52" s="229">
        <v>212</v>
      </c>
      <c r="E52" s="229">
        <v>250</v>
      </c>
      <c r="F52" s="229">
        <v>191</v>
      </c>
      <c r="G52" s="229">
        <v>64</v>
      </c>
      <c r="H52" s="229">
        <v>0</v>
      </c>
      <c r="I52" s="229">
        <v>0</v>
      </c>
      <c r="J52" s="229">
        <v>0</v>
      </c>
      <c r="K52" s="229">
        <v>0</v>
      </c>
      <c r="L52" s="230">
        <v>0</v>
      </c>
      <c r="M52" s="230">
        <v>0</v>
      </c>
      <c r="N52" s="230">
        <v>0</v>
      </c>
      <c r="O52" s="236">
        <f t="shared" si="6"/>
        <v>955</v>
      </c>
      <c r="P52" s="142"/>
      <c r="Q52" s="142"/>
      <c r="R52" s="142"/>
      <c r="S52" s="142"/>
      <c r="T52" s="142"/>
      <c r="U52" s="142"/>
      <c r="V52" s="220"/>
      <c r="W52" s="142"/>
      <c r="X52" s="142"/>
      <c r="Y52" s="163"/>
      <c r="Z52" s="163"/>
      <c r="AA52" s="163"/>
      <c r="AB52" s="163"/>
      <c r="AC52" s="142"/>
      <c r="AD52" s="200"/>
      <c r="AE52" s="184"/>
      <c r="AF52" s="189"/>
      <c r="AG52" s="189"/>
      <c r="AH52" s="189"/>
      <c r="AI52" s="189"/>
      <c r="AP52" s="189"/>
      <c r="AQ52" s="189"/>
      <c r="AR52" s="189"/>
      <c r="AS52" s="189"/>
    </row>
    <row r="53" spans="1:45" s="144" customFormat="1" ht="14.5" customHeight="1" x14ac:dyDescent="0.3">
      <c r="A53" s="174"/>
      <c r="B53" s="174" t="s">
        <v>702</v>
      </c>
      <c r="C53" s="229">
        <v>2491</v>
      </c>
      <c r="D53" s="229">
        <v>2668</v>
      </c>
      <c r="E53" s="229">
        <v>4019</v>
      </c>
      <c r="F53" s="229">
        <v>1646</v>
      </c>
      <c r="G53" s="229">
        <v>804</v>
      </c>
      <c r="H53" s="229">
        <v>0</v>
      </c>
      <c r="I53" s="229">
        <v>0</v>
      </c>
      <c r="J53" s="229">
        <v>0</v>
      </c>
      <c r="K53" s="229">
        <v>0</v>
      </c>
      <c r="L53" s="230">
        <v>0</v>
      </c>
      <c r="M53" s="230">
        <v>0</v>
      </c>
      <c r="N53" s="230">
        <v>0</v>
      </c>
      <c r="O53" s="236">
        <f t="shared" si="6"/>
        <v>11628</v>
      </c>
      <c r="P53" s="142"/>
      <c r="Q53" s="142"/>
      <c r="R53" s="142"/>
      <c r="S53" s="142"/>
      <c r="T53" s="142"/>
      <c r="U53" s="142"/>
      <c r="V53" s="220"/>
      <c r="W53" s="142"/>
      <c r="X53" s="163"/>
      <c r="Y53" s="163"/>
      <c r="Z53" s="163"/>
      <c r="AA53" s="163"/>
      <c r="AB53" s="163"/>
      <c r="AC53" s="163"/>
      <c r="AD53" s="200"/>
      <c r="AE53" s="200"/>
      <c r="AF53" s="189"/>
      <c r="AG53" s="189"/>
      <c r="AH53" s="189"/>
      <c r="AI53" s="189"/>
      <c r="AP53" s="189"/>
      <c r="AQ53" s="189"/>
      <c r="AR53" s="189"/>
      <c r="AS53" s="189"/>
    </row>
    <row r="54" spans="1:45" s="144" customFormat="1" ht="14.5" customHeight="1" x14ac:dyDescent="0.3">
      <c r="A54" s="233" t="s">
        <v>2</v>
      </c>
      <c r="B54" s="233" t="s">
        <v>0</v>
      </c>
      <c r="C54" s="234">
        <f t="shared" ref="C54:N54" si="9">SUM(C55:C57)</f>
        <v>550</v>
      </c>
      <c r="D54" s="234">
        <f t="shared" si="9"/>
        <v>391</v>
      </c>
      <c r="E54" s="234">
        <f t="shared" si="9"/>
        <v>410</v>
      </c>
      <c r="F54" s="234">
        <f t="shared" si="9"/>
        <v>484</v>
      </c>
      <c r="G54" s="234">
        <f t="shared" si="9"/>
        <v>158</v>
      </c>
      <c r="H54" s="234">
        <f t="shared" si="9"/>
        <v>0</v>
      </c>
      <c r="I54" s="234">
        <f t="shared" si="9"/>
        <v>0</v>
      </c>
      <c r="J54" s="234">
        <f t="shared" si="9"/>
        <v>0</v>
      </c>
      <c r="K54" s="234">
        <f t="shared" si="9"/>
        <v>0</v>
      </c>
      <c r="L54" s="234">
        <f t="shared" si="9"/>
        <v>0</v>
      </c>
      <c r="M54" s="234">
        <f t="shared" si="9"/>
        <v>0</v>
      </c>
      <c r="N54" s="234">
        <f t="shared" si="9"/>
        <v>0</v>
      </c>
      <c r="O54" s="234">
        <f t="shared" si="6"/>
        <v>1993</v>
      </c>
      <c r="P54" s="142"/>
      <c r="Q54" s="142"/>
      <c r="R54" s="142"/>
      <c r="S54" s="142"/>
      <c r="T54" s="142"/>
      <c r="U54" s="142"/>
      <c r="V54" s="220"/>
      <c r="W54" s="142"/>
      <c r="X54" s="142"/>
      <c r="Y54" s="163"/>
      <c r="Z54" s="163"/>
      <c r="AA54" s="142"/>
      <c r="AB54" s="163"/>
      <c r="AC54" s="142"/>
      <c r="AD54" s="184"/>
      <c r="AE54" s="184"/>
      <c r="AF54" s="189"/>
      <c r="AG54" s="189"/>
      <c r="AH54" s="189"/>
      <c r="AI54" s="189"/>
      <c r="AP54" s="189"/>
      <c r="AQ54" s="189"/>
      <c r="AR54" s="189"/>
      <c r="AS54" s="189"/>
    </row>
    <row r="55" spans="1:45" s="144" customFormat="1" ht="14.5" customHeight="1" x14ac:dyDescent="0.3">
      <c r="A55" s="174"/>
      <c r="B55" s="174" t="s">
        <v>699</v>
      </c>
      <c r="C55" s="229">
        <v>162</v>
      </c>
      <c r="D55" s="229">
        <v>167</v>
      </c>
      <c r="E55" s="229">
        <v>185</v>
      </c>
      <c r="F55" s="229">
        <v>163</v>
      </c>
      <c r="G55" s="229">
        <v>70</v>
      </c>
      <c r="H55" s="229">
        <v>0</v>
      </c>
      <c r="I55" s="229">
        <v>0</v>
      </c>
      <c r="J55" s="229">
        <v>0</v>
      </c>
      <c r="K55" s="229">
        <v>0</v>
      </c>
      <c r="L55" s="230">
        <v>0</v>
      </c>
      <c r="M55" s="230">
        <v>0</v>
      </c>
      <c r="N55" s="230">
        <v>0</v>
      </c>
      <c r="O55" s="236">
        <f t="shared" si="6"/>
        <v>747</v>
      </c>
      <c r="P55" s="142"/>
      <c r="Q55" s="142"/>
      <c r="R55" s="142"/>
      <c r="S55" s="142"/>
      <c r="T55" s="142"/>
      <c r="U55" s="142"/>
      <c r="V55" s="220"/>
      <c r="W55" s="142"/>
      <c r="X55" s="142"/>
      <c r="Y55" s="142"/>
      <c r="Z55" s="163"/>
      <c r="AA55" s="163"/>
      <c r="AB55" s="163"/>
      <c r="AC55" s="163"/>
      <c r="AD55" s="200"/>
      <c r="AE55" s="200"/>
      <c r="AF55" s="189"/>
      <c r="AG55" s="189"/>
      <c r="AH55" s="189"/>
      <c r="AP55" s="189"/>
      <c r="AQ55" s="189"/>
      <c r="AR55" s="189"/>
      <c r="AS55" s="189"/>
    </row>
    <row r="56" spans="1:45" s="144" customFormat="1" ht="14.5" customHeight="1" x14ac:dyDescent="0.3">
      <c r="A56" s="174"/>
      <c r="B56" s="174" t="s">
        <v>700</v>
      </c>
      <c r="C56" s="229">
        <v>50</v>
      </c>
      <c r="D56" s="229">
        <v>50</v>
      </c>
      <c r="E56" s="229">
        <v>33</v>
      </c>
      <c r="F56" s="229">
        <v>44</v>
      </c>
      <c r="G56" s="229">
        <v>24</v>
      </c>
      <c r="H56" s="229">
        <v>0</v>
      </c>
      <c r="I56" s="229">
        <v>0</v>
      </c>
      <c r="J56" s="229">
        <v>0</v>
      </c>
      <c r="K56" s="229">
        <v>0</v>
      </c>
      <c r="L56" s="230">
        <v>0</v>
      </c>
      <c r="M56" s="230">
        <v>0</v>
      </c>
      <c r="N56" s="230">
        <v>0</v>
      </c>
      <c r="O56" s="236">
        <f t="shared" si="6"/>
        <v>201</v>
      </c>
      <c r="P56" s="142"/>
      <c r="Q56" s="142"/>
      <c r="R56" s="142"/>
      <c r="S56" s="142"/>
      <c r="T56" s="142"/>
      <c r="U56" s="142"/>
      <c r="V56" s="225"/>
      <c r="W56" s="163"/>
      <c r="X56" s="163"/>
      <c r="Y56" s="163"/>
      <c r="Z56" s="163"/>
      <c r="AA56" s="163"/>
      <c r="AB56" s="163"/>
      <c r="AC56" s="163"/>
      <c r="AD56" s="200"/>
      <c r="AE56" s="200"/>
      <c r="AF56" s="189"/>
      <c r="AG56" s="189"/>
      <c r="AH56" s="189"/>
      <c r="AI56" s="189"/>
      <c r="AP56" s="189"/>
      <c r="AQ56" s="189"/>
      <c r="AR56" s="189"/>
      <c r="AS56" s="189"/>
    </row>
    <row r="57" spans="1:45" s="144" customFormat="1" ht="14.5" customHeight="1" x14ac:dyDescent="0.3">
      <c r="A57" s="174"/>
      <c r="B57" s="174" t="s">
        <v>702</v>
      </c>
      <c r="C57" s="229">
        <v>338</v>
      </c>
      <c r="D57" s="229">
        <v>174</v>
      </c>
      <c r="E57" s="229">
        <v>192</v>
      </c>
      <c r="F57" s="229">
        <v>277</v>
      </c>
      <c r="G57" s="229">
        <v>64</v>
      </c>
      <c r="H57" s="229">
        <v>0</v>
      </c>
      <c r="I57" s="229">
        <v>0</v>
      </c>
      <c r="J57" s="229">
        <v>0</v>
      </c>
      <c r="K57" s="229">
        <v>0</v>
      </c>
      <c r="L57" s="230">
        <v>0</v>
      </c>
      <c r="M57" s="230">
        <v>0</v>
      </c>
      <c r="N57" s="230">
        <v>0</v>
      </c>
      <c r="O57" s="236">
        <f t="shared" si="6"/>
        <v>1045</v>
      </c>
      <c r="P57" s="142"/>
      <c r="Q57" s="142"/>
      <c r="R57" s="142"/>
      <c r="S57" s="142"/>
      <c r="T57" s="142"/>
      <c r="U57" s="142"/>
      <c r="V57" s="225"/>
      <c r="W57" s="163"/>
      <c r="X57" s="163"/>
      <c r="Y57" s="163"/>
      <c r="Z57" s="163"/>
      <c r="AA57" s="163"/>
      <c r="AB57" s="163"/>
      <c r="AC57" s="142"/>
      <c r="AD57" s="184"/>
      <c r="AE57" s="184"/>
      <c r="AF57" s="189"/>
      <c r="AG57" s="189"/>
      <c r="AI57" s="189"/>
      <c r="AP57" s="189"/>
      <c r="AQ57" s="189"/>
      <c r="AR57" s="189"/>
      <c r="AS57" s="189"/>
    </row>
    <row r="58" spans="1:45" s="144" customFormat="1" ht="14.5" customHeight="1" x14ac:dyDescent="0.3">
      <c r="A58" s="233" t="s">
        <v>714</v>
      </c>
      <c r="B58" s="233" t="s">
        <v>0</v>
      </c>
      <c r="C58" s="234">
        <f t="shared" ref="C58:N58" si="10">SUM(C59:C61)</f>
        <v>5626</v>
      </c>
      <c r="D58" s="234">
        <f t="shared" si="10"/>
        <v>5630</v>
      </c>
      <c r="E58" s="234">
        <f t="shared" si="10"/>
        <v>5125</v>
      </c>
      <c r="F58" s="234">
        <f t="shared" si="10"/>
        <v>4732</v>
      </c>
      <c r="G58" s="234">
        <f t="shared" si="10"/>
        <v>1958</v>
      </c>
      <c r="H58" s="234">
        <f t="shared" si="10"/>
        <v>0</v>
      </c>
      <c r="I58" s="234">
        <f t="shared" si="10"/>
        <v>0</v>
      </c>
      <c r="J58" s="234">
        <f t="shared" si="10"/>
        <v>0</v>
      </c>
      <c r="K58" s="234">
        <f t="shared" si="10"/>
        <v>0</v>
      </c>
      <c r="L58" s="234">
        <f t="shared" si="10"/>
        <v>0</v>
      </c>
      <c r="M58" s="234">
        <f t="shared" si="10"/>
        <v>0</v>
      </c>
      <c r="N58" s="234">
        <f t="shared" si="10"/>
        <v>0</v>
      </c>
      <c r="O58" s="234">
        <f t="shared" si="6"/>
        <v>23071</v>
      </c>
      <c r="P58" s="142"/>
      <c r="Q58" s="142"/>
      <c r="R58" s="142"/>
      <c r="S58" s="142"/>
      <c r="T58" s="142"/>
      <c r="U58" s="142"/>
      <c r="V58" s="220"/>
      <c r="W58" s="142"/>
      <c r="X58" s="142"/>
      <c r="Y58" s="163"/>
      <c r="Z58" s="163"/>
      <c r="AA58" s="163"/>
      <c r="AB58" s="163"/>
      <c r="AC58" s="163"/>
      <c r="AD58" s="200"/>
      <c r="AE58" s="200"/>
      <c r="AF58" s="189"/>
      <c r="AG58" s="189"/>
      <c r="AH58" s="189"/>
      <c r="AI58" s="189"/>
      <c r="AP58" s="189"/>
      <c r="AQ58" s="189"/>
      <c r="AR58" s="189"/>
      <c r="AS58" s="189"/>
    </row>
    <row r="59" spans="1:45" s="144" customFormat="1" ht="14.5" customHeight="1" x14ac:dyDescent="0.3">
      <c r="A59" s="174"/>
      <c r="B59" s="174" t="s">
        <v>699</v>
      </c>
      <c r="C59" s="229">
        <v>102</v>
      </c>
      <c r="D59" s="229">
        <v>54</v>
      </c>
      <c r="E59" s="229">
        <v>57</v>
      </c>
      <c r="F59" s="229">
        <v>74</v>
      </c>
      <c r="G59" s="229">
        <v>11</v>
      </c>
      <c r="H59" s="229">
        <v>0</v>
      </c>
      <c r="I59" s="229">
        <v>0</v>
      </c>
      <c r="J59" s="229">
        <v>0</v>
      </c>
      <c r="K59" s="229">
        <v>0</v>
      </c>
      <c r="L59" s="230">
        <v>0</v>
      </c>
      <c r="M59" s="230">
        <v>0</v>
      </c>
      <c r="N59" s="230">
        <v>0</v>
      </c>
      <c r="O59" s="236">
        <f t="shared" si="6"/>
        <v>298</v>
      </c>
      <c r="P59" s="142"/>
      <c r="Q59" s="142"/>
      <c r="R59" s="142"/>
      <c r="S59" s="142"/>
      <c r="T59" s="142"/>
      <c r="U59" s="142"/>
      <c r="V59" s="220"/>
      <c r="W59" s="142"/>
      <c r="X59" s="142"/>
      <c r="Y59" s="163"/>
      <c r="Z59" s="163"/>
      <c r="AA59" s="163"/>
      <c r="AB59" s="163"/>
      <c r="AC59" s="163"/>
      <c r="AD59" s="200"/>
      <c r="AE59" s="200"/>
      <c r="AF59" s="189"/>
      <c r="AG59" s="189"/>
      <c r="AH59" s="189"/>
      <c r="AP59" s="189"/>
      <c r="AQ59" s="189"/>
      <c r="AR59" s="189"/>
      <c r="AS59" s="189"/>
    </row>
    <row r="60" spans="1:45" s="144" customFormat="1" ht="14.5" customHeight="1" x14ac:dyDescent="0.3">
      <c r="A60" s="174"/>
      <c r="B60" s="174" t="s">
        <v>700</v>
      </c>
      <c r="C60" s="229">
        <v>92</v>
      </c>
      <c r="D60" s="229">
        <v>76</v>
      </c>
      <c r="E60" s="229">
        <v>65</v>
      </c>
      <c r="F60" s="229">
        <v>47</v>
      </c>
      <c r="G60" s="229">
        <v>14</v>
      </c>
      <c r="H60" s="229">
        <v>0</v>
      </c>
      <c r="I60" s="229">
        <v>0</v>
      </c>
      <c r="J60" s="229">
        <v>0</v>
      </c>
      <c r="K60" s="229">
        <v>0</v>
      </c>
      <c r="L60" s="230">
        <v>0</v>
      </c>
      <c r="M60" s="230">
        <v>0</v>
      </c>
      <c r="N60" s="230">
        <v>0</v>
      </c>
      <c r="O60" s="236">
        <f t="shared" si="6"/>
        <v>294</v>
      </c>
      <c r="P60" s="142"/>
      <c r="Q60" s="142"/>
      <c r="R60" s="142"/>
      <c r="S60" s="142"/>
      <c r="T60" s="142"/>
      <c r="U60" s="142"/>
      <c r="V60" s="220"/>
      <c r="W60" s="142"/>
      <c r="X60" s="142"/>
      <c r="Y60" s="163"/>
      <c r="Z60" s="163"/>
      <c r="AA60" s="163"/>
      <c r="AB60" s="163"/>
      <c r="AC60" s="163"/>
      <c r="AD60" s="200"/>
      <c r="AE60" s="200"/>
      <c r="AF60" s="189"/>
      <c r="AG60" s="189"/>
      <c r="AH60" s="189"/>
      <c r="AK60" s="189"/>
      <c r="AL60" s="189"/>
      <c r="AM60" s="189"/>
      <c r="AN60" s="189"/>
      <c r="AO60" s="189"/>
      <c r="AP60" s="189"/>
      <c r="AQ60" s="189"/>
      <c r="AR60" s="189"/>
      <c r="AS60" s="189"/>
    </row>
    <row r="61" spans="1:45" s="144" customFormat="1" ht="14.5" customHeight="1" x14ac:dyDescent="0.3">
      <c r="A61" s="174"/>
      <c r="B61" s="174" t="s">
        <v>702</v>
      </c>
      <c r="C61" s="229">
        <v>5432</v>
      </c>
      <c r="D61" s="229">
        <v>5500</v>
      </c>
      <c r="E61" s="229">
        <v>5003</v>
      </c>
      <c r="F61" s="229">
        <v>4611</v>
      </c>
      <c r="G61" s="229">
        <v>1933</v>
      </c>
      <c r="H61" s="229">
        <v>0</v>
      </c>
      <c r="I61" s="229">
        <v>0</v>
      </c>
      <c r="J61" s="229">
        <v>0</v>
      </c>
      <c r="K61" s="229">
        <v>0</v>
      </c>
      <c r="L61" s="230">
        <v>0</v>
      </c>
      <c r="M61" s="230">
        <v>0</v>
      </c>
      <c r="N61" s="230">
        <v>0</v>
      </c>
      <c r="O61" s="236">
        <f t="shared" si="6"/>
        <v>22479</v>
      </c>
      <c r="P61" s="142"/>
      <c r="Q61" s="142"/>
      <c r="R61" s="142"/>
      <c r="S61" s="142"/>
      <c r="T61" s="142"/>
      <c r="U61" s="142"/>
      <c r="V61" s="220"/>
      <c r="W61" s="142"/>
      <c r="X61" s="142"/>
      <c r="Y61" s="163"/>
      <c r="Z61" s="163"/>
      <c r="AA61" s="163"/>
      <c r="AB61" s="163"/>
      <c r="AC61" s="163"/>
      <c r="AD61" s="200"/>
      <c r="AE61" s="200"/>
      <c r="AF61" s="189"/>
      <c r="AG61" s="189"/>
      <c r="AI61" s="189"/>
      <c r="AP61" s="189"/>
      <c r="AQ61" s="189"/>
      <c r="AR61" s="189"/>
      <c r="AS61" s="189"/>
    </row>
    <row r="62" spans="1:45" s="144" customFormat="1" ht="14.5" customHeight="1" x14ac:dyDescent="0.3">
      <c r="A62" s="233" t="s">
        <v>715</v>
      </c>
      <c r="B62" s="233" t="s">
        <v>0</v>
      </c>
      <c r="C62" s="234">
        <f t="shared" ref="C62:N62" si="11">SUM(C63:C65)</f>
        <v>67</v>
      </c>
      <c r="D62" s="234">
        <f t="shared" si="11"/>
        <v>78</v>
      </c>
      <c r="E62" s="234">
        <f t="shared" si="11"/>
        <v>63</v>
      </c>
      <c r="F62" s="234">
        <f t="shared" si="11"/>
        <v>76</v>
      </c>
      <c r="G62" s="234">
        <f t="shared" si="11"/>
        <v>29</v>
      </c>
      <c r="H62" s="234">
        <f t="shared" si="11"/>
        <v>0</v>
      </c>
      <c r="I62" s="234">
        <f t="shared" si="11"/>
        <v>0</v>
      </c>
      <c r="J62" s="234">
        <f t="shared" si="11"/>
        <v>0</v>
      </c>
      <c r="K62" s="234">
        <f t="shared" si="11"/>
        <v>0</v>
      </c>
      <c r="L62" s="234">
        <f t="shared" si="11"/>
        <v>0</v>
      </c>
      <c r="M62" s="234">
        <f t="shared" si="11"/>
        <v>0</v>
      </c>
      <c r="N62" s="234">
        <f t="shared" si="11"/>
        <v>0</v>
      </c>
      <c r="O62" s="234">
        <f t="shared" si="6"/>
        <v>313</v>
      </c>
      <c r="P62" s="142"/>
      <c r="Q62" s="142"/>
      <c r="R62" s="142"/>
      <c r="S62" s="142"/>
      <c r="T62" s="142"/>
      <c r="U62" s="142"/>
      <c r="V62" s="220"/>
      <c r="W62" s="142"/>
      <c r="X62" s="142"/>
      <c r="Y62" s="163"/>
      <c r="Z62" s="163"/>
      <c r="AA62" s="163"/>
      <c r="AB62" s="163"/>
      <c r="AC62" s="163"/>
      <c r="AD62" s="200"/>
      <c r="AE62" s="200"/>
      <c r="AF62" s="189"/>
      <c r="AG62" s="189"/>
      <c r="AI62" s="189"/>
      <c r="AP62" s="189"/>
      <c r="AQ62" s="189"/>
      <c r="AR62" s="189"/>
      <c r="AS62" s="189"/>
    </row>
    <row r="63" spans="1:45" s="144" customFormat="1" ht="14.5" customHeight="1" x14ac:dyDescent="0.3">
      <c r="A63" s="174"/>
      <c r="B63" s="174" t="s">
        <v>699</v>
      </c>
      <c r="C63" s="229">
        <v>33</v>
      </c>
      <c r="D63" s="229">
        <v>31</v>
      </c>
      <c r="E63" s="229">
        <v>20</v>
      </c>
      <c r="F63" s="229">
        <v>20</v>
      </c>
      <c r="G63" s="229">
        <v>10</v>
      </c>
      <c r="H63" s="229">
        <v>0</v>
      </c>
      <c r="I63" s="229">
        <v>0</v>
      </c>
      <c r="J63" s="229">
        <v>0</v>
      </c>
      <c r="K63" s="229">
        <v>0</v>
      </c>
      <c r="L63" s="230">
        <v>0</v>
      </c>
      <c r="M63" s="230">
        <v>0</v>
      </c>
      <c r="N63" s="230">
        <v>0</v>
      </c>
      <c r="O63" s="236">
        <f t="shared" si="6"/>
        <v>114</v>
      </c>
      <c r="P63" s="142"/>
      <c r="Q63" s="142"/>
      <c r="R63" s="142"/>
      <c r="S63" s="142"/>
      <c r="T63" s="142"/>
      <c r="U63" s="142"/>
      <c r="V63" s="220"/>
      <c r="W63" s="142"/>
      <c r="X63" s="142"/>
      <c r="Y63" s="163"/>
      <c r="Z63" s="163"/>
      <c r="AA63" s="163"/>
      <c r="AB63" s="163"/>
      <c r="AC63" s="163"/>
      <c r="AD63" s="200"/>
      <c r="AE63" s="200"/>
      <c r="AF63" s="189"/>
      <c r="AG63" s="189"/>
      <c r="AI63" s="189"/>
      <c r="AP63" s="189"/>
      <c r="AQ63" s="189"/>
      <c r="AR63" s="189"/>
      <c r="AS63" s="189"/>
    </row>
    <row r="64" spans="1:45" s="144" customFormat="1" ht="14.5" customHeight="1" x14ac:dyDescent="0.3">
      <c r="A64" s="174"/>
      <c r="B64" s="174" t="s">
        <v>700</v>
      </c>
      <c r="C64" s="229">
        <v>11</v>
      </c>
      <c r="D64" s="229">
        <v>5</v>
      </c>
      <c r="E64" s="229">
        <v>12</v>
      </c>
      <c r="F64" s="229">
        <v>4</v>
      </c>
      <c r="G64" s="229">
        <v>1</v>
      </c>
      <c r="H64" s="229">
        <v>0</v>
      </c>
      <c r="I64" s="229">
        <v>0</v>
      </c>
      <c r="J64" s="229">
        <v>0</v>
      </c>
      <c r="K64" s="229">
        <v>0</v>
      </c>
      <c r="L64" s="230">
        <v>0</v>
      </c>
      <c r="M64" s="230">
        <v>0</v>
      </c>
      <c r="N64" s="230">
        <v>0</v>
      </c>
      <c r="O64" s="236">
        <f t="shared" si="6"/>
        <v>33</v>
      </c>
      <c r="P64" s="142"/>
      <c r="Q64" s="142"/>
      <c r="R64" s="142"/>
      <c r="S64" s="142"/>
      <c r="T64" s="142"/>
      <c r="U64" s="142"/>
      <c r="V64" s="220"/>
      <c r="W64" s="142"/>
      <c r="X64" s="142"/>
      <c r="Y64" s="163"/>
      <c r="Z64" s="163"/>
      <c r="AA64" s="163"/>
      <c r="AB64" s="163"/>
      <c r="AC64" s="163"/>
      <c r="AD64" s="200"/>
      <c r="AE64" s="200"/>
      <c r="AF64" s="189"/>
      <c r="AG64" s="189"/>
      <c r="AI64" s="189"/>
      <c r="AP64" s="189"/>
      <c r="AQ64" s="189"/>
      <c r="AR64" s="189"/>
      <c r="AS64" s="189"/>
    </row>
    <row r="65" spans="1:45" s="144" customFormat="1" ht="14.5" customHeight="1" x14ac:dyDescent="0.3">
      <c r="A65" s="174"/>
      <c r="B65" s="174" t="s">
        <v>702</v>
      </c>
      <c r="C65" s="229">
        <v>23</v>
      </c>
      <c r="D65" s="229">
        <v>42</v>
      </c>
      <c r="E65" s="229">
        <v>31</v>
      </c>
      <c r="F65" s="229">
        <v>52</v>
      </c>
      <c r="G65" s="229">
        <v>18</v>
      </c>
      <c r="H65" s="229">
        <v>0</v>
      </c>
      <c r="I65" s="229">
        <v>0</v>
      </c>
      <c r="J65" s="229">
        <v>0</v>
      </c>
      <c r="K65" s="229">
        <v>0</v>
      </c>
      <c r="L65" s="230">
        <v>0</v>
      </c>
      <c r="M65" s="230">
        <v>0</v>
      </c>
      <c r="N65" s="230">
        <v>0</v>
      </c>
      <c r="O65" s="236">
        <f t="shared" si="6"/>
        <v>166</v>
      </c>
      <c r="P65" s="142"/>
      <c r="Q65" s="142"/>
      <c r="R65" s="142"/>
      <c r="S65" s="142"/>
      <c r="T65" s="142"/>
      <c r="U65" s="142"/>
      <c r="V65" s="220"/>
      <c r="W65" s="142"/>
      <c r="X65" s="142"/>
      <c r="Y65" s="163"/>
      <c r="Z65" s="163"/>
      <c r="AA65" s="163"/>
      <c r="AB65" s="163"/>
      <c r="AC65" s="163"/>
      <c r="AD65" s="200"/>
      <c r="AE65" s="200"/>
      <c r="AF65" s="189"/>
      <c r="AG65" s="189"/>
      <c r="AI65" s="189"/>
      <c r="AP65" s="189"/>
      <c r="AQ65" s="189"/>
      <c r="AR65" s="189"/>
      <c r="AS65" s="189"/>
    </row>
    <row r="66" spans="1:45" s="144" customFormat="1" ht="14.5" customHeight="1" x14ac:dyDescent="0.3">
      <c r="A66" s="233" t="s">
        <v>716</v>
      </c>
      <c r="B66" s="233" t="s">
        <v>0</v>
      </c>
      <c r="C66" s="234">
        <f t="shared" ref="C66:N66" si="12">SUM(C67:C69)</f>
        <v>9731</v>
      </c>
      <c r="D66" s="234">
        <f t="shared" si="12"/>
        <v>9022</v>
      </c>
      <c r="E66" s="234">
        <f t="shared" si="12"/>
        <v>8785</v>
      </c>
      <c r="F66" s="234">
        <f t="shared" si="12"/>
        <v>10791</v>
      </c>
      <c r="G66" s="234">
        <f t="shared" si="12"/>
        <v>3885</v>
      </c>
      <c r="H66" s="234">
        <f t="shared" si="12"/>
        <v>0</v>
      </c>
      <c r="I66" s="234">
        <f t="shared" si="12"/>
        <v>0</v>
      </c>
      <c r="J66" s="234">
        <f t="shared" si="12"/>
        <v>0</v>
      </c>
      <c r="K66" s="234">
        <f t="shared" si="12"/>
        <v>0</v>
      </c>
      <c r="L66" s="234">
        <f t="shared" si="12"/>
        <v>0</v>
      </c>
      <c r="M66" s="234">
        <f t="shared" si="12"/>
        <v>0</v>
      </c>
      <c r="N66" s="234">
        <f t="shared" si="12"/>
        <v>0</v>
      </c>
      <c r="O66" s="234">
        <f t="shared" si="6"/>
        <v>42214</v>
      </c>
      <c r="P66" s="142"/>
      <c r="Q66" s="142"/>
      <c r="R66" s="142"/>
      <c r="S66" s="142"/>
      <c r="T66" s="142"/>
      <c r="U66" s="142"/>
      <c r="V66" s="220"/>
      <c r="W66" s="142"/>
      <c r="X66" s="142"/>
      <c r="Y66" s="163"/>
      <c r="Z66" s="163"/>
      <c r="AA66" s="163"/>
      <c r="AB66" s="163"/>
      <c r="AC66" s="163"/>
      <c r="AD66" s="200"/>
      <c r="AE66" s="200"/>
      <c r="AF66" s="189"/>
      <c r="AG66" s="189"/>
      <c r="AI66" s="189"/>
      <c r="AP66" s="189"/>
      <c r="AQ66" s="189"/>
      <c r="AR66" s="189"/>
      <c r="AS66" s="189"/>
    </row>
    <row r="67" spans="1:45" s="144" customFormat="1" ht="14.5" customHeight="1" x14ac:dyDescent="0.3">
      <c r="A67" s="174"/>
      <c r="B67" s="174" t="s">
        <v>699</v>
      </c>
      <c r="C67" s="229">
        <v>4095</v>
      </c>
      <c r="D67" s="229">
        <v>3942</v>
      </c>
      <c r="E67" s="229">
        <v>3875</v>
      </c>
      <c r="F67" s="229">
        <v>4378</v>
      </c>
      <c r="G67" s="229">
        <v>1472</v>
      </c>
      <c r="H67" s="229">
        <v>0</v>
      </c>
      <c r="I67" s="229">
        <v>0</v>
      </c>
      <c r="J67" s="229">
        <v>0</v>
      </c>
      <c r="K67" s="229">
        <v>0</v>
      </c>
      <c r="L67" s="230">
        <v>0</v>
      </c>
      <c r="M67" s="230">
        <v>0</v>
      </c>
      <c r="N67" s="230">
        <v>0</v>
      </c>
      <c r="O67" s="236">
        <f t="shared" si="6"/>
        <v>17762</v>
      </c>
      <c r="P67" s="142"/>
      <c r="Q67" s="142"/>
      <c r="R67" s="142"/>
      <c r="S67" s="142"/>
      <c r="T67" s="142"/>
      <c r="U67" s="142"/>
      <c r="V67" s="220"/>
      <c r="W67" s="142"/>
      <c r="X67" s="142"/>
      <c r="Y67" s="163"/>
      <c r="Z67" s="163"/>
      <c r="AA67" s="163"/>
      <c r="AB67" s="163"/>
      <c r="AC67" s="163"/>
      <c r="AD67" s="200"/>
      <c r="AE67" s="200"/>
      <c r="AF67" s="189"/>
      <c r="AG67" s="189"/>
      <c r="AI67" s="189"/>
      <c r="AP67" s="189"/>
      <c r="AQ67" s="189"/>
      <c r="AR67" s="189"/>
      <c r="AS67" s="189"/>
    </row>
    <row r="68" spans="1:45" s="144" customFormat="1" ht="14.5" customHeight="1" x14ac:dyDescent="0.3">
      <c r="A68" s="174"/>
      <c r="B68" s="174" t="s">
        <v>700</v>
      </c>
      <c r="C68" s="229">
        <v>1072</v>
      </c>
      <c r="D68" s="229">
        <v>1040</v>
      </c>
      <c r="E68" s="229">
        <v>1017</v>
      </c>
      <c r="F68" s="229">
        <v>1195</v>
      </c>
      <c r="G68" s="229">
        <v>379</v>
      </c>
      <c r="H68" s="229">
        <v>0</v>
      </c>
      <c r="I68" s="229">
        <v>0</v>
      </c>
      <c r="J68" s="229">
        <v>0</v>
      </c>
      <c r="K68" s="229">
        <v>0</v>
      </c>
      <c r="L68" s="230">
        <v>0</v>
      </c>
      <c r="M68" s="230">
        <v>0</v>
      </c>
      <c r="N68" s="230">
        <v>0</v>
      </c>
      <c r="O68" s="236">
        <f t="shared" si="6"/>
        <v>4703</v>
      </c>
      <c r="P68" s="142"/>
      <c r="Q68" s="142"/>
      <c r="R68" s="142"/>
      <c r="S68" s="142"/>
      <c r="T68" s="142"/>
      <c r="U68" s="142"/>
      <c r="V68" s="220"/>
      <c r="W68" s="142"/>
      <c r="X68" s="142"/>
      <c r="Y68" s="163"/>
      <c r="Z68" s="163"/>
      <c r="AA68" s="163"/>
      <c r="AB68" s="163"/>
      <c r="AC68" s="163"/>
      <c r="AD68" s="200"/>
      <c r="AE68" s="200"/>
      <c r="AF68" s="189"/>
      <c r="AG68" s="189"/>
      <c r="AI68" s="189"/>
      <c r="AP68" s="189"/>
      <c r="AQ68" s="189"/>
      <c r="AR68" s="189"/>
      <c r="AS68" s="189"/>
    </row>
    <row r="69" spans="1:45" s="144" customFormat="1" ht="14.5" customHeight="1" x14ac:dyDescent="0.3">
      <c r="A69" s="174"/>
      <c r="B69" s="174" t="s">
        <v>702</v>
      </c>
      <c r="C69" s="229">
        <v>4564</v>
      </c>
      <c r="D69" s="229">
        <v>4040</v>
      </c>
      <c r="E69" s="229">
        <v>3893</v>
      </c>
      <c r="F69" s="229">
        <v>5218</v>
      </c>
      <c r="G69" s="229">
        <v>2034</v>
      </c>
      <c r="H69" s="229">
        <v>0</v>
      </c>
      <c r="I69" s="229">
        <v>0</v>
      </c>
      <c r="J69" s="229">
        <v>0</v>
      </c>
      <c r="K69" s="229">
        <v>0</v>
      </c>
      <c r="L69" s="230">
        <v>0</v>
      </c>
      <c r="M69" s="230">
        <v>0</v>
      </c>
      <c r="N69" s="230">
        <v>0</v>
      </c>
      <c r="O69" s="236">
        <f t="shared" si="6"/>
        <v>19749</v>
      </c>
      <c r="P69" s="142"/>
      <c r="Q69" s="142"/>
      <c r="R69" s="142"/>
      <c r="S69" s="142"/>
      <c r="T69" s="142"/>
      <c r="U69" s="142"/>
      <c r="V69" s="220"/>
      <c r="W69" s="142"/>
      <c r="X69" s="142"/>
      <c r="Y69" s="163"/>
      <c r="Z69" s="163"/>
      <c r="AA69" s="163"/>
      <c r="AB69" s="163"/>
      <c r="AC69" s="163"/>
      <c r="AD69" s="200"/>
      <c r="AE69" s="200"/>
      <c r="AF69" s="189"/>
      <c r="AG69" s="189"/>
      <c r="AI69" s="189"/>
      <c r="AP69" s="189"/>
      <c r="AQ69" s="189"/>
      <c r="AR69" s="189"/>
      <c r="AS69" s="189"/>
    </row>
    <row r="70" spans="1:45" s="144" customFormat="1" ht="14.5" customHeight="1" x14ac:dyDescent="0.3">
      <c r="A70" s="233" t="s">
        <v>717</v>
      </c>
      <c r="B70" s="233" t="s">
        <v>0</v>
      </c>
      <c r="C70" s="234">
        <f t="shared" ref="C70:N70" si="13">SUM(C71:C73)</f>
        <v>99</v>
      </c>
      <c r="D70" s="234">
        <f t="shared" si="13"/>
        <v>82</v>
      </c>
      <c r="E70" s="234">
        <f t="shared" si="13"/>
        <v>84</v>
      </c>
      <c r="F70" s="234">
        <f t="shared" si="13"/>
        <v>102</v>
      </c>
      <c r="G70" s="234">
        <f t="shared" si="13"/>
        <v>26</v>
      </c>
      <c r="H70" s="234">
        <f t="shared" si="13"/>
        <v>0</v>
      </c>
      <c r="I70" s="234">
        <f t="shared" si="13"/>
        <v>0</v>
      </c>
      <c r="J70" s="234">
        <f t="shared" si="13"/>
        <v>0</v>
      </c>
      <c r="K70" s="234">
        <f t="shared" si="13"/>
        <v>0</v>
      </c>
      <c r="L70" s="234">
        <f t="shared" si="13"/>
        <v>0</v>
      </c>
      <c r="M70" s="234">
        <f t="shared" si="13"/>
        <v>0</v>
      </c>
      <c r="N70" s="234">
        <f t="shared" si="13"/>
        <v>0</v>
      </c>
      <c r="O70" s="234">
        <f t="shared" si="6"/>
        <v>393</v>
      </c>
      <c r="P70" s="142"/>
      <c r="Q70" s="142"/>
      <c r="R70" s="142"/>
      <c r="S70" s="142"/>
      <c r="T70" s="142"/>
      <c r="U70" s="142"/>
      <c r="V70" s="220"/>
      <c r="W70" s="142"/>
      <c r="X70" s="142"/>
      <c r="Y70" s="163"/>
      <c r="Z70" s="163"/>
      <c r="AA70" s="163"/>
      <c r="AB70" s="163"/>
      <c r="AC70" s="163"/>
      <c r="AD70" s="200"/>
      <c r="AE70" s="200"/>
      <c r="AF70" s="189"/>
      <c r="AG70" s="189"/>
      <c r="AI70" s="189"/>
      <c r="AP70" s="189"/>
      <c r="AQ70" s="189"/>
      <c r="AR70" s="189"/>
      <c r="AS70" s="189"/>
    </row>
    <row r="71" spans="1:45" s="144" customFormat="1" ht="14.5" customHeight="1" x14ac:dyDescent="0.3">
      <c r="A71" s="174"/>
      <c r="B71" s="174" t="s">
        <v>699</v>
      </c>
      <c r="C71" s="229">
        <v>46</v>
      </c>
      <c r="D71" s="229">
        <v>44</v>
      </c>
      <c r="E71" s="229">
        <v>43</v>
      </c>
      <c r="F71" s="229">
        <v>57</v>
      </c>
      <c r="G71" s="229">
        <v>11</v>
      </c>
      <c r="H71" s="229">
        <v>0</v>
      </c>
      <c r="I71" s="229">
        <v>0</v>
      </c>
      <c r="J71" s="229">
        <v>0</v>
      </c>
      <c r="K71" s="229">
        <v>0</v>
      </c>
      <c r="L71" s="230">
        <v>0</v>
      </c>
      <c r="M71" s="230">
        <v>0</v>
      </c>
      <c r="N71" s="230">
        <v>0</v>
      </c>
      <c r="O71" s="236">
        <f t="shared" si="6"/>
        <v>201</v>
      </c>
      <c r="P71" s="142"/>
      <c r="Q71" s="142"/>
      <c r="R71" s="142"/>
      <c r="S71" s="142"/>
      <c r="T71" s="142"/>
      <c r="U71" s="142"/>
      <c r="V71" s="220"/>
      <c r="W71" s="142"/>
      <c r="X71" s="142"/>
      <c r="Y71" s="163"/>
      <c r="Z71" s="163"/>
      <c r="AA71" s="163"/>
      <c r="AB71" s="163"/>
      <c r="AC71" s="163"/>
      <c r="AD71" s="200"/>
      <c r="AE71" s="200"/>
      <c r="AF71" s="189"/>
      <c r="AG71" s="189"/>
      <c r="AI71" s="189"/>
      <c r="AP71" s="189"/>
      <c r="AQ71" s="189"/>
      <c r="AR71" s="189"/>
      <c r="AS71" s="189"/>
    </row>
    <row r="72" spans="1:45" s="144" customFormat="1" ht="14.5" customHeight="1" x14ac:dyDescent="0.3">
      <c r="A72" s="174"/>
      <c r="B72" s="174" t="s">
        <v>700</v>
      </c>
      <c r="C72" s="229">
        <v>15</v>
      </c>
      <c r="D72" s="229">
        <v>10</v>
      </c>
      <c r="E72" s="229">
        <v>13</v>
      </c>
      <c r="F72" s="229">
        <v>11</v>
      </c>
      <c r="G72" s="229">
        <v>3</v>
      </c>
      <c r="H72" s="229">
        <v>0</v>
      </c>
      <c r="I72" s="229">
        <v>0</v>
      </c>
      <c r="J72" s="229">
        <v>0</v>
      </c>
      <c r="K72" s="229">
        <v>0</v>
      </c>
      <c r="L72" s="230">
        <v>0</v>
      </c>
      <c r="M72" s="230">
        <v>0</v>
      </c>
      <c r="N72" s="230">
        <v>0</v>
      </c>
      <c r="O72" s="236">
        <f t="shared" si="6"/>
        <v>52</v>
      </c>
      <c r="P72" s="142"/>
      <c r="Q72" s="142"/>
      <c r="R72" s="142"/>
      <c r="S72" s="142"/>
      <c r="T72" s="142"/>
      <c r="U72" s="142"/>
      <c r="V72" s="220"/>
      <c r="W72" s="142"/>
      <c r="X72" s="142"/>
      <c r="Y72" s="163"/>
      <c r="Z72" s="163"/>
      <c r="AA72" s="163"/>
      <c r="AB72" s="163"/>
      <c r="AC72" s="163"/>
      <c r="AD72" s="200"/>
      <c r="AE72" s="200"/>
      <c r="AF72" s="189"/>
      <c r="AG72" s="189"/>
      <c r="AI72" s="189"/>
      <c r="AP72" s="189"/>
      <c r="AQ72" s="189"/>
      <c r="AR72" s="189"/>
      <c r="AS72" s="189"/>
    </row>
    <row r="73" spans="1:45" s="144" customFormat="1" ht="14.5" customHeight="1" x14ac:dyDescent="0.3">
      <c r="A73" s="174"/>
      <c r="B73" s="174" t="s">
        <v>702</v>
      </c>
      <c r="C73" s="229">
        <v>38</v>
      </c>
      <c r="D73" s="229">
        <v>28</v>
      </c>
      <c r="E73" s="229">
        <v>28</v>
      </c>
      <c r="F73" s="229">
        <v>34</v>
      </c>
      <c r="G73" s="229">
        <v>12</v>
      </c>
      <c r="H73" s="229">
        <v>0</v>
      </c>
      <c r="I73" s="229">
        <v>0</v>
      </c>
      <c r="J73" s="229">
        <v>0</v>
      </c>
      <c r="K73" s="229">
        <v>0</v>
      </c>
      <c r="L73" s="230">
        <v>0</v>
      </c>
      <c r="M73" s="230">
        <v>0</v>
      </c>
      <c r="N73" s="230">
        <v>0</v>
      </c>
      <c r="O73" s="236">
        <f t="shared" si="6"/>
        <v>140</v>
      </c>
      <c r="P73" s="142"/>
      <c r="Q73" s="142"/>
      <c r="R73" s="142"/>
      <c r="S73" s="142"/>
      <c r="T73" s="142"/>
      <c r="U73" s="142"/>
      <c r="V73" s="220"/>
      <c r="W73" s="142"/>
      <c r="X73" s="142"/>
      <c r="Y73" s="163"/>
      <c r="Z73" s="163"/>
      <c r="AA73" s="163"/>
      <c r="AB73" s="163"/>
      <c r="AC73" s="163"/>
      <c r="AD73" s="200"/>
      <c r="AE73" s="200"/>
      <c r="AF73" s="189"/>
      <c r="AG73" s="189"/>
      <c r="AI73" s="189"/>
      <c r="AP73" s="189"/>
      <c r="AQ73" s="189"/>
      <c r="AR73" s="189"/>
      <c r="AS73" s="189"/>
    </row>
    <row r="74" spans="1:45" s="144" customFormat="1" ht="14.5" customHeight="1" x14ac:dyDescent="0.3">
      <c r="A74" s="233" t="s">
        <v>718</v>
      </c>
      <c r="B74" s="233" t="s">
        <v>0</v>
      </c>
      <c r="C74" s="234">
        <f t="shared" ref="C74:N74" si="14">SUM(C75:C77)</f>
        <v>424</v>
      </c>
      <c r="D74" s="234">
        <f t="shared" si="14"/>
        <v>383</v>
      </c>
      <c r="E74" s="234">
        <f t="shared" si="14"/>
        <v>346</v>
      </c>
      <c r="F74" s="234">
        <f t="shared" si="14"/>
        <v>441</v>
      </c>
      <c r="G74" s="234">
        <f t="shared" si="14"/>
        <v>161</v>
      </c>
      <c r="H74" s="234">
        <f t="shared" si="14"/>
        <v>0</v>
      </c>
      <c r="I74" s="234">
        <f t="shared" si="14"/>
        <v>0</v>
      </c>
      <c r="J74" s="234">
        <f t="shared" si="14"/>
        <v>0</v>
      </c>
      <c r="K74" s="234">
        <f t="shared" si="14"/>
        <v>0</v>
      </c>
      <c r="L74" s="234">
        <f t="shared" si="14"/>
        <v>0</v>
      </c>
      <c r="M74" s="234">
        <f t="shared" si="14"/>
        <v>0</v>
      </c>
      <c r="N74" s="234">
        <f t="shared" si="14"/>
        <v>0</v>
      </c>
      <c r="O74" s="234">
        <f t="shared" si="6"/>
        <v>1755</v>
      </c>
      <c r="P74" s="142"/>
      <c r="Q74" s="142"/>
      <c r="R74" s="142"/>
      <c r="S74" s="142"/>
      <c r="T74" s="142"/>
      <c r="U74" s="142"/>
      <c r="V74" s="220"/>
      <c r="W74" s="142"/>
      <c r="X74" s="142"/>
      <c r="Y74" s="163"/>
      <c r="Z74" s="163"/>
      <c r="AA74" s="163"/>
      <c r="AB74" s="163"/>
      <c r="AC74" s="163"/>
      <c r="AD74" s="200"/>
      <c r="AE74" s="200"/>
      <c r="AF74" s="189"/>
      <c r="AG74" s="189"/>
      <c r="AI74" s="189"/>
      <c r="AP74" s="189"/>
      <c r="AQ74" s="189"/>
      <c r="AR74" s="189"/>
      <c r="AS74" s="189"/>
    </row>
    <row r="75" spans="1:45" s="144" customFormat="1" ht="14.5" customHeight="1" x14ac:dyDescent="0.3">
      <c r="A75" s="174"/>
      <c r="B75" s="174" t="s">
        <v>699</v>
      </c>
      <c r="C75" s="229">
        <v>296</v>
      </c>
      <c r="D75" s="229">
        <v>260</v>
      </c>
      <c r="E75" s="229">
        <v>243</v>
      </c>
      <c r="F75" s="229">
        <v>278</v>
      </c>
      <c r="G75" s="229">
        <v>83</v>
      </c>
      <c r="H75" s="229">
        <v>0</v>
      </c>
      <c r="I75" s="229">
        <v>0</v>
      </c>
      <c r="J75" s="229">
        <v>0</v>
      </c>
      <c r="K75" s="229">
        <v>0</v>
      </c>
      <c r="L75" s="230">
        <v>0</v>
      </c>
      <c r="M75" s="230">
        <v>0</v>
      </c>
      <c r="N75" s="230">
        <v>0</v>
      </c>
      <c r="O75" s="236">
        <f t="shared" si="6"/>
        <v>1160</v>
      </c>
      <c r="P75" s="142"/>
      <c r="Q75" s="142"/>
      <c r="R75" s="142"/>
      <c r="S75" s="142"/>
      <c r="T75" s="142"/>
      <c r="U75" s="142"/>
      <c r="V75" s="220"/>
      <c r="W75" s="142"/>
      <c r="X75" s="142"/>
      <c r="Y75" s="163"/>
      <c r="Z75" s="163"/>
      <c r="AA75" s="163"/>
      <c r="AB75" s="163"/>
      <c r="AC75" s="163"/>
      <c r="AD75" s="200"/>
      <c r="AE75" s="200"/>
      <c r="AF75" s="189"/>
      <c r="AG75" s="189"/>
      <c r="AI75" s="189"/>
      <c r="AP75" s="189"/>
      <c r="AQ75" s="189"/>
      <c r="AR75" s="189"/>
      <c r="AS75" s="189"/>
    </row>
    <row r="76" spans="1:45" s="144" customFormat="1" ht="14.5" customHeight="1" x14ac:dyDescent="0.3">
      <c r="A76" s="174"/>
      <c r="B76" s="174" t="s">
        <v>700</v>
      </c>
      <c r="C76" s="229">
        <v>83</v>
      </c>
      <c r="D76" s="229">
        <v>110</v>
      </c>
      <c r="E76" s="229">
        <v>83</v>
      </c>
      <c r="F76" s="229">
        <v>91</v>
      </c>
      <c r="G76" s="229">
        <v>36</v>
      </c>
      <c r="H76" s="229">
        <v>0</v>
      </c>
      <c r="I76" s="229">
        <v>0</v>
      </c>
      <c r="J76" s="229">
        <v>0</v>
      </c>
      <c r="K76" s="229">
        <v>0</v>
      </c>
      <c r="L76" s="230">
        <v>0</v>
      </c>
      <c r="M76" s="230">
        <v>0</v>
      </c>
      <c r="N76" s="230">
        <v>0</v>
      </c>
      <c r="O76" s="236">
        <f t="shared" si="6"/>
        <v>403</v>
      </c>
      <c r="P76" s="142"/>
      <c r="Q76" s="142"/>
      <c r="R76" s="142"/>
      <c r="S76" s="142"/>
      <c r="T76" s="142"/>
      <c r="U76" s="142"/>
      <c r="V76" s="220"/>
      <c r="W76" s="142"/>
      <c r="X76" s="142"/>
      <c r="Y76" s="163"/>
      <c r="Z76" s="163"/>
      <c r="AA76" s="163"/>
      <c r="AB76" s="163"/>
      <c r="AC76" s="163"/>
      <c r="AD76" s="200"/>
      <c r="AE76" s="200"/>
      <c r="AF76" s="189"/>
      <c r="AG76" s="189"/>
      <c r="AI76" s="189"/>
      <c r="AP76" s="189"/>
      <c r="AQ76" s="189"/>
      <c r="AR76" s="189"/>
      <c r="AS76" s="189"/>
    </row>
    <row r="77" spans="1:45" s="144" customFormat="1" ht="14.5" customHeight="1" x14ac:dyDescent="0.3">
      <c r="A77" s="174"/>
      <c r="B77" s="174" t="s">
        <v>702</v>
      </c>
      <c r="C77" s="229">
        <v>45</v>
      </c>
      <c r="D77" s="229">
        <v>13</v>
      </c>
      <c r="E77" s="229">
        <v>20</v>
      </c>
      <c r="F77" s="229">
        <v>72</v>
      </c>
      <c r="G77" s="229">
        <v>42</v>
      </c>
      <c r="H77" s="229">
        <v>0</v>
      </c>
      <c r="I77" s="229">
        <v>0</v>
      </c>
      <c r="J77" s="229">
        <v>0</v>
      </c>
      <c r="K77" s="229">
        <v>0</v>
      </c>
      <c r="L77" s="230">
        <v>0</v>
      </c>
      <c r="M77" s="230">
        <v>0</v>
      </c>
      <c r="N77" s="230">
        <v>0</v>
      </c>
      <c r="O77" s="236">
        <f t="shared" si="6"/>
        <v>192</v>
      </c>
      <c r="P77" s="142"/>
      <c r="Q77" s="142"/>
      <c r="R77" s="142"/>
      <c r="S77" s="142"/>
      <c r="T77" s="142"/>
      <c r="U77" s="142"/>
      <c r="V77" s="220"/>
      <c r="W77" s="142"/>
      <c r="X77" s="142"/>
      <c r="Y77" s="163"/>
      <c r="Z77" s="163"/>
      <c r="AA77" s="163"/>
      <c r="AB77" s="163"/>
      <c r="AC77" s="163"/>
      <c r="AD77" s="200"/>
      <c r="AE77" s="200"/>
      <c r="AF77" s="189"/>
      <c r="AG77" s="189"/>
      <c r="AI77" s="189"/>
      <c r="AP77" s="189"/>
      <c r="AQ77" s="189"/>
      <c r="AR77" s="189"/>
      <c r="AS77" s="189"/>
    </row>
    <row r="78" spans="1:45" s="144" customFormat="1" ht="14.5" customHeight="1" x14ac:dyDescent="0.3">
      <c r="A78" s="233" t="s">
        <v>719</v>
      </c>
      <c r="B78" s="233" t="s">
        <v>0</v>
      </c>
      <c r="C78" s="234">
        <f t="shared" ref="C78:N78" si="15">SUM(C79:C81)</f>
        <v>20</v>
      </c>
      <c r="D78" s="234">
        <f t="shared" si="15"/>
        <v>47</v>
      </c>
      <c r="E78" s="234">
        <f t="shared" si="15"/>
        <v>39</v>
      </c>
      <c r="F78" s="234">
        <f t="shared" si="15"/>
        <v>40</v>
      </c>
      <c r="G78" s="234">
        <f t="shared" si="15"/>
        <v>209</v>
      </c>
      <c r="H78" s="234">
        <f t="shared" si="15"/>
        <v>0</v>
      </c>
      <c r="I78" s="234">
        <f t="shared" si="15"/>
        <v>0</v>
      </c>
      <c r="J78" s="234">
        <f t="shared" si="15"/>
        <v>0</v>
      </c>
      <c r="K78" s="234">
        <f t="shared" si="15"/>
        <v>0</v>
      </c>
      <c r="L78" s="234">
        <f t="shared" si="15"/>
        <v>0</v>
      </c>
      <c r="M78" s="234">
        <f t="shared" si="15"/>
        <v>0</v>
      </c>
      <c r="N78" s="234">
        <f t="shared" si="15"/>
        <v>0</v>
      </c>
      <c r="O78" s="234">
        <f t="shared" si="6"/>
        <v>355</v>
      </c>
      <c r="P78" s="142"/>
      <c r="Q78" s="142"/>
      <c r="R78" s="142"/>
      <c r="S78" s="142"/>
      <c r="T78" s="142"/>
      <c r="U78" s="142"/>
      <c r="V78" s="220"/>
      <c r="W78" s="142"/>
      <c r="X78" s="142"/>
      <c r="Y78" s="163"/>
      <c r="Z78" s="163"/>
      <c r="AA78" s="163"/>
      <c r="AB78" s="163"/>
      <c r="AC78" s="163"/>
      <c r="AD78" s="200"/>
      <c r="AE78" s="200"/>
      <c r="AF78" s="189"/>
      <c r="AG78" s="189"/>
      <c r="AI78" s="189"/>
      <c r="AP78" s="189"/>
      <c r="AQ78" s="189"/>
      <c r="AR78" s="189"/>
      <c r="AS78" s="189"/>
    </row>
    <row r="79" spans="1:45" s="144" customFormat="1" ht="14.5" customHeight="1" x14ac:dyDescent="0.3">
      <c r="A79" s="174"/>
      <c r="B79" s="174" t="s">
        <v>699</v>
      </c>
      <c r="C79" s="229">
        <v>6</v>
      </c>
      <c r="D79" s="229">
        <v>17</v>
      </c>
      <c r="E79" s="229">
        <v>21</v>
      </c>
      <c r="F79" s="229">
        <v>9</v>
      </c>
      <c r="G79" s="229">
        <v>58</v>
      </c>
      <c r="H79" s="229">
        <v>0</v>
      </c>
      <c r="I79" s="229">
        <v>0</v>
      </c>
      <c r="J79" s="229">
        <v>0</v>
      </c>
      <c r="K79" s="229">
        <v>0</v>
      </c>
      <c r="L79" s="230">
        <v>0</v>
      </c>
      <c r="M79" s="230">
        <v>0</v>
      </c>
      <c r="N79" s="230">
        <v>0</v>
      </c>
      <c r="O79" s="236">
        <f t="shared" si="6"/>
        <v>111</v>
      </c>
      <c r="P79" s="142"/>
      <c r="Q79" s="142"/>
      <c r="R79" s="142"/>
      <c r="S79" s="142"/>
      <c r="T79" s="142"/>
      <c r="U79" s="142"/>
      <c r="V79" s="220"/>
      <c r="W79" s="142"/>
      <c r="X79" s="142"/>
      <c r="Y79" s="163"/>
      <c r="Z79" s="163"/>
      <c r="AA79" s="163"/>
      <c r="AB79" s="163"/>
      <c r="AC79" s="163"/>
      <c r="AD79" s="200"/>
      <c r="AE79" s="200"/>
      <c r="AF79" s="189"/>
      <c r="AG79" s="189"/>
      <c r="AI79" s="189"/>
      <c r="AP79" s="189"/>
      <c r="AQ79" s="189"/>
      <c r="AR79" s="189"/>
      <c r="AS79" s="189"/>
    </row>
    <row r="80" spans="1:45" s="144" customFormat="1" ht="14.5" customHeight="1" x14ac:dyDescent="0.3">
      <c r="A80" s="174"/>
      <c r="B80" s="174" t="s">
        <v>700</v>
      </c>
      <c r="C80" s="229">
        <v>7</v>
      </c>
      <c r="D80" s="229">
        <v>8</v>
      </c>
      <c r="E80" s="229">
        <v>3</v>
      </c>
      <c r="F80" s="229">
        <v>5</v>
      </c>
      <c r="G80" s="229">
        <v>35</v>
      </c>
      <c r="H80" s="229">
        <v>0</v>
      </c>
      <c r="I80" s="229">
        <v>0</v>
      </c>
      <c r="J80" s="229">
        <v>0</v>
      </c>
      <c r="K80" s="229">
        <v>0</v>
      </c>
      <c r="L80" s="230">
        <v>0</v>
      </c>
      <c r="M80" s="230">
        <v>0</v>
      </c>
      <c r="N80" s="230">
        <v>0</v>
      </c>
      <c r="O80" s="236">
        <f t="shared" si="6"/>
        <v>58</v>
      </c>
      <c r="P80" s="142"/>
      <c r="Q80" s="142"/>
      <c r="R80" s="142"/>
      <c r="S80" s="142"/>
      <c r="T80" s="142"/>
      <c r="U80" s="142"/>
      <c r="V80" s="220"/>
      <c r="W80" s="142"/>
      <c r="X80" s="142"/>
      <c r="Y80" s="163"/>
      <c r="Z80" s="163"/>
      <c r="AA80" s="163"/>
      <c r="AB80" s="163"/>
      <c r="AC80" s="163"/>
      <c r="AD80" s="200"/>
      <c r="AE80" s="200"/>
      <c r="AF80" s="189"/>
      <c r="AG80" s="189"/>
      <c r="AI80" s="189"/>
      <c r="AP80" s="189"/>
      <c r="AQ80" s="189"/>
      <c r="AR80" s="189"/>
      <c r="AS80" s="189"/>
    </row>
    <row r="81" spans="1:45" s="144" customFormat="1" ht="14.5" customHeight="1" x14ac:dyDescent="0.3">
      <c r="A81" s="174"/>
      <c r="B81" s="174" t="s">
        <v>702</v>
      </c>
      <c r="C81" s="229">
        <v>7</v>
      </c>
      <c r="D81" s="229">
        <v>22</v>
      </c>
      <c r="E81" s="229">
        <v>15</v>
      </c>
      <c r="F81" s="229">
        <v>26</v>
      </c>
      <c r="G81" s="229">
        <v>116</v>
      </c>
      <c r="H81" s="229">
        <v>0</v>
      </c>
      <c r="I81" s="229">
        <v>0</v>
      </c>
      <c r="J81" s="229">
        <v>0</v>
      </c>
      <c r="K81" s="229">
        <v>0</v>
      </c>
      <c r="L81" s="230">
        <v>0</v>
      </c>
      <c r="M81" s="230">
        <v>0</v>
      </c>
      <c r="N81" s="230">
        <v>0</v>
      </c>
      <c r="O81" s="236">
        <f t="shared" si="6"/>
        <v>186</v>
      </c>
      <c r="P81" s="142"/>
      <c r="Q81" s="142"/>
      <c r="R81" s="142"/>
      <c r="S81" s="142"/>
      <c r="T81" s="142"/>
      <c r="U81" s="142"/>
      <c r="V81" s="220"/>
      <c r="W81" s="142"/>
      <c r="X81" s="142"/>
      <c r="Y81" s="163"/>
      <c r="Z81" s="163"/>
      <c r="AA81" s="163"/>
      <c r="AB81" s="163"/>
      <c r="AC81" s="163"/>
      <c r="AD81" s="200"/>
      <c r="AE81" s="200"/>
      <c r="AF81" s="189"/>
      <c r="AG81" s="189"/>
      <c r="AI81" s="189"/>
      <c r="AP81" s="189"/>
      <c r="AQ81" s="189"/>
      <c r="AR81" s="189"/>
      <c r="AS81" s="189"/>
    </row>
    <row r="82" spans="1:45" s="144" customFormat="1" ht="14.5" customHeight="1" x14ac:dyDescent="0.3">
      <c r="A82" s="233" t="s">
        <v>680</v>
      </c>
      <c r="B82" s="233" t="s">
        <v>0</v>
      </c>
      <c r="C82" s="234">
        <f t="shared" ref="C82:N82" si="16">SUM(C83:C85)</f>
        <v>3</v>
      </c>
      <c r="D82" s="234">
        <f t="shared" si="16"/>
        <v>2</v>
      </c>
      <c r="E82" s="234">
        <f t="shared" si="16"/>
        <v>4</v>
      </c>
      <c r="F82" s="234">
        <f t="shared" si="16"/>
        <v>1</v>
      </c>
      <c r="G82" s="234">
        <f t="shared" si="16"/>
        <v>1</v>
      </c>
      <c r="H82" s="234">
        <f t="shared" si="16"/>
        <v>0</v>
      </c>
      <c r="I82" s="234">
        <f t="shared" si="16"/>
        <v>0</v>
      </c>
      <c r="J82" s="234">
        <f t="shared" si="16"/>
        <v>0</v>
      </c>
      <c r="K82" s="234">
        <f t="shared" si="16"/>
        <v>0</v>
      </c>
      <c r="L82" s="234">
        <f t="shared" si="16"/>
        <v>0</v>
      </c>
      <c r="M82" s="234">
        <f t="shared" si="16"/>
        <v>0</v>
      </c>
      <c r="N82" s="234">
        <f t="shared" si="16"/>
        <v>0</v>
      </c>
      <c r="O82" s="234">
        <f t="shared" si="6"/>
        <v>11</v>
      </c>
      <c r="P82" s="142"/>
      <c r="Q82" s="142"/>
      <c r="R82" s="142"/>
      <c r="S82" s="142"/>
      <c r="T82" s="142"/>
      <c r="U82" s="142"/>
      <c r="V82" s="220"/>
      <c r="W82" s="142"/>
      <c r="X82" s="142"/>
      <c r="Y82" s="163"/>
      <c r="Z82" s="163"/>
      <c r="AA82" s="163"/>
      <c r="AB82" s="163"/>
      <c r="AC82" s="163"/>
      <c r="AD82" s="200"/>
      <c r="AE82" s="200"/>
      <c r="AF82" s="189"/>
      <c r="AG82" s="189"/>
      <c r="AI82" s="189"/>
      <c r="AP82" s="189"/>
      <c r="AQ82" s="189"/>
      <c r="AR82" s="189"/>
      <c r="AS82" s="189"/>
    </row>
    <row r="83" spans="1:45" s="144" customFormat="1" ht="14.5" customHeight="1" x14ac:dyDescent="0.3">
      <c r="A83" s="174"/>
      <c r="B83" s="174" t="s">
        <v>699</v>
      </c>
      <c r="C83" s="229">
        <v>0</v>
      </c>
      <c r="D83" s="229">
        <v>0</v>
      </c>
      <c r="E83" s="229">
        <v>2</v>
      </c>
      <c r="F83" s="229">
        <v>0</v>
      </c>
      <c r="G83" s="229">
        <v>0</v>
      </c>
      <c r="H83" s="229">
        <v>0</v>
      </c>
      <c r="I83" s="229">
        <v>0</v>
      </c>
      <c r="J83" s="229">
        <v>0</v>
      </c>
      <c r="K83" s="229">
        <v>0</v>
      </c>
      <c r="L83" s="230">
        <v>0</v>
      </c>
      <c r="M83" s="230">
        <v>0</v>
      </c>
      <c r="N83" s="230">
        <v>0</v>
      </c>
      <c r="O83" s="236">
        <f t="shared" si="6"/>
        <v>2</v>
      </c>
      <c r="P83" s="142"/>
      <c r="Q83" s="142"/>
      <c r="R83" s="142"/>
      <c r="S83" s="142"/>
      <c r="T83" s="142"/>
      <c r="U83" s="142"/>
      <c r="V83" s="220"/>
      <c r="W83" s="142"/>
      <c r="X83" s="142"/>
      <c r="Y83" s="163"/>
      <c r="Z83" s="163"/>
      <c r="AA83" s="163"/>
      <c r="AB83" s="163"/>
      <c r="AC83" s="163"/>
      <c r="AD83" s="200"/>
      <c r="AE83" s="200"/>
      <c r="AF83" s="189"/>
      <c r="AG83" s="189"/>
      <c r="AI83" s="189"/>
      <c r="AP83" s="189"/>
      <c r="AQ83" s="189"/>
      <c r="AR83" s="189"/>
      <c r="AS83" s="189"/>
    </row>
    <row r="84" spans="1:45" s="144" customFormat="1" ht="14.5" customHeight="1" x14ac:dyDescent="0.3">
      <c r="A84" s="174"/>
      <c r="B84" s="174" t="s">
        <v>700</v>
      </c>
      <c r="C84" s="229">
        <v>0</v>
      </c>
      <c r="D84" s="229">
        <v>0</v>
      </c>
      <c r="E84" s="229">
        <v>0</v>
      </c>
      <c r="F84" s="229">
        <v>0</v>
      </c>
      <c r="G84" s="229">
        <v>1</v>
      </c>
      <c r="H84" s="229">
        <v>0</v>
      </c>
      <c r="I84" s="229">
        <v>0</v>
      </c>
      <c r="J84" s="229">
        <v>0</v>
      </c>
      <c r="K84" s="229">
        <v>0</v>
      </c>
      <c r="L84" s="230">
        <v>0</v>
      </c>
      <c r="M84" s="230">
        <v>0</v>
      </c>
      <c r="N84" s="230">
        <v>0</v>
      </c>
      <c r="O84" s="236">
        <f t="shared" si="6"/>
        <v>1</v>
      </c>
      <c r="P84" s="142"/>
      <c r="Q84" s="142"/>
      <c r="R84" s="142"/>
      <c r="S84" s="142"/>
      <c r="T84" s="142"/>
      <c r="U84" s="142"/>
      <c r="V84" s="220"/>
      <c r="W84" s="142"/>
      <c r="X84" s="142"/>
      <c r="Y84" s="163"/>
      <c r="Z84" s="163"/>
      <c r="AA84" s="163"/>
      <c r="AB84" s="163"/>
      <c r="AC84" s="163"/>
      <c r="AD84" s="200"/>
      <c r="AE84" s="200"/>
      <c r="AF84" s="189"/>
      <c r="AG84" s="189"/>
      <c r="AI84" s="189"/>
      <c r="AP84" s="189"/>
      <c r="AQ84" s="189"/>
      <c r="AR84" s="189"/>
      <c r="AS84" s="189"/>
    </row>
    <row r="85" spans="1:45" s="144" customFormat="1" ht="14.5" customHeight="1" x14ac:dyDescent="0.3">
      <c r="A85" s="174"/>
      <c r="B85" s="174" t="s">
        <v>702</v>
      </c>
      <c r="C85" s="229">
        <v>3</v>
      </c>
      <c r="D85" s="229">
        <v>2</v>
      </c>
      <c r="E85" s="229">
        <v>2</v>
      </c>
      <c r="F85" s="229">
        <v>1</v>
      </c>
      <c r="G85" s="229">
        <v>0</v>
      </c>
      <c r="H85" s="229">
        <v>0</v>
      </c>
      <c r="I85" s="229">
        <v>0</v>
      </c>
      <c r="J85" s="229">
        <v>0</v>
      </c>
      <c r="K85" s="229">
        <v>0</v>
      </c>
      <c r="L85" s="230">
        <v>0</v>
      </c>
      <c r="M85" s="230">
        <v>0</v>
      </c>
      <c r="N85" s="230">
        <v>0</v>
      </c>
      <c r="O85" s="236">
        <f t="shared" si="6"/>
        <v>8</v>
      </c>
      <c r="P85" s="142"/>
      <c r="Q85" s="142"/>
      <c r="R85" s="142"/>
      <c r="S85" s="142"/>
      <c r="T85" s="142"/>
      <c r="U85" s="142"/>
      <c r="V85" s="220"/>
      <c r="W85" s="142"/>
      <c r="X85" s="142"/>
      <c r="Y85" s="163"/>
      <c r="Z85" s="163"/>
      <c r="AA85" s="163"/>
      <c r="AB85" s="163"/>
      <c r="AC85" s="163"/>
      <c r="AD85" s="200"/>
      <c r="AE85" s="200"/>
      <c r="AF85" s="189"/>
      <c r="AG85" s="189"/>
      <c r="AI85" s="189"/>
      <c r="AP85" s="189"/>
      <c r="AQ85" s="189"/>
      <c r="AR85" s="189"/>
      <c r="AS85" s="189"/>
    </row>
    <row r="86" spans="1:45" s="144" customFormat="1" ht="12" x14ac:dyDescent="0.3">
      <c r="A86" s="206"/>
      <c r="E86" s="142"/>
      <c r="F86" s="142"/>
      <c r="G86" s="142"/>
      <c r="Q86" s="142"/>
      <c r="R86" s="153"/>
      <c r="S86" s="153"/>
      <c r="T86" s="169"/>
      <c r="U86" s="169"/>
      <c r="V86" s="237"/>
      <c r="W86" s="153"/>
      <c r="X86" s="169"/>
      <c r="Y86" s="169"/>
      <c r="Z86" s="153"/>
      <c r="AA86" s="153"/>
      <c r="AB86" s="153"/>
      <c r="AC86" s="184"/>
      <c r="AD86" s="184"/>
      <c r="AE86" s="184"/>
      <c r="AF86" s="184"/>
      <c r="AQ86" s="189"/>
      <c r="AS86" s="189"/>
    </row>
    <row r="87" spans="1:45" s="142" customFormat="1" ht="18" customHeight="1" x14ac:dyDescent="0.3">
      <c r="A87" s="369"/>
      <c r="B87" s="360"/>
      <c r="C87" s="360"/>
      <c r="D87" s="360"/>
      <c r="E87" s="360"/>
      <c r="F87" s="360"/>
      <c r="G87" s="360"/>
      <c r="H87" s="360"/>
      <c r="I87" s="360"/>
      <c r="J87" s="360"/>
      <c r="K87" s="360"/>
      <c r="L87" s="360"/>
      <c r="M87" s="360"/>
      <c r="N87" s="360"/>
      <c r="O87" s="360"/>
      <c r="P87" s="360"/>
      <c r="Q87" s="360"/>
      <c r="R87" s="360"/>
      <c r="S87" s="360"/>
      <c r="T87" s="360"/>
      <c r="U87" s="360"/>
      <c r="V87" s="370"/>
      <c r="W87" s="153"/>
      <c r="X87" s="153"/>
      <c r="Y87" s="153"/>
      <c r="Z87" s="153"/>
    </row>
    <row r="88" spans="1:45" s="144" customFormat="1" ht="12" x14ac:dyDescent="0.3">
      <c r="A88" s="206"/>
      <c r="F88" s="142"/>
      <c r="G88" s="142"/>
      <c r="H88" s="142"/>
      <c r="K88" s="142"/>
      <c r="L88" s="153"/>
      <c r="M88" s="153"/>
      <c r="N88" s="153"/>
      <c r="O88" s="153"/>
      <c r="P88" s="153"/>
      <c r="Q88" s="153"/>
      <c r="R88" s="153"/>
      <c r="S88" s="153"/>
      <c r="T88" s="153"/>
      <c r="U88" s="153"/>
      <c r="V88" s="205"/>
      <c r="W88" s="184"/>
      <c r="X88" s="184"/>
      <c r="Y88" s="184"/>
      <c r="Z88" s="184"/>
    </row>
    <row r="89" spans="1:45" s="144" customFormat="1" ht="23.25" customHeight="1" x14ac:dyDescent="0.3">
      <c r="A89" s="371" t="s">
        <v>720</v>
      </c>
      <c r="B89" s="372"/>
      <c r="C89" s="372"/>
      <c r="D89" s="372"/>
      <c r="E89" s="372"/>
      <c r="F89" s="372"/>
      <c r="G89" s="372"/>
      <c r="H89" s="372"/>
      <c r="I89" s="372"/>
      <c r="J89" s="372"/>
      <c r="K89" s="372"/>
      <c r="L89" s="372"/>
      <c r="M89" s="372"/>
      <c r="N89" s="372"/>
      <c r="O89" s="153"/>
      <c r="P89" s="153"/>
      <c r="Q89" s="219"/>
      <c r="R89" s="219"/>
      <c r="S89" s="219"/>
      <c r="T89" s="219"/>
      <c r="U89" s="219"/>
      <c r="V89" s="238"/>
      <c r="W89" s="185"/>
      <c r="X89" s="185"/>
      <c r="Y89" s="185"/>
      <c r="Z89" s="185"/>
      <c r="AA89" s="188"/>
      <c r="AB89" s="188"/>
    </row>
    <row r="90" spans="1:45" s="144" customFormat="1" ht="22.5" customHeight="1" x14ac:dyDescent="0.3">
      <c r="A90" s="11" t="s">
        <v>686</v>
      </c>
      <c r="B90" s="11" t="s">
        <v>687</v>
      </c>
      <c r="C90" s="11" t="s">
        <v>688</v>
      </c>
      <c r="D90" s="11" t="s">
        <v>689</v>
      </c>
      <c r="E90" s="11" t="s">
        <v>690</v>
      </c>
      <c r="F90" s="11" t="s">
        <v>691</v>
      </c>
      <c r="G90" s="11" t="s">
        <v>692</v>
      </c>
      <c r="H90" s="11" t="s">
        <v>693</v>
      </c>
      <c r="I90" s="11" t="s">
        <v>694</v>
      </c>
      <c r="J90" s="11" t="s">
        <v>695</v>
      </c>
      <c r="K90" s="11" t="s">
        <v>696</v>
      </c>
      <c r="L90" s="11" t="s">
        <v>697</v>
      </c>
      <c r="M90" s="11" t="s">
        <v>698</v>
      </c>
      <c r="N90" s="11" t="s">
        <v>721</v>
      </c>
      <c r="O90" s="153"/>
      <c r="P90" s="219"/>
      <c r="Q90" s="219"/>
      <c r="R90" s="219"/>
      <c r="S90" s="219"/>
      <c r="T90" s="219"/>
      <c r="U90" s="219"/>
      <c r="V90" s="238"/>
      <c r="W90" s="185"/>
      <c r="X90" s="185"/>
      <c r="Y90" s="185"/>
      <c r="Z90" s="185"/>
      <c r="AA90" s="188"/>
      <c r="AB90" s="188"/>
      <c r="AC90" s="188"/>
      <c r="AD90" s="188"/>
      <c r="AE90" s="188"/>
      <c r="AF90" s="188"/>
    </row>
    <row r="91" spans="1:45" s="144" customFormat="1" ht="12" x14ac:dyDescent="0.3">
      <c r="A91" s="239" t="s">
        <v>722</v>
      </c>
      <c r="B91" s="240">
        <v>28299.419354838701</v>
      </c>
      <c r="C91" s="241">
        <v>28815.166666666701</v>
      </c>
      <c r="D91" s="242">
        <v>26108.483870967699</v>
      </c>
      <c r="E91" s="241">
        <v>26980.7096774194</v>
      </c>
      <c r="F91" s="242">
        <v>27060.1</v>
      </c>
      <c r="G91" s="241">
        <v>0</v>
      </c>
      <c r="H91" s="241">
        <v>0</v>
      </c>
      <c r="I91" s="242">
        <v>0</v>
      </c>
      <c r="J91" s="241">
        <v>0</v>
      </c>
      <c r="K91" s="242">
        <v>0</v>
      </c>
      <c r="L91" s="242">
        <v>0</v>
      </c>
      <c r="M91" s="241">
        <v>0</v>
      </c>
      <c r="N91" s="242">
        <v>27504.533834586498</v>
      </c>
      <c r="O91" s="243"/>
      <c r="P91" s="244"/>
      <c r="Q91" s="244"/>
      <c r="R91" s="244"/>
      <c r="S91" s="244"/>
      <c r="T91" s="244"/>
      <c r="U91" s="244"/>
      <c r="V91" s="245"/>
      <c r="W91" s="246"/>
      <c r="X91" s="246"/>
      <c r="Y91" s="246"/>
      <c r="Z91" s="246"/>
      <c r="AA91" s="247"/>
      <c r="AB91" s="247"/>
    </row>
    <row r="92" spans="1:45" s="144" customFormat="1" ht="12" x14ac:dyDescent="0.3">
      <c r="A92" s="248" t="s">
        <v>699</v>
      </c>
      <c r="B92" s="203">
        <v>1604.5161290322601</v>
      </c>
      <c r="C92" s="249">
        <v>1738.6666666666699</v>
      </c>
      <c r="D92" s="249">
        <v>1875.3548387096801</v>
      </c>
      <c r="E92" s="249">
        <v>1889.6774193548399</v>
      </c>
      <c r="F92" s="249">
        <v>1841</v>
      </c>
      <c r="G92" s="249">
        <v>0</v>
      </c>
      <c r="H92" s="249">
        <v>0</v>
      </c>
      <c r="I92" s="249">
        <v>0</v>
      </c>
      <c r="J92" s="249">
        <v>0</v>
      </c>
      <c r="K92" s="249">
        <v>0</v>
      </c>
      <c r="L92" s="249">
        <v>0</v>
      </c>
      <c r="M92" s="249">
        <v>0</v>
      </c>
      <c r="N92" s="249">
        <v>1782.1503759398499</v>
      </c>
      <c r="O92" s="153"/>
      <c r="P92" s="244"/>
      <c r="Q92" s="244"/>
      <c r="R92" s="244"/>
      <c r="S92" s="244"/>
      <c r="T92" s="244"/>
      <c r="U92" s="169"/>
      <c r="V92" s="245"/>
      <c r="W92" s="246"/>
      <c r="X92" s="246"/>
      <c r="Y92" s="246"/>
      <c r="Z92" s="246"/>
      <c r="AA92" s="247"/>
      <c r="AB92" s="247"/>
      <c r="AC92" s="247"/>
      <c r="AD92" s="247"/>
      <c r="AE92" s="247"/>
      <c r="AF92" s="247"/>
      <c r="AG92" s="247"/>
    </row>
    <row r="93" spans="1:45" s="144" customFormat="1" ht="12" x14ac:dyDescent="0.3">
      <c r="A93" s="250" t="s">
        <v>700</v>
      </c>
      <c r="B93" s="203">
        <v>696.90322580645204</v>
      </c>
      <c r="C93" s="249">
        <v>676.16666666666697</v>
      </c>
      <c r="D93" s="249">
        <v>684.77419354838696</v>
      </c>
      <c r="E93" s="249">
        <v>720.25806451612902</v>
      </c>
      <c r="F93" s="249">
        <v>707</v>
      </c>
      <c r="G93" s="249">
        <v>0</v>
      </c>
      <c r="H93" s="249">
        <v>0</v>
      </c>
      <c r="I93" s="249">
        <v>0</v>
      </c>
      <c r="J93" s="249">
        <v>0</v>
      </c>
      <c r="K93" s="249">
        <v>0</v>
      </c>
      <c r="L93" s="249">
        <v>0</v>
      </c>
      <c r="M93" s="249">
        <v>0</v>
      </c>
      <c r="N93" s="249">
        <v>695.60150375939804</v>
      </c>
      <c r="O93" s="153"/>
      <c r="P93" s="219"/>
      <c r="Q93" s="219"/>
      <c r="R93" s="219"/>
      <c r="S93" s="219"/>
      <c r="T93" s="219"/>
      <c r="U93" s="219"/>
      <c r="V93" s="238"/>
      <c r="W93" s="185"/>
      <c r="X93" s="185"/>
      <c r="Y93" s="185"/>
      <c r="Z93" s="185"/>
      <c r="AA93" s="247"/>
      <c r="AB93" s="247"/>
      <c r="AC93" s="247"/>
      <c r="AG93" s="247"/>
    </row>
    <row r="94" spans="1:45" s="252" customFormat="1" ht="12" x14ac:dyDescent="0.3">
      <c r="A94" s="250" t="s">
        <v>702</v>
      </c>
      <c r="B94" s="203">
        <v>25998</v>
      </c>
      <c r="C94" s="249">
        <v>26400.333333333299</v>
      </c>
      <c r="D94" s="249">
        <v>23548.3548387097</v>
      </c>
      <c r="E94" s="249">
        <v>24370.774193548401</v>
      </c>
      <c r="F94" s="249">
        <v>24512.1</v>
      </c>
      <c r="G94" s="249">
        <v>0</v>
      </c>
      <c r="H94" s="249">
        <v>0</v>
      </c>
      <c r="I94" s="249">
        <v>0</v>
      </c>
      <c r="J94" s="249">
        <v>0</v>
      </c>
      <c r="K94" s="249">
        <v>0</v>
      </c>
      <c r="L94" s="249">
        <v>0</v>
      </c>
      <c r="M94" s="249">
        <v>0</v>
      </c>
      <c r="N94" s="249">
        <v>25026.781954887199</v>
      </c>
      <c r="O94" s="244"/>
      <c r="P94" s="244"/>
      <c r="Q94" s="244"/>
      <c r="R94" s="244"/>
      <c r="S94" s="244"/>
      <c r="T94" s="244"/>
      <c r="U94" s="244"/>
      <c r="V94" s="245"/>
      <c r="W94" s="251"/>
      <c r="X94" s="251"/>
      <c r="Y94" s="251"/>
      <c r="Z94" s="251"/>
      <c r="AA94" s="251"/>
      <c r="AB94" s="251"/>
      <c r="AC94" s="251"/>
      <c r="AD94" s="251"/>
      <c r="AE94" s="251"/>
      <c r="AF94" s="251"/>
      <c r="AG94" s="251"/>
    </row>
    <row r="95" spans="1:45" s="144" customFormat="1" ht="12" x14ac:dyDescent="0.3">
      <c r="A95" s="239" t="s">
        <v>723</v>
      </c>
      <c r="B95" s="240">
        <v>10213.032258064501</v>
      </c>
      <c r="C95" s="241">
        <v>10378.700000000001</v>
      </c>
      <c r="D95" s="242">
        <v>10888.8387096774</v>
      </c>
      <c r="E95" s="241">
        <v>11220.225806451601</v>
      </c>
      <c r="F95" s="242">
        <v>11459.8</v>
      </c>
      <c r="G95" s="241">
        <v>0</v>
      </c>
      <c r="H95" s="241">
        <v>0</v>
      </c>
      <c r="I95" s="242">
        <v>0</v>
      </c>
      <c r="J95" s="241">
        <v>0</v>
      </c>
      <c r="K95" s="242">
        <v>0</v>
      </c>
      <c r="L95" s="242">
        <v>0</v>
      </c>
      <c r="M95" s="241">
        <v>0</v>
      </c>
      <c r="N95" s="242">
        <v>10736.4210526316</v>
      </c>
      <c r="O95" s="153"/>
      <c r="P95" s="244"/>
      <c r="Q95" s="244"/>
      <c r="R95" s="244"/>
      <c r="S95" s="244"/>
      <c r="T95" s="244"/>
      <c r="U95" s="244"/>
      <c r="V95" s="245"/>
      <c r="W95" s="247"/>
      <c r="X95" s="247"/>
      <c r="Y95" s="247"/>
      <c r="Z95" s="247"/>
      <c r="AA95" s="247"/>
      <c r="AB95" s="247"/>
      <c r="AC95" s="247"/>
      <c r="AD95" s="247"/>
      <c r="AE95" s="247"/>
      <c r="AF95" s="247"/>
      <c r="AG95" s="247"/>
    </row>
    <row r="96" spans="1:45" s="144" customFormat="1" ht="12" x14ac:dyDescent="0.3">
      <c r="A96" s="248" t="s">
        <v>699</v>
      </c>
      <c r="B96" s="203">
        <v>6899.2580645161297</v>
      </c>
      <c r="C96" s="249">
        <v>7060.2333333333299</v>
      </c>
      <c r="D96" s="249">
        <v>7258.3548387096798</v>
      </c>
      <c r="E96" s="249">
        <v>7312.5806451612898</v>
      </c>
      <c r="F96" s="249">
        <v>7562.9</v>
      </c>
      <c r="G96" s="249">
        <v>0</v>
      </c>
      <c r="H96" s="249">
        <v>0</v>
      </c>
      <c r="I96" s="249">
        <v>0</v>
      </c>
      <c r="J96" s="249">
        <v>0</v>
      </c>
      <c r="K96" s="249">
        <v>0</v>
      </c>
      <c r="L96" s="249">
        <v>0</v>
      </c>
      <c r="M96" s="249">
        <v>0</v>
      </c>
      <c r="N96" s="249">
        <v>7165.5037593984998</v>
      </c>
      <c r="O96" s="153"/>
      <c r="P96" s="244"/>
      <c r="Q96" s="244"/>
      <c r="R96" s="244"/>
      <c r="S96" s="244"/>
      <c r="T96" s="244"/>
      <c r="U96" s="244"/>
      <c r="V96" s="245"/>
      <c r="W96" s="247"/>
      <c r="X96" s="247"/>
      <c r="Y96" s="247"/>
      <c r="Z96" s="247"/>
      <c r="AA96" s="247"/>
      <c r="AB96" s="247"/>
      <c r="AC96" s="189"/>
      <c r="AD96" s="247"/>
      <c r="AE96" s="247"/>
      <c r="AF96" s="247"/>
      <c r="AG96" s="247"/>
    </row>
    <row r="97" spans="1:34" s="144" customFormat="1" ht="12" x14ac:dyDescent="0.3">
      <c r="A97" s="250" t="s">
        <v>700</v>
      </c>
      <c r="B97" s="203">
        <v>2323.9032258064499</v>
      </c>
      <c r="C97" s="249">
        <v>2359.4333333333302</v>
      </c>
      <c r="D97" s="249">
        <v>2527.77419354839</v>
      </c>
      <c r="E97" s="249">
        <v>2699.8709677419401</v>
      </c>
      <c r="F97" s="249">
        <v>2777</v>
      </c>
      <c r="G97" s="249">
        <v>0</v>
      </c>
      <c r="H97" s="249">
        <v>0</v>
      </c>
      <c r="I97" s="249">
        <v>0</v>
      </c>
      <c r="J97" s="249">
        <v>0</v>
      </c>
      <c r="K97" s="249">
        <v>0</v>
      </c>
      <c r="L97" s="249">
        <v>0</v>
      </c>
      <c r="M97" s="249">
        <v>0</v>
      </c>
      <c r="N97" s="249">
        <v>2501.13533834586</v>
      </c>
      <c r="O97" s="153"/>
      <c r="P97" s="244"/>
      <c r="Q97" s="244"/>
      <c r="R97" s="244"/>
      <c r="S97" s="244"/>
      <c r="T97" s="169"/>
      <c r="U97" s="244"/>
      <c r="V97" s="245"/>
      <c r="W97" s="247"/>
      <c r="X97" s="247"/>
      <c r="Y97" s="247"/>
      <c r="Z97" s="247"/>
      <c r="AA97" s="247"/>
      <c r="AB97" s="247"/>
      <c r="AC97" s="247"/>
      <c r="AD97" s="247"/>
      <c r="AE97" s="247"/>
      <c r="AF97" s="247"/>
      <c r="AG97" s="247"/>
    </row>
    <row r="98" spans="1:34" s="144" customFormat="1" ht="12" x14ac:dyDescent="0.3">
      <c r="A98" s="250" t="s">
        <v>702</v>
      </c>
      <c r="B98" s="249">
        <v>989.87096774193503</v>
      </c>
      <c r="C98" s="249">
        <v>959.03333333333296</v>
      </c>
      <c r="D98" s="249">
        <v>1102.7096774193501</v>
      </c>
      <c r="E98" s="249">
        <v>1207.77419354839</v>
      </c>
      <c r="F98" s="249">
        <v>1119.9000000000001</v>
      </c>
      <c r="G98" s="249">
        <v>0</v>
      </c>
      <c r="H98" s="249">
        <v>0</v>
      </c>
      <c r="I98" s="249">
        <v>0</v>
      </c>
      <c r="J98" s="249">
        <v>0</v>
      </c>
      <c r="K98" s="249">
        <v>0</v>
      </c>
      <c r="L98" s="249">
        <v>0</v>
      </c>
      <c r="M98" s="249">
        <v>0</v>
      </c>
      <c r="N98" s="249">
        <v>1069.7819548872201</v>
      </c>
      <c r="O98" s="153"/>
      <c r="P98" s="244"/>
      <c r="Q98" s="244"/>
      <c r="R98" s="244"/>
      <c r="S98" s="244"/>
      <c r="T98" s="244"/>
      <c r="U98" s="244"/>
      <c r="V98" s="245"/>
      <c r="W98" s="247"/>
      <c r="X98" s="247"/>
      <c r="Y98" s="247"/>
      <c r="Z98" s="189"/>
      <c r="AA98" s="247"/>
      <c r="AB98" s="247"/>
      <c r="AC98" s="247"/>
      <c r="AD98" s="247"/>
      <c r="AG98" s="247"/>
    </row>
    <row r="99" spans="1:34" s="144" customFormat="1" ht="12" x14ac:dyDescent="0.3">
      <c r="A99" s="239" t="s">
        <v>724</v>
      </c>
      <c r="B99" s="240">
        <v>38512.451612903198</v>
      </c>
      <c r="C99" s="241">
        <v>39193.866666666698</v>
      </c>
      <c r="D99" s="242">
        <v>36997.322580645203</v>
      </c>
      <c r="E99" s="241">
        <v>38200.935483870999</v>
      </c>
      <c r="F99" s="242">
        <v>38519.9</v>
      </c>
      <c r="G99" s="241">
        <v>0</v>
      </c>
      <c r="H99" s="241">
        <v>0</v>
      </c>
      <c r="I99" s="242">
        <v>0</v>
      </c>
      <c r="J99" s="241">
        <v>0</v>
      </c>
      <c r="K99" s="242">
        <v>0</v>
      </c>
      <c r="L99" s="242">
        <v>0</v>
      </c>
      <c r="M99" s="241">
        <v>0</v>
      </c>
      <c r="N99" s="242">
        <v>38240.954887218002</v>
      </c>
      <c r="O99" s="153"/>
      <c r="P99" s="244"/>
      <c r="Q99" s="244"/>
      <c r="R99" s="244"/>
      <c r="S99" s="244"/>
      <c r="T99" s="244"/>
      <c r="U99" s="244"/>
      <c r="V99" s="245"/>
      <c r="W99" s="247"/>
      <c r="X99" s="247"/>
      <c r="Y99" s="247"/>
      <c r="Z99" s="247"/>
      <c r="AA99" s="247"/>
      <c r="AB99" s="247"/>
      <c r="AC99" s="247"/>
      <c r="AD99" s="247"/>
      <c r="AG99" s="247"/>
    </row>
    <row r="100" spans="1:34" s="144" customFormat="1" ht="12" x14ac:dyDescent="0.3">
      <c r="A100" s="248" t="s">
        <v>699</v>
      </c>
      <c r="B100" s="203">
        <v>8503.77419354839</v>
      </c>
      <c r="C100" s="249">
        <v>8798.9</v>
      </c>
      <c r="D100" s="249">
        <v>9133.7096774193506</v>
      </c>
      <c r="E100" s="249">
        <v>9202.2580645161306</v>
      </c>
      <c r="F100" s="249">
        <v>9403.9</v>
      </c>
      <c r="G100" s="249">
        <v>0</v>
      </c>
      <c r="H100" s="249">
        <v>0</v>
      </c>
      <c r="I100" s="249">
        <v>0</v>
      </c>
      <c r="J100" s="249">
        <v>0</v>
      </c>
      <c r="K100" s="249">
        <v>0</v>
      </c>
      <c r="L100" s="249">
        <v>0</v>
      </c>
      <c r="M100" s="249">
        <v>0</v>
      </c>
      <c r="N100" s="249">
        <v>8947.6541353383509</v>
      </c>
      <c r="O100" s="153"/>
      <c r="P100" s="244"/>
      <c r="Q100" s="244"/>
      <c r="R100" s="247"/>
      <c r="S100" s="244"/>
      <c r="T100" s="244"/>
      <c r="U100" s="244"/>
      <c r="V100" s="245"/>
      <c r="W100" s="247"/>
      <c r="X100" s="247"/>
      <c r="Y100" s="247"/>
      <c r="Z100" s="247"/>
      <c r="AA100" s="247"/>
      <c r="AB100" s="247"/>
    </row>
    <row r="101" spans="1:34" s="144" customFormat="1" ht="12" x14ac:dyDescent="0.3">
      <c r="A101" s="250" t="s">
        <v>700</v>
      </c>
      <c r="B101" s="203">
        <v>3020.8064516129002</v>
      </c>
      <c r="C101" s="249">
        <v>3035.6</v>
      </c>
      <c r="D101" s="249">
        <v>3212.5483870967701</v>
      </c>
      <c r="E101" s="249">
        <v>3420.1290322580599</v>
      </c>
      <c r="F101" s="249">
        <v>3484</v>
      </c>
      <c r="G101" s="249">
        <v>0</v>
      </c>
      <c r="H101" s="249">
        <v>0</v>
      </c>
      <c r="I101" s="249">
        <v>0</v>
      </c>
      <c r="J101" s="249">
        <v>0</v>
      </c>
      <c r="K101" s="249">
        <v>0</v>
      </c>
      <c r="L101" s="249">
        <v>0</v>
      </c>
      <c r="M101" s="249">
        <v>0</v>
      </c>
      <c r="N101" s="249">
        <v>3196.7368421052602</v>
      </c>
      <c r="O101" s="153"/>
      <c r="P101" s="244"/>
      <c r="Q101" s="244"/>
      <c r="R101" s="169"/>
      <c r="S101" s="244"/>
      <c r="T101" s="244"/>
      <c r="U101" s="244"/>
      <c r="V101" s="245"/>
      <c r="W101" s="247"/>
      <c r="X101" s="247"/>
      <c r="Y101" s="247"/>
      <c r="Z101" s="247"/>
      <c r="AA101" s="247"/>
      <c r="AB101" s="247"/>
    </row>
    <row r="102" spans="1:34" s="144" customFormat="1" ht="12" x14ac:dyDescent="0.3">
      <c r="A102" s="250" t="s">
        <v>702</v>
      </c>
      <c r="B102" s="203">
        <v>26987.870967741899</v>
      </c>
      <c r="C102" s="249">
        <v>27359.366666666701</v>
      </c>
      <c r="D102" s="249">
        <v>24651.064516129001</v>
      </c>
      <c r="E102" s="249">
        <v>25578.548387096798</v>
      </c>
      <c r="F102" s="249">
        <v>25632</v>
      </c>
      <c r="G102" s="249">
        <v>0</v>
      </c>
      <c r="H102" s="249">
        <v>0</v>
      </c>
      <c r="I102" s="249">
        <v>0</v>
      </c>
      <c r="J102" s="249">
        <v>0</v>
      </c>
      <c r="K102" s="249">
        <v>0</v>
      </c>
      <c r="L102" s="249">
        <v>0</v>
      </c>
      <c r="M102" s="249">
        <v>0</v>
      </c>
      <c r="N102" s="249">
        <v>26096.563909774399</v>
      </c>
      <c r="O102" s="153"/>
      <c r="P102" s="244"/>
      <c r="Q102" s="244"/>
      <c r="R102" s="169"/>
      <c r="S102" s="169"/>
      <c r="T102" s="244"/>
      <c r="U102" s="244"/>
      <c r="V102" s="245"/>
      <c r="W102" s="247"/>
      <c r="X102" s="247"/>
      <c r="Y102" s="247"/>
      <c r="Z102" s="247"/>
      <c r="AA102" s="247"/>
      <c r="AB102" s="247"/>
    </row>
    <row r="103" spans="1:34" s="144" customFormat="1" ht="12" x14ac:dyDescent="0.3">
      <c r="A103" s="206"/>
      <c r="F103" s="142"/>
      <c r="G103" s="142"/>
      <c r="H103" s="142"/>
      <c r="I103" s="142"/>
      <c r="J103" s="142"/>
      <c r="K103" s="142"/>
      <c r="L103" s="153"/>
      <c r="M103" s="153"/>
      <c r="N103" s="153"/>
      <c r="O103" s="153"/>
      <c r="P103" s="244"/>
      <c r="Q103" s="244"/>
      <c r="R103" s="244"/>
      <c r="S103" s="169"/>
      <c r="T103" s="244"/>
      <c r="U103" s="244"/>
      <c r="V103" s="245"/>
      <c r="W103" s="247"/>
      <c r="X103" s="247"/>
      <c r="Y103" s="247"/>
      <c r="Z103" s="247"/>
      <c r="AA103" s="247"/>
      <c r="AB103" s="247"/>
    </row>
    <row r="104" spans="1:34" s="144" customFormat="1" ht="12" customHeight="1" x14ac:dyDescent="0.3">
      <c r="A104" s="359"/>
      <c r="B104" s="360"/>
      <c r="C104" s="360"/>
      <c r="D104" s="360"/>
      <c r="E104" s="360"/>
      <c r="F104" s="360"/>
      <c r="G104" s="360"/>
      <c r="H104" s="360"/>
      <c r="I104" s="360"/>
      <c r="J104" s="360"/>
      <c r="K104" s="360"/>
      <c r="L104" s="360"/>
      <c r="M104" s="360"/>
      <c r="N104" s="360"/>
      <c r="O104" s="360"/>
      <c r="P104" s="360"/>
      <c r="Q104" s="360"/>
      <c r="R104" s="360"/>
      <c r="S104" s="360"/>
      <c r="T104" s="360"/>
      <c r="U104" s="360"/>
      <c r="V104" s="361"/>
    </row>
    <row r="105" spans="1:34" s="144" customFormat="1" ht="12" x14ac:dyDescent="0.3">
      <c r="A105" s="206"/>
      <c r="F105" s="142"/>
      <c r="G105" s="142"/>
      <c r="H105" s="142"/>
      <c r="I105" s="142"/>
      <c r="J105" s="142"/>
      <c r="K105" s="142"/>
      <c r="L105" s="153"/>
      <c r="M105" s="153"/>
      <c r="N105" s="153"/>
      <c r="O105" s="153"/>
      <c r="P105" s="153"/>
      <c r="Q105" s="153"/>
      <c r="R105" s="153"/>
      <c r="S105" s="153"/>
      <c r="T105" s="153"/>
      <c r="U105" s="153"/>
      <c r="V105" s="205"/>
      <c r="AA105" s="188"/>
      <c r="AB105" s="188"/>
      <c r="AC105" s="188"/>
      <c r="AD105" s="188"/>
      <c r="AE105" s="188"/>
      <c r="AF105" s="188"/>
      <c r="AG105" s="188"/>
    </row>
    <row r="106" spans="1:34" s="144" customFormat="1" ht="24.75" customHeight="1" x14ac:dyDescent="0.3">
      <c r="A106" s="371" t="s">
        <v>725</v>
      </c>
      <c r="B106" s="372"/>
      <c r="C106" s="372"/>
      <c r="D106" s="372"/>
      <c r="E106" s="372"/>
      <c r="F106" s="372"/>
      <c r="G106" s="372"/>
      <c r="H106" s="372"/>
      <c r="I106" s="372"/>
      <c r="J106" s="372"/>
      <c r="K106" s="372"/>
      <c r="L106" s="372"/>
      <c r="M106" s="372"/>
      <c r="N106" s="372"/>
      <c r="O106" s="153"/>
      <c r="P106" s="153"/>
      <c r="Q106" s="219"/>
      <c r="R106" s="219"/>
      <c r="S106" s="219"/>
      <c r="T106" s="219"/>
      <c r="U106" s="219"/>
      <c r="V106" s="238"/>
      <c r="W106" s="188"/>
      <c r="X106" s="188"/>
      <c r="Y106" s="188"/>
      <c r="Z106" s="188"/>
      <c r="AA106" s="188"/>
      <c r="AB106" s="188"/>
    </row>
    <row r="107" spans="1:34" s="144" customFormat="1" ht="12" x14ac:dyDescent="0.3">
      <c r="A107" s="11" t="s">
        <v>686</v>
      </c>
      <c r="B107" s="11" t="s">
        <v>687</v>
      </c>
      <c r="C107" s="11" t="s">
        <v>688</v>
      </c>
      <c r="D107" s="11" t="s">
        <v>689</v>
      </c>
      <c r="E107" s="11" t="s">
        <v>690</v>
      </c>
      <c r="F107" s="11" t="s">
        <v>691</v>
      </c>
      <c r="G107" s="11" t="s">
        <v>692</v>
      </c>
      <c r="H107" s="11" t="s">
        <v>693</v>
      </c>
      <c r="I107" s="11" t="s">
        <v>694</v>
      </c>
      <c r="J107" s="11" t="s">
        <v>695</v>
      </c>
      <c r="K107" s="11" t="s">
        <v>696</v>
      </c>
      <c r="L107" s="11" t="s">
        <v>697</v>
      </c>
      <c r="M107" s="11" t="s">
        <v>698</v>
      </c>
      <c r="N107" s="11" t="s">
        <v>721</v>
      </c>
      <c r="O107" s="153"/>
      <c r="P107" s="219"/>
      <c r="Q107" s="219"/>
      <c r="R107" s="219"/>
      <c r="S107" s="219"/>
      <c r="T107" s="219"/>
      <c r="U107" s="219"/>
      <c r="V107" s="238"/>
      <c r="W107" s="188"/>
      <c r="X107" s="188"/>
      <c r="Y107" s="188"/>
      <c r="Z107" s="188"/>
      <c r="AA107" s="188"/>
      <c r="AB107" s="188"/>
      <c r="AC107" s="247"/>
      <c r="AD107" s="247"/>
      <c r="AE107" s="247"/>
      <c r="AF107" s="247"/>
      <c r="AG107" s="247"/>
      <c r="AH107" s="247"/>
    </row>
    <row r="108" spans="1:34" s="144" customFormat="1" ht="12.75" customHeight="1" x14ac:dyDescent="0.3">
      <c r="A108" s="239" t="s">
        <v>722</v>
      </c>
      <c r="B108" s="253">
        <v>44.589648534968298</v>
      </c>
      <c r="C108" s="254">
        <v>49.990203193033402</v>
      </c>
      <c r="D108" s="255">
        <v>54.467818918137098</v>
      </c>
      <c r="E108" s="254">
        <v>58.413468773513898</v>
      </c>
      <c r="F108" s="255">
        <v>45.1717227431513</v>
      </c>
      <c r="G108" s="254">
        <v>0</v>
      </c>
      <c r="H108" s="254">
        <v>0</v>
      </c>
      <c r="I108" s="255">
        <v>0</v>
      </c>
      <c r="J108" s="254">
        <v>0</v>
      </c>
      <c r="K108" s="255">
        <v>0</v>
      </c>
      <c r="L108" s="255">
        <v>0</v>
      </c>
      <c r="M108" s="254">
        <v>0</v>
      </c>
      <c r="N108" s="255">
        <v>51.1813166788152</v>
      </c>
      <c r="O108" s="153"/>
      <c r="P108" s="153"/>
      <c r="Q108" s="219"/>
      <c r="R108" s="219"/>
      <c r="S108" s="219"/>
      <c r="T108" s="219"/>
      <c r="U108" s="219"/>
      <c r="V108" s="238"/>
      <c r="W108" s="188"/>
      <c r="X108" s="188"/>
      <c r="Y108" s="188"/>
      <c r="Z108" s="188"/>
      <c r="AA108" s="188"/>
      <c r="AB108" s="188"/>
      <c r="AC108" s="247"/>
      <c r="AD108" s="247"/>
      <c r="AE108" s="247"/>
      <c r="AF108" s="247"/>
      <c r="AG108" s="247"/>
      <c r="AH108" s="247"/>
    </row>
    <row r="109" spans="1:34" s="144" customFormat="1" ht="12" x14ac:dyDescent="0.3">
      <c r="A109" s="248" t="s">
        <v>699</v>
      </c>
      <c r="B109" s="256">
        <v>41.047072330654402</v>
      </c>
      <c r="C109" s="257">
        <v>45.686059275521401</v>
      </c>
      <c r="D109" s="257">
        <v>52.808401639344297</v>
      </c>
      <c r="E109" s="257">
        <v>46.485593220338998</v>
      </c>
      <c r="F109" s="257">
        <v>45.090116279069797</v>
      </c>
      <c r="G109" s="257">
        <v>0</v>
      </c>
      <c r="H109" s="257">
        <v>0</v>
      </c>
      <c r="I109" s="257">
        <v>0</v>
      </c>
      <c r="J109" s="257">
        <v>0</v>
      </c>
      <c r="K109" s="257">
        <v>0</v>
      </c>
      <c r="L109" s="257">
        <v>0</v>
      </c>
      <c r="M109" s="257">
        <v>0</v>
      </c>
      <c r="N109" s="257">
        <v>46.538299859878599</v>
      </c>
      <c r="O109" s="153"/>
      <c r="P109" s="153"/>
      <c r="Q109" s="153"/>
      <c r="R109" s="219"/>
      <c r="S109" s="219"/>
      <c r="T109" s="219"/>
      <c r="U109" s="219"/>
      <c r="V109" s="238"/>
      <c r="W109" s="188"/>
      <c r="X109" s="188"/>
      <c r="Y109" s="188"/>
      <c r="Z109" s="188"/>
      <c r="AA109" s="247"/>
      <c r="AB109" s="247"/>
      <c r="AC109" s="189"/>
      <c r="AD109" s="247"/>
      <c r="AE109" s="247"/>
      <c r="AF109" s="247"/>
      <c r="AH109" s="247"/>
    </row>
    <row r="110" spans="1:34" s="144" customFormat="1" ht="12" x14ac:dyDescent="0.3">
      <c r="A110" s="250" t="s">
        <v>700</v>
      </c>
      <c r="B110" s="256">
        <v>57.905882352941198</v>
      </c>
      <c r="C110" s="257">
        <v>53.697947214076201</v>
      </c>
      <c r="D110" s="257">
        <v>60.546296296296298</v>
      </c>
      <c r="E110" s="257">
        <v>64.4560906515581</v>
      </c>
      <c r="F110" s="257">
        <v>51.365079365079403</v>
      </c>
      <c r="G110" s="257">
        <v>0</v>
      </c>
      <c r="H110" s="257">
        <v>0</v>
      </c>
      <c r="I110" s="257">
        <v>0</v>
      </c>
      <c r="J110" s="257">
        <v>0</v>
      </c>
      <c r="K110" s="257">
        <v>0</v>
      </c>
      <c r="L110" s="257">
        <v>0</v>
      </c>
      <c r="M110" s="257">
        <v>0</v>
      </c>
      <c r="N110" s="257">
        <v>58.518194070080902</v>
      </c>
      <c r="O110" s="153"/>
      <c r="P110" s="153"/>
      <c r="Q110" s="219"/>
      <c r="R110" s="219"/>
      <c r="S110" s="219"/>
      <c r="T110" s="219"/>
      <c r="U110" s="219"/>
      <c r="V110" s="238"/>
      <c r="W110" s="188"/>
      <c r="X110" s="188"/>
      <c r="AA110" s="247"/>
      <c r="AB110" s="247"/>
      <c r="AC110" s="247"/>
      <c r="AD110" s="247"/>
      <c r="AE110" s="247"/>
      <c r="AF110" s="247"/>
      <c r="AG110" s="247"/>
      <c r="AH110" s="247"/>
    </row>
    <row r="111" spans="1:34" s="144" customFormat="1" ht="12" x14ac:dyDescent="0.3">
      <c r="A111" s="250" t="s">
        <v>702</v>
      </c>
      <c r="B111" s="256">
        <v>44.477137952559303</v>
      </c>
      <c r="C111" s="257">
        <v>50.202266922094502</v>
      </c>
      <c r="D111" s="257">
        <v>54.439894636015303</v>
      </c>
      <c r="E111" s="257">
        <v>59.429191120183702</v>
      </c>
      <c r="F111" s="257">
        <v>45.020326021332302</v>
      </c>
      <c r="G111" s="257">
        <v>0</v>
      </c>
      <c r="H111" s="257">
        <v>0</v>
      </c>
      <c r="I111" s="257">
        <v>0</v>
      </c>
      <c r="J111" s="257">
        <v>0</v>
      </c>
      <c r="K111" s="257">
        <v>0</v>
      </c>
      <c r="L111" s="257">
        <v>0</v>
      </c>
      <c r="M111" s="257">
        <v>0</v>
      </c>
      <c r="N111" s="257">
        <v>51.346038316421797</v>
      </c>
      <c r="O111" s="153"/>
      <c r="P111" s="219"/>
      <c r="Q111" s="219"/>
      <c r="R111" s="219"/>
      <c r="S111" s="219"/>
      <c r="T111" s="219"/>
      <c r="U111" s="219"/>
      <c r="V111" s="238"/>
      <c r="W111" s="188"/>
      <c r="X111" s="188"/>
      <c r="Y111" s="188"/>
      <c r="Z111" s="188"/>
    </row>
    <row r="112" spans="1:34" s="144" customFormat="1" ht="12" x14ac:dyDescent="0.3">
      <c r="A112" s="239" t="s">
        <v>723</v>
      </c>
      <c r="B112" s="253">
        <v>43.489239386792498</v>
      </c>
      <c r="C112" s="254">
        <v>42.829714107170801</v>
      </c>
      <c r="D112" s="255">
        <v>39.953538241601102</v>
      </c>
      <c r="E112" s="254">
        <v>49.992977099236597</v>
      </c>
      <c r="F112" s="255">
        <v>45.382365409071603</v>
      </c>
      <c r="G112" s="254">
        <v>0</v>
      </c>
      <c r="H112" s="254">
        <v>0</v>
      </c>
      <c r="I112" s="255">
        <v>0</v>
      </c>
      <c r="J112" s="254">
        <v>0</v>
      </c>
      <c r="K112" s="255">
        <v>0</v>
      </c>
      <c r="L112" s="255">
        <v>0</v>
      </c>
      <c r="M112" s="254">
        <v>0</v>
      </c>
      <c r="N112" s="255">
        <v>44.111863591048198</v>
      </c>
      <c r="O112" s="153"/>
      <c r="P112" s="219"/>
      <c r="Q112" s="219"/>
      <c r="R112" s="244"/>
      <c r="S112" s="244"/>
      <c r="T112" s="244"/>
      <c r="U112" s="244"/>
      <c r="V112" s="205"/>
      <c r="Z112" s="188"/>
      <c r="AA112" s="188"/>
      <c r="AB112" s="188"/>
      <c r="AC112" s="188"/>
      <c r="AD112" s="188"/>
      <c r="AE112" s="188"/>
      <c r="AF112" s="188"/>
    </row>
    <row r="113" spans="1:33" s="144" customFormat="1" ht="12" x14ac:dyDescent="0.3">
      <c r="A113" s="248" t="s">
        <v>699</v>
      </c>
      <c r="B113" s="256">
        <v>48.148836115682997</v>
      </c>
      <c r="C113" s="257">
        <v>49.861174099269299</v>
      </c>
      <c r="D113" s="257">
        <v>50.935686274509798</v>
      </c>
      <c r="E113" s="257">
        <v>54.525494022932399</v>
      </c>
      <c r="F113" s="257">
        <v>47.782321899736097</v>
      </c>
      <c r="G113" s="257">
        <v>0</v>
      </c>
      <c r="H113" s="257">
        <v>0</v>
      </c>
      <c r="I113" s="257">
        <v>0</v>
      </c>
      <c r="J113" s="257">
        <v>0</v>
      </c>
      <c r="K113" s="257">
        <v>0</v>
      </c>
      <c r="L113" s="257">
        <v>0</v>
      </c>
      <c r="M113" s="257">
        <v>0</v>
      </c>
      <c r="N113" s="257">
        <v>50.585607518967301</v>
      </c>
      <c r="O113" s="153"/>
      <c r="P113" s="219"/>
      <c r="Q113" s="219"/>
      <c r="R113" s="219"/>
      <c r="S113" s="219"/>
      <c r="T113" s="219"/>
      <c r="U113" s="244"/>
      <c r="V113" s="238"/>
      <c r="W113" s="188"/>
      <c r="X113" s="188"/>
      <c r="Y113" s="188"/>
      <c r="Z113" s="188"/>
      <c r="AA113" s="188"/>
      <c r="AB113" s="188"/>
      <c r="AC113" s="188"/>
    </row>
    <row r="114" spans="1:33" s="144" customFormat="1" ht="12" customHeight="1" x14ac:dyDescent="0.3">
      <c r="A114" s="250" t="s">
        <v>700</v>
      </c>
      <c r="B114" s="256">
        <v>48.867924528301899</v>
      </c>
      <c r="C114" s="257">
        <v>42.301983835415101</v>
      </c>
      <c r="D114" s="257">
        <v>46.261922230374203</v>
      </c>
      <c r="E114" s="257">
        <v>52.365546218487403</v>
      </c>
      <c r="F114" s="257">
        <v>51.010141987829599</v>
      </c>
      <c r="G114" s="257">
        <v>0</v>
      </c>
      <c r="H114" s="257">
        <v>0</v>
      </c>
      <c r="I114" s="257">
        <v>0</v>
      </c>
      <c r="J114" s="257">
        <v>0</v>
      </c>
      <c r="K114" s="257">
        <v>0</v>
      </c>
      <c r="L114" s="257">
        <v>0</v>
      </c>
      <c r="M114" s="257">
        <v>0</v>
      </c>
      <c r="N114" s="257">
        <v>47.808426596445003</v>
      </c>
      <c r="O114" s="153"/>
      <c r="P114" s="219"/>
      <c r="Q114" s="219"/>
      <c r="R114" s="244"/>
      <c r="S114" s="244"/>
      <c r="T114" s="244"/>
      <c r="U114" s="244"/>
      <c r="V114" s="238"/>
      <c r="W114" s="188"/>
      <c r="X114" s="188"/>
      <c r="Y114" s="188"/>
      <c r="Z114" s="188"/>
      <c r="AA114" s="188"/>
      <c r="AB114" s="188"/>
    </row>
    <row r="115" spans="1:33" s="144" customFormat="1" ht="12" x14ac:dyDescent="0.3">
      <c r="A115" s="250" t="s">
        <v>702</v>
      </c>
      <c r="B115" s="256">
        <v>18.476363636363601</v>
      </c>
      <c r="C115" s="257">
        <v>17.442577030812298</v>
      </c>
      <c r="D115" s="257">
        <v>11.948533480907599</v>
      </c>
      <c r="E115" s="257">
        <v>28.520039100684301</v>
      </c>
      <c r="F115" s="257">
        <v>27.06</v>
      </c>
      <c r="G115" s="257">
        <v>0</v>
      </c>
      <c r="H115" s="257">
        <v>0</v>
      </c>
      <c r="I115" s="257">
        <v>0</v>
      </c>
      <c r="J115" s="257">
        <v>0</v>
      </c>
      <c r="K115" s="257">
        <v>0</v>
      </c>
      <c r="L115" s="257">
        <v>0</v>
      </c>
      <c r="M115" s="257">
        <v>0</v>
      </c>
      <c r="N115" s="257">
        <v>18.5466267987292</v>
      </c>
      <c r="O115" s="153"/>
      <c r="P115" s="219"/>
      <c r="Q115" s="219"/>
      <c r="R115" s="219"/>
      <c r="S115" s="219"/>
      <c r="T115" s="219"/>
      <c r="U115" s="219"/>
      <c r="V115" s="238"/>
      <c r="W115" s="188"/>
      <c r="X115" s="188"/>
      <c r="Y115" s="188"/>
      <c r="Z115" s="188"/>
      <c r="AA115" s="188"/>
      <c r="AB115" s="188"/>
    </row>
    <row r="116" spans="1:33" s="144" customFormat="1" ht="12" x14ac:dyDescent="0.3">
      <c r="A116" s="239" t="s">
        <v>724</v>
      </c>
      <c r="B116" s="253">
        <v>44.230935562923499</v>
      </c>
      <c r="C116" s="254">
        <v>47.719042663891798</v>
      </c>
      <c r="D116" s="255">
        <v>49.592085674494498</v>
      </c>
      <c r="E116" s="254">
        <v>55.633518145161297</v>
      </c>
      <c r="F116" s="255">
        <v>45.2354449858938</v>
      </c>
      <c r="G116" s="254">
        <v>0</v>
      </c>
      <c r="H116" s="254">
        <v>0</v>
      </c>
      <c r="I116" s="255">
        <v>0</v>
      </c>
      <c r="J116" s="254">
        <v>0</v>
      </c>
      <c r="K116" s="255">
        <v>0</v>
      </c>
      <c r="L116" s="255">
        <v>0</v>
      </c>
      <c r="M116" s="254">
        <v>0</v>
      </c>
      <c r="N116" s="255">
        <v>48.8824187003231</v>
      </c>
      <c r="O116" s="153"/>
      <c r="P116" s="153"/>
      <c r="Q116" s="153"/>
      <c r="R116" s="153"/>
      <c r="S116" s="153"/>
      <c r="T116" s="153"/>
      <c r="U116" s="153"/>
      <c r="V116" s="205"/>
    </row>
    <row r="117" spans="1:33" s="144" customFormat="1" ht="12" x14ac:dyDescent="0.3">
      <c r="A117" s="248" t="s">
        <v>699</v>
      </c>
      <c r="B117" s="256">
        <v>46.941647150663499</v>
      </c>
      <c r="C117" s="257">
        <v>49.081762295082001</v>
      </c>
      <c r="D117" s="257">
        <v>51.316392418246203</v>
      </c>
      <c r="E117" s="257">
        <v>52.728357643493098</v>
      </c>
      <c r="F117" s="257">
        <v>47.284408602150499</v>
      </c>
      <c r="G117" s="257">
        <v>0</v>
      </c>
      <c r="H117" s="257">
        <v>0</v>
      </c>
      <c r="I117" s="257">
        <v>0</v>
      </c>
      <c r="J117" s="257">
        <v>0</v>
      </c>
      <c r="K117" s="257">
        <v>0</v>
      </c>
      <c r="L117" s="257">
        <v>0</v>
      </c>
      <c r="M117" s="257">
        <v>0</v>
      </c>
      <c r="N117" s="257">
        <v>49.795843966460097</v>
      </c>
      <c r="O117" s="153"/>
      <c r="P117" s="153"/>
      <c r="Q117" s="153"/>
      <c r="R117" s="153"/>
      <c r="S117" s="153"/>
      <c r="T117" s="153"/>
      <c r="U117" s="153"/>
      <c r="V117" s="205"/>
    </row>
    <row r="118" spans="1:33" s="144" customFormat="1" ht="12" x14ac:dyDescent="0.3">
      <c r="A118" s="250" t="s">
        <v>700</v>
      </c>
      <c r="B118" s="256">
        <v>50.603049124788299</v>
      </c>
      <c r="C118" s="257">
        <v>44.585193889541699</v>
      </c>
      <c r="D118" s="257">
        <v>49.005334914048603</v>
      </c>
      <c r="E118" s="257">
        <v>54.761931499157797</v>
      </c>
      <c r="F118" s="257">
        <v>51.082390953150203</v>
      </c>
      <c r="G118" s="257">
        <v>0</v>
      </c>
      <c r="H118" s="257">
        <v>0</v>
      </c>
      <c r="I118" s="257">
        <v>0</v>
      </c>
      <c r="J118" s="257">
        <v>0</v>
      </c>
      <c r="K118" s="257">
        <v>0</v>
      </c>
      <c r="L118" s="257">
        <v>0</v>
      </c>
      <c r="M118" s="257">
        <v>0</v>
      </c>
      <c r="N118" s="257">
        <v>49.910714285714299</v>
      </c>
      <c r="O118" s="153"/>
      <c r="P118" s="153"/>
      <c r="Q118" s="153"/>
      <c r="R118" s="153"/>
      <c r="S118" s="153"/>
      <c r="T118" s="153"/>
      <c r="U118" s="153"/>
      <c r="V118" s="205"/>
    </row>
    <row r="119" spans="1:33" s="144" customFormat="1" ht="12" x14ac:dyDescent="0.3">
      <c r="A119" s="250" t="s">
        <v>702</v>
      </c>
      <c r="B119" s="256">
        <v>42.421888473699298</v>
      </c>
      <c r="C119" s="257">
        <v>47.622251636149699</v>
      </c>
      <c r="D119" s="257">
        <v>49.083641437042203</v>
      </c>
      <c r="E119" s="257">
        <v>56.955007824726103</v>
      </c>
      <c r="F119" s="257">
        <v>43.838503478097401</v>
      </c>
      <c r="G119" s="257">
        <v>0</v>
      </c>
      <c r="H119" s="257">
        <v>0</v>
      </c>
      <c r="I119" s="257">
        <v>0</v>
      </c>
      <c r="J119" s="257">
        <v>0</v>
      </c>
      <c r="K119" s="257">
        <v>0</v>
      </c>
      <c r="L119" s="257">
        <v>0</v>
      </c>
      <c r="M119" s="257">
        <v>0</v>
      </c>
      <c r="N119" s="257">
        <v>48.418388963952701</v>
      </c>
      <c r="O119" s="153"/>
      <c r="P119" s="153"/>
      <c r="Q119" s="153"/>
      <c r="R119" s="153"/>
      <c r="S119" s="153"/>
      <c r="T119" s="153"/>
      <c r="U119" s="153"/>
      <c r="V119" s="205"/>
    </row>
    <row r="120" spans="1:33" s="144" customFormat="1" ht="12" x14ac:dyDescent="0.3">
      <c r="A120" s="206"/>
      <c r="F120" s="142"/>
      <c r="G120" s="142"/>
      <c r="H120" s="142"/>
      <c r="I120" s="142"/>
      <c r="J120" s="142"/>
      <c r="K120" s="142"/>
      <c r="L120" s="153"/>
      <c r="M120" s="153"/>
      <c r="N120" s="153"/>
      <c r="O120" s="153"/>
      <c r="P120" s="153"/>
      <c r="Q120" s="153"/>
      <c r="R120" s="153"/>
      <c r="S120" s="153"/>
      <c r="T120" s="153"/>
      <c r="U120" s="153"/>
      <c r="V120" s="205"/>
    </row>
    <row r="121" spans="1:33" s="144" customFormat="1" ht="12" x14ac:dyDescent="0.3">
      <c r="A121" s="359"/>
      <c r="B121" s="360"/>
      <c r="C121" s="360"/>
      <c r="D121" s="360"/>
      <c r="E121" s="360"/>
      <c r="F121" s="360"/>
      <c r="G121" s="360"/>
      <c r="H121" s="360"/>
      <c r="I121" s="360"/>
      <c r="J121" s="360"/>
      <c r="K121" s="360"/>
      <c r="L121" s="360"/>
      <c r="M121" s="360"/>
      <c r="N121" s="360"/>
      <c r="O121" s="360"/>
      <c r="P121" s="360"/>
      <c r="Q121" s="360"/>
      <c r="R121" s="360"/>
      <c r="S121" s="360"/>
      <c r="T121" s="360"/>
      <c r="U121" s="360"/>
      <c r="V121" s="361"/>
    </row>
    <row r="122" spans="1:33" s="144" customFormat="1" ht="12" x14ac:dyDescent="0.3">
      <c r="A122" s="206"/>
      <c r="F122" s="142"/>
      <c r="G122" s="142"/>
      <c r="H122" s="142"/>
      <c r="I122" s="142"/>
      <c r="J122" s="142"/>
      <c r="K122" s="142"/>
      <c r="L122" s="153"/>
      <c r="M122" s="153"/>
      <c r="N122" s="153"/>
      <c r="O122" s="153"/>
      <c r="P122" s="153"/>
      <c r="Q122" s="153"/>
      <c r="R122" s="153"/>
      <c r="S122" s="219"/>
      <c r="T122" s="219"/>
      <c r="U122" s="219"/>
      <c r="V122" s="238"/>
    </row>
    <row r="123" spans="1:33" s="142" customFormat="1" ht="24.75" customHeight="1" x14ac:dyDescent="0.3">
      <c r="A123" s="362" t="s">
        <v>726</v>
      </c>
      <c r="B123" s="363"/>
      <c r="C123" s="363"/>
      <c r="D123" s="363"/>
      <c r="E123" s="363"/>
      <c r="F123" s="363"/>
      <c r="G123" s="363"/>
      <c r="H123" s="363"/>
      <c r="I123" s="363"/>
      <c r="J123" s="363"/>
      <c r="K123" s="363"/>
      <c r="L123" s="363"/>
      <c r="M123" s="363"/>
      <c r="N123" s="363"/>
      <c r="O123" s="153"/>
      <c r="P123" s="219"/>
      <c r="Q123" s="219"/>
      <c r="R123" s="219"/>
      <c r="S123" s="219"/>
      <c r="T123" s="219"/>
      <c r="U123" s="219"/>
      <c r="V123" s="238"/>
      <c r="W123" s="211"/>
      <c r="X123" s="211"/>
      <c r="Y123" s="211"/>
      <c r="Z123" s="211"/>
      <c r="AA123" s="211"/>
      <c r="AB123" s="211"/>
    </row>
    <row r="124" spans="1:33" s="144" customFormat="1" ht="12" x14ac:dyDescent="0.3">
      <c r="A124" s="159" t="s">
        <v>706</v>
      </c>
      <c r="B124" s="11" t="s">
        <v>687</v>
      </c>
      <c r="C124" s="11" t="s">
        <v>688</v>
      </c>
      <c r="D124" s="11" t="s">
        <v>689</v>
      </c>
      <c r="E124" s="11" t="s">
        <v>690</v>
      </c>
      <c r="F124" s="11" t="s">
        <v>691</v>
      </c>
      <c r="G124" s="11" t="s">
        <v>692</v>
      </c>
      <c r="H124" s="11" t="s">
        <v>693</v>
      </c>
      <c r="I124" s="11" t="s">
        <v>694</v>
      </c>
      <c r="J124" s="11" t="s">
        <v>695</v>
      </c>
      <c r="K124" s="11" t="s">
        <v>696</v>
      </c>
      <c r="L124" s="11" t="s">
        <v>697</v>
      </c>
      <c r="M124" s="11" t="s">
        <v>698</v>
      </c>
      <c r="N124" s="11" t="s">
        <v>721</v>
      </c>
      <c r="O124" s="153"/>
      <c r="P124" s="244"/>
      <c r="Q124" s="219"/>
      <c r="R124" s="219"/>
      <c r="S124" s="219"/>
      <c r="T124" s="219"/>
      <c r="U124" s="219"/>
      <c r="V124" s="238"/>
      <c r="W124" s="188"/>
      <c r="X124" s="188"/>
      <c r="Y124" s="188"/>
      <c r="Z124" s="188"/>
      <c r="AA124" s="188"/>
      <c r="AB124" s="188"/>
      <c r="AC124" s="188"/>
      <c r="AD124" s="188"/>
      <c r="AE124" s="188"/>
      <c r="AF124" s="188"/>
    </row>
    <row r="125" spans="1:33" s="144" customFormat="1" ht="12.75" customHeight="1" thickBot="1" x14ac:dyDescent="0.35">
      <c r="A125" s="164" t="s">
        <v>0</v>
      </c>
      <c r="B125" s="240">
        <v>38512.451612903198</v>
      </c>
      <c r="C125" s="241">
        <v>39193.866666666698</v>
      </c>
      <c r="D125" s="242">
        <v>36997.322580645203</v>
      </c>
      <c r="E125" s="241">
        <v>38200.935483870999</v>
      </c>
      <c r="F125" s="242">
        <v>38519.9</v>
      </c>
      <c r="G125" s="241">
        <v>0</v>
      </c>
      <c r="H125" s="241">
        <v>0</v>
      </c>
      <c r="I125" s="242">
        <v>0</v>
      </c>
      <c r="J125" s="241">
        <v>0</v>
      </c>
      <c r="K125" s="242">
        <v>0</v>
      </c>
      <c r="L125" s="242">
        <v>0</v>
      </c>
      <c r="M125" s="241">
        <v>0</v>
      </c>
      <c r="N125" s="240">
        <v>38240.954887218002</v>
      </c>
      <c r="O125" s="153"/>
      <c r="P125" s="244"/>
      <c r="Q125" s="244"/>
      <c r="R125" s="244"/>
      <c r="S125" s="244"/>
      <c r="T125" s="169"/>
      <c r="U125" s="244"/>
      <c r="V125" s="245"/>
      <c r="W125" s="247"/>
      <c r="X125" s="247"/>
      <c r="Y125" s="247"/>
      <c r="Z125" s="247"/>
      <c r="AA125" s="247"/>
      <c r="AB125" s="247"/>
    </row>
    <row r="126" spans="1:33" s="144" customFormat="1" ht="12.5" thickTop="1" x14ac:dyDescent="0.3">
      <c r="A126" s="176" t="s">
        <v>672</v>
      </c>
      <c r="B126" s="203">
        <v>38512.451612903198</v>
      </c>
      <c r="C126" s="249">
        <v>39193.866666666698</v>
      </c>
      <c r="D126" s="249">
        <v>36997.322580645203</v>
      </c>
      <c r="E126" s="249">
        <v>38200.935483870999</v>
      </c>
      <c r="F126" s="249">
        <v>38519.9</v>
      </c>
      <c r="G126" s="249">
        <v>0</v>
      </c>
      <c r="H126" s="249">
        <v>0</v>
      </c>
      <c r="I126" s="249">
        <v>0</v>
      </c>
      <c r="J126" s="249">
        <v>0</v>
      </c>
      <c r="K126" s="249">
        <v>0</v>
      </c>
      <c r="L126" s="249">
        <v>0</v>
      </c>
      <c r="M126" s="249">
        <v>0</v>
      </c>
      <c r="N126" s="203">
        <v>38240.954887218002</v>
      </c>
      <c r="O126" s="153"/>
      <c r="P126" s="244"/>
      <c r="Q126" s="244"/>
      <c r="R126" s="244"/>
      <c r="S126" s="244"/>
      <c r="T126" s="244"/>
      <c r="U126" s="244"/>
      <c r="V126" s="245"/>
      <c r="W126" s="247"/>
      <c r="X126" s="247"/>
      <c r="Y126" s="247"/>
      <c r="Z126" s="247"/>
      <c r="AA126" s="188"/>
      <c r="AB126" s="247"/>
      <c r="AF126" s="247"/>
      <c r="AG126" s="247"/>
    </row>
    <row r="127" spans="1:33" s="259" customFormat="1" ht="23.25" customHeight="1" x14ac:dyDescent="0.3">
      <c r="A127" s="206"/>
      <c r="B127" s="144"/>
      <c r="C127" s="144"/>
      <c r="D127" s="144"/>
      <c r="E127" s="144"/>
      <c r="F127" s="142"/>
      <c r="G127" s="142"/>
      <c r="H127" s="142"/>
      <c r="I127" s="142"/>
      <c r="J127" s="142"/>
      <c r="K127" s="142"/>
      <c r="L127" s="153"/>
      <c r="M127" s="153"/>
      <c r="N127" s="153"/>
      <c r="O127" s="153"/>
      <c r="P127" s="244"/>
      <c r="Q127" s="244"/>
      <c r="R127" s="244"/>
      <c r="S127" s="244"/>
      <c r="T127" s="244"/>
      <c r="U127" s="244"/>
      <c r="V127" s="245"/>
      <c r="W127" s="258"/>
      <c r="X127" s="258"/>
      <c r="Y127" s="258"/>
      <c r="Z127" s="258"/>
      <c r="AA127" s="258"/>
      <c r="AB127" s="258"/>
      <c r="AC127" s="258"/>
      <c r="AD127" s="258"/>
      <c r="AE127" s="258"/>
      <c r="AF127" s="258"/>
      <c r="AG127" s="258"/>
    </row>
    <row r="128" spans="1:33" s="144" customFormat="1" ht="12.75" customHeight="1" x14ac:dyDescent="0.3">
      <c r="A128" s="362" t="s">
        <v>727</v>
      </c>
      <c r="B128" s="363"/>
      <c r="C128" s="363"/>
      <c r="D128" s="363"/>
      <c r="E128" s="363"/>
      <c r="F128" s="363"/>
      <c r="G128" s="363"/>
      <c r="H128" s="363"/>
      <c r="I128" s="363"/>
      <c r="J128" s="363"/>
      <c r="K128" s="363"/>
      <c r="L128" s="363"/>
      <c r="M128" s="363"/>
      <c r="N128" s="363"/>
      <c r="O128" s="153"/>
      <c r="P128" s="153"/>
      <c r="Q128" s="244"/>
      <c r="R128" s="244"/>
      <c r="S128" s="219"/>
      <c r="T128" s="219"/>
      <c r="U128" s="219"/>
      <c r="V128" s="245"/>
      <c r="W128" s="247"/>
      <c r="X128" s="247"/>
      <c r="Y128" s="247"/>
      <c r="Z128" s="247"/>
      <c r="AA128" s="247"/>
    </row>
    <row r="129" spans="1:32" s="144" customFormat="1" ht="12.75" customHeight="1" x14ac:dyDescent="0.3">
      <c r="A129" s="159" t="s">
        <v>706</v>
      </c>
      <c r="B129" s="11" t="s">
        <v>687</v>
      </c>
      <c r="C129" s="11" t="s">
        <v>688</v>
      </c>
      <c r="D129" s="11" t="s">
        <v>689</v>
      </c>
      <c r="E129" s="11" t="s">
        <v>690</v>
      </c>
      <c r="F129" s="11" t="s">
        <v>691</v>
      </c>
      <c r="G129" s="11" t="s">
        <v>692</v>
      </c>
      <c r="H129" s="11" t="s">
        <v>693</v>
      </c>
      <c r="I129" s="11" t="s">
        <v>694</v>
      </c>
      <c r="J129" s="11" t="s">
        <v>695</v>
      </c>
      <c r="K129" s="11" t="s">
        <v>696</v>
      </c>
      <c r="L129" s="11" t="s">
        <v>697</v>
      </c>
      <c r="M129" s="11" t="s">
        <v>698</v>
      </c>
      <c r="N129" s="11" t="s">
        <v>721</v>
      </c>
      <c r="O129" s="153"/>
      <c r="P129" s="219"/>
      <c r="Q129" s="219"/>
      <c r="R129" s="219"/>
      <c r="S129" s="219"/>
      <c r="T129" s="219"/>
      <c r="U129" s="219"/>
      <c r="V129" s="238"/>
      <c r="W129" s="188"/>
      <c r="X129" s="188"/>
      <c r="Y129" s="188"/>
      <c r="Z129" s="188"/>
      <c r="AA129" s="188"/>
      <c r="AB129" s="188"/>
      <c r="AC129" s="188"/>
      <c r="AD129" s="188"/>
      <c r="AE129" s="188"/>
      <c r="AF129" s="188"/>
    </row>
    <row r="130" spans="1:32" s="142" customFormat="1" ht="14.25" customHeight="1" thickBot="1" x14ac:dyDescent="0.35">
      <c r="A130" s="164" t="s">
        <v>0</v>
      </c>
      <c r="B130" s="253">
        <v>44.230935562923499</v>
      </c>
      <c r="C130" s="254">
        <v>47.719042663891798</v>
      </c>
      <c r="D130" s="255">
        <v>49.592085674494498</v>
      </c>
      <c r="E130" s="254">
        <v>55.633518145161297</v>
      </c>
      <c r="F130" s="255">
        <v>45.2354449858938</v>
      </c>
      <c r="G130" s="254">
        <v>0</v>
      </c>
      <c r="H130" s="254">
        <v>0</v>
      </c>
      <c r="I130" s="255">
        <v>0</v>
      </c>
      <c r="J130" s="254">
        <v>0</v>
      </c>
      <c r="K130" s="255">
        <v>0</v>
      </c>
      <c r="L130" s="255">
        <v>0</v>
      </c>
      <c r="M130" s="254">
        <v>0</v>
      </c>
      <c r="N130" s="255">
        <v>48.8824187003231</v>
      </c>
      <c r="P130" s="211"/>
      <c r="Q130" s="211"/>
      <c r="R130" s="211"/>
      <c r="S130" s="211"/>
      <c r="T130" s="211"/>
      <c r="U130" s="211"/>
      <c r="V130" s="260"/>
      <c r="W130" s="211"/>
      <c r="X130" s="211"/>
      <c r="Y130" s="211"/>
      <c r="Z130" s="211"/>
      <c r="AA130" s="261"/>
      <c r="AB130" s="211"/>
    </row>
    <row r="131" spans="1:32" s="144" customFormat="1" ht="12.75" customHeight="1" thickTop="1" x14ac:dyDescent="0.3">
      <c r="A131" s="176" t="s">
        <v>672</v>
      </c>
      <c r="B131" s="256">
        <v>44.230935562923499</v>
      </c>
      <c r="C131" s="257">
        <v>47.719042663891798</v>
      </c>
      <c r="D131" s="257">
        <v>49.592085674494498</v>
      </c>
      <c r="E131" s="257">
        <v>55.633518145161297</v>
      </c>
      <c r="F131" s="257">
        <v>45.2354449858938</v>
      </c>
      <c r="G131" s="257">
        <v>0</v>
      </c>
      <c r="H131" s="257">
        <v>0</v>
      </c>
      <c r="I131" s="257">
        <v>0</v>
      </c>
      <c r="J131" s="257">
        <v>0</v>
      </c>
      <c r="K131" s="257">
        <v>0</v>
      </c>
      <c r="L131" s="257">
        <v>0</v>
      </c>
      <c r="M131" s="257">
        <v>0</v>
      </c>
      <c r="N131" s="257">
        <v>48.8824187003231</v>
      </c>
      <c r="O131" s="153"/>
      <c r="P131" s="153"/>
      <c r="Q131" s="153"/>
      <c r="R131" s="219"/>
      <c r="S131" s="219"/>
      <c r="T131" s="219"/>
      <c r="U131" s="219"/>
      <c r="V131" s="262"/>
      <c r="W131" s="188"/>
      <c r="X131" s="188"/>
      <c r="Y131" s="188"/>
      <c r="Z131" s="188"/>
      <c r="AA131" s="188"/>
      <c r="AB131" s="188"/>
      <c r="AC131" s="188"/>
    </row>
    <row r="132" spans="1:32" s="144" customFormat="1" ht="12.75" customHeight="1" x14ac:dyDescent="0.3">
      <c r="A132" s="181"/>
      <c r="B132" s="263"/>
      <c r="C132" s="263"/>
      <c r="D132" s="263"/>
      <c r="E132" s="263"/>
      <c r="F132" s="263"/>
      <c r="G132" s="263"/>
      <c r="H132" s="263"/>
      <c r="I132" s="263"/>
      <c r="J132" s="263"/>
      <c r="K132" s="263"/>
      <c r="L132" s="263"/>
      <c r="M132" s="263"/>
      <c r="N132" s="263"/>
      <c r="O132" s="153"/>
      <c r="P132" s="153"/>
      <c r="Q132" s="153"/>
      <c r="R132" s="153"/>
      <c r="S132" s="153"/>
      <c r="T132" s="153"/>
      <c r="U132" s="153"/>
      <c r="V132" s="264"/>
    </row>
    <row r="133" spans="1:32" s="144" customFormat="1" ht="12" x14ac:dyDescent="0.3">
      <c r="A133" s="362" t="s">
        <v>728</v>
      </c>
      <c r="B133" s="363"/>
      <c r="C133" s="363"/>
      <c r="D133" s="363"/>
      <c r="E133" s="363"/>
      <c r="F133" s="363"/>
      <c r="G133" s="363"/>
      <c r="H133" s="363"/>
      <c r="I133" s="363"/>
      <c r="J133" s="363"/>
      <c r="K133" s="363"/>
      <c r="L133" s="363"/>
      <c r="M133" s="363"/>
      <c r="N133" s="363"/>
      <c r="O133" s="153"/>
      <c r="P133" s="153"/>
      <c r="Q133" s="153"/>
      <c r="R133" s="219"/>
      <c r="S133" s="219"/>
      <c r="T133" s="219"/>
      <c r="U133" s="219"/>
      <c r="V133" s="262"/>
      <c r="W133" s="188"/>
      <c r="X133" s="188"/>
      <c r="Y133" s="188"/>
      <c r="Z133" s="188"/>
      <c r="AA133" s="188"/>
      <c r="AB133" s="188"/>
      <c r="AC133" s="188"/>
    </row>
    <row r="134" spans="1:32" s="144" customFormat="1" ht="12" x14ac:dyDescent="0.3">
      <c r="A134" s="159" t="s">
        <v>729</v>
      </c>
      <c r="B134" s="11" t="s">
        <v>687</v>
      </c>
      <c r="C134" s="11" t="s">
        <v>688</v>
      </c>
      <c r="D134" s="11" t="s">
        <v>689</v>
      </c>
      <c r="E134" s="11" t="s">
        <v>690</v>
      </c>
      <c r="F134" s="11" t="s">
        <v>691</v>
      </c>
      <c r="G134" s="11" t="s">
        <v>692</v>
      </c>
      <c r="H134" s="11" t="s">
        <v>693</v>
      </c>
      <c r="I134" s="11" t="s">
        <v>694</v>
      </c>
      <c r="J134" s="11" t="s">
        <v>695</v>
      </c>
      <c r="K134" s="11" t="s">
        <v>696</v>
      </c>
      <c r="L134" s="11" t="s">
        <v>697</v>
      </c>
      <c r="M134" s="11" t="s">
        <v>698</v>
      </c>
      <c r="N134" s="11" t="s">
        <v>721</v>
      </c>
      <c r="O134" s="153"/>
      <c r="P134" s="153"/>
      <c r="Q134" s="153"/>
      <c r="R134" s="219"/>
      <c r="S134" s="219"/>
      <c r="T134" s="219"/>
      <c r="U134" s="219"/>
      <c r="V134" s="262"/>
      <c r="W134" s="188"/>
      <c r="X134" s="188"/>
      <c r="Y134" s="188"/>
      <c r="Z134" s="188"/>
      <c r="AA134" s="188"/>
      <c r="AB134" s="188"/>
      <c r="AC134" s="188"/>
    </row>
    <row r="135" spans="1:32" ht="15" thickBot="1" x14ac:dyDescent="0.4">
      <c r="A135" s="164" t="s">
        <v>0</v>
      </c>
      <c r="B135" s="253">
        <v>44.230935562923499</v>
      </c>
      <c r="C135" s="254">
        <v>47.719042663891798</v>
      </c>
      <c r="D135" s="255">
        <v>49.592085674494498</v>
      </c>
      <c r="E135" s="254">
        <v>55.633518145161297</v>
      </c>
      <c r="F135" s="255">
        <v>45.2354449858938</v>
      </c>
      <c r="G135" s="254">
        <v>0</v>
      </c>
      <c r="H135" s="254">
        <v>0</v>
      </c>
      <c r="I135" s="255">
        <v>0</v>
      </c>
      <c r="J135" s="254">
        <v>0</v>
      </c>
      <c r="K135" s="255">
        <v>0</v>
      </c>
      <c r="L135" s="255">
        <v>0</v>
      </c>
      <c r="M135" s="254">
        <v>0</v>
      </c>
      <c r="N135" s="255">
        <v>48.8824187003231</v>
      </c>
      <c r="V135" s="264"/>
    </row>
    <row r="136" spans="1:32" ht="15" thickTop="1" x14ac:dyDescent="0.35">
      <c r="A136" s="170" t="s">
        <v>25</v>
      </c>
      <c r="B136" s="256">
        <v>44.589648534968298</v>
      </c>
      <c r="C136" s="257">
        <v>49.990203193033402</v>
      </c>
      <c r="D136" s="257">
        <v>54.467818918137098</v>
      </c>
      <c r="E136" s="257">
        <v>58.413468773513898</v>
      </c>
      <c r="F136" s="257">
        <v>45.1717227431513</v>
      </c>
      <c r="G136" s="257">
        <v>0</v>
      </c>
      <c r="H136" s="257">
        <v>0</v>
      </c>
      <c r="I136" s="257">
        <v>0</v>
      </c>
      <c r="J136" s="257">
        <v>0</v>
      </c>
      <c r="K136" s="257">
        <v>0</v>
      </c>
      <c r="L136" s="257">
        <v>0</v>
      </c>
      <c r="M136" s="257">
        <v>0</v>
      </c>
      <c r="N136" s="257">
        <v>51.1813166788152</v>
      </c>
      <c r="V136" s="264"/>
    </row>
    <row r="137" spans="1:32" x14ac:dyDescent="0.35">
      <c r="A137" s="176" t="s">
        <v>41</v>
      </c>
      <c r="B137" s="256">
        <v>43.489239386792498</v>
      </c>
      <c r="C137" s="257">
        <v>42.829714107170801</v>
      </c>
      <c r="D137" s="257">
        <v>39.953538241601102</v>
      </c>
      <c r="E137" s="257">
        <v>49.992977099236597</v>
      </c>
      <c r="F137" s="257">
        <v>45.382365409071603</v>
      </c>
      <c r="G137" s="257">
        <v>0</v>
      </c>
      <c r="H137" s="257">
        <v>0</v>
      </c>
      <c r="I137" s="257">
        <v>0</v>
      </c>
      <c r="J137" s="257">
        <v>0</v>
      </c>
      <c r="K137" s="257">
        <v>0</v>
      </c>
      <c r="L137" s="257">
        <v>0</v>
      </c>
      <c r="M137" s="257">
        <v>0</v>
      </c>
      <c r="N137" s="257">
        <v>44.111863591048198</v>
      </c>
      <c r="O137" s="265"/>
      <c r="V137" s="264"/>
    </row>
    <row r="138" spans="1:32" x14ac:dyDescent="0.35">
      <c r="A138" s="177"/>
      <c r="B138" s="263"/>
      <c r="C138" s="263"/>
      <c r="D138" s="263"/>
      <c r="E138" s="263"/>
      <c r="F138" s="263"/>
      <c r="G138" s="263"/>
      <c r="H138" s="263"/>
      <c r="I138" s="263"/>
      <c r="J138" s="263"/>
      <c r="K138" s="266"/>
      <c r="L138" s="263"/>
      <c r="M138" s="263"/>
      <c r="N138" s="267"/>
      <c r="O138" s="265"/>
      <c r="V138" s="264"/>
    </row>
    <row r="139" spans="1:32" x14ac:dyDescent="0.35">
      <c r="A139" s="268" t="s">
        <v>730</v>
      </c>
      <c r="B139" s="263"/>
      <c r="C139" s="263"/>
      <c r="D139" s="263"/>
      <c r="E139" s="263"/>
      <c r="F139" s="263"/>
      <c r="G139" s="263"/>
      <c r="H139" s="263"/>
      <c r="I139" s="263"/>
      <c r="J139" s="263"/>
      <c r="K139" s="266"/>
      <c r="L139" s="263"/>
      <c r="M139" s="263"/>
      <c r="N139" s="267"/>
      <c r="O139" s="265"/>
      <c r="V139" s="264"/>
    </row>
    <row r="140" spans="1:32" x14ac:dyDescent="0.35">
      <c r="A140" s="159" t="s">
        <v>731</v>
      </c>
      <c r="B140" s="269" t="s">
        <v>687</v>
      </c>
      <c r="C140" s="269" t="s">
        <v>688</v>
      </c>
      <c r="D140" s="269" t="s">
        <v>689</v>
      </c>
      <c r="E140" s="269" t="s">
        <v>690</v>
      </c>
      <c r="F140" s="269" t="s">
        <v>691</v>
      </c>
      <c r="G140" s="269" t="s">
        <v>692</v>
      </c>
      <c r="H140" s="269" t="s">
        <v>693</v>
      </c>
      <c r="I140" s="269" t="s">
        <v>694</v>
      </c>
      <c r="J140" s="269" t="s">
        <v>695</v>
      </c>
      <c r="K140" s="269" t="s">
        <v>696</v>
      </c>
      <c r="L140" s="269" t="s">
        <v>697</v>
      </c>
      <c r="M140" s="269" t="s">
        <v>698</v>
      </c>
      <c r="N140" s="269" t="s">
        <v>721</v>
      </c>
      <c r="O140" s="265"/>
      <c r="V140" s="264"/>
      <c r="W140" s="144"/>
    </row>
    <row r="141" spans="1:32" x14ac:dyDescent="0.35">
      <c r="A141" s="270" t="s">
        <v>676</v>
      </c>
      <c r="B141" s="203">
        <v>409</v>
      </c>
      <c r="C141" s="249">
        <v>443</v>
      </c>
      <c r="D141" s="249">
        <v>512</v>
      </c>
      <c r="E141" s="249">
        <v>628</v>
      </c>
      <c r="F141" s="249">
        <v>238</v>
      </c>
      <c r="G141" s="249">
        <v>0</v>
      </c>
      <c r="H141" s="249">
        <v>0</v>
      </c>
      <c r="I141" s="249">
        <v>0</v>
      </c>
      <c r="J141" s="249">
        <v>0</v>
      </c>
      <c r="K141" s="249">
        <v>0</v>
      </c>
      <c r="L141" s="249">
        <v>0</v>
      </c>
      <c r="M141" s="249">
        <v>0</v>
      </c>
      <c r="N141" s="249">
        <f>SUM(B141:M141)</f>
        <v>2230</v>
      </c>
      <c r="O141" s="265"/>
      <c r="V141" s="264"/>
      <c r="W141" s="144"/>
    </row>
    <row r="142" spans="1:32" x14ac:dyDescent="0.35">
      <c r="A142" s="270" t="s">
        <v>732</v>
      </c>
      <c r="B142" s="203">
        <v>347</v>
      </c>
      <c r="C142" s="249">
        <v>305</v>
      </c>
      <c r="D142" s="249">
        <v>208</v>
      </c>
      <c r="E142" s="249">
        <v>376</v>
      </c>
      <c r="F142" s="249">
        <v>214</v>
      </c>
      <c r="G142" s="249">
        <v>522</v>
      </c>
      <c r="H142" s="249">
        <v>637</v>
      </c>
      <c r="I142" s="249">
        <v>587</v>
      </c>
      <c r="J142" s="249">
        <v>662</v>
      </c>
      <c r="K142" s="249">
        <v>765</v>
      </c>
      <c r="L142" s="249">
        <v>628</v>
      </c>
      <c r="M142" s="249">
        <v>423</v>
      </c>
      <c r="N142" s="249">
        <f>SUM(B142:M142)</f>
        <v>5674</v>
      </c>
      <c r="O142" s="265"/>
      <c r="V142" s="264"/>
      <c r="W142" s="144"/>
    </row>
    <row r="143" spans="1:32" x14ac:dyDescent="0.35">
      <c r="A143" s="271" t="s">
        <v>733</v>
      </c>
      <c r="B143" s="203">
        <v>111</v>
      </c>
      <c r="C143" s="249">
        <v>166</v>
      </c>
      <c r="D143" s="249">
        <v>220</v>
      </c>
      <c r="E143" s="249">
        <v>171</v>
      </c>
      <c r="F143" s="249">
        <v>316</v>
      </c>
      <c r="G143" s="249">
        <v>274</v>
      </c>
      <c r="H143" s="249">
        <v>85</v>
      </c>
      <c r="I143" s="249">
        <v>65</v>
      </c>
      <c r="J143" s="249">
        <v>123</v>
      </c>
      <c r="K143" s="249">
        <v>192</v>
      </c>
      <c r="L143" s="249">
        <v>153</v>
      </c>
      <c r="M143" s="249">
        <v>203</v>
      </c>
      <c r="N143" s="249">
        <f>SUM(B143:M143)</f>
        <v>2079</v>
      </c>
      <c r="O143" s="265"/>
      <c r="V143" s="264"/>
      <c r="W143" s="144"/>
    </row>
    <row r="144" spans="1:32" x14ac:dyDescent="0.35">
      <c r="A144" s="272"/>
      <c r="B144" s="177"/>
      <c r="C144" s="273"/>
      <c r="D144" s="273"/>
      <c r="E144" s="273"/>
      <c r="F144" s="273"/>
      <c r="G144" s="273"/>
      <c r="H144" s="273"/>
      <c r="I144" s="273"/>
      <c r="J144" s="273"/>
      <c r="K144" s="273"/>
      <c r="L144" s="266"/>
      <c r="M144" s="273"/>
      <c r="N144" s="273"/>
      <c r="O144" s="265"/>
      <c r="P144" s="265"/>
      <c r="V144" s="264"/>
      <c r="W144" s="144"/>
    </row>
    <row r="145" spans="1:22" x14ac:dyDescent="0.35">
      <c r="A145" s="268" t="s">
        <v>734</v>
      </c>
      <c r="B145" s="263"/>
      <c r="C145" s="263"/>
      <c r="D145" s="263"/>
      <c r="E145" s="263"/>
      <c r="F145" s="263"/>
      <c r="G145" s="263"/>
      <c r="H145" s="263"/>
      <c r="I145" s="263"/>
      <c r="J145" s="263"/>
      <c r="K145" s="266"/>
      <c r="L145" s="263"/>
      <c r="M145" s="263"/>
      <c r="N145" s="267"/>
      <c r="O145" s="265"/>
      <c r="V145" s="264"/>
    </row>
    <row r="146" spans="1:22" x14ac:dyDescent="0.35">
      <c r="A146" s="159" t="s">
        <v>731</v>
      </c>
      <c r="B146" s="159" t="s">
        <v>735</v>
      </c>
      <c r="C146" s="269" t="s">
        <v>687</v>
      </c>
      <c r="D146" s="269" t="s">
        <v>688</v>
      </c>
      <c r="E146" s="269" t="s">
        <v>689</v>
      </c>
      <c r="F146" s="269" t="s">
        <v>690</v>
      </c>
      <c r="G146" s="269" t="s">
        <v>691</v>
      </c>
      <c r="H146" s="269" t="s">
        <v>692</v>
      </c>
      <c r="I146" s="269" t="s">
        <v>693</v>
      </c>
      <c r="J146" s="269" t="s">
        <v>694</v>
      </c>
      <c r="K146" s="269" t="s">
        <v>695</v>
      </c>
      <c r="L146" s="269" t="s">
        <v>696</v>
      </c>
      <c r="M146" s="269" t="s">
        <v>697</v>
      </c>
      <c r="N146" s="269" t="s">
        <v>698</v>
      </c>
      <c r="O146" s="269" t="s">
        <v>721</v>
      </c>
      <c r="P146" s="265"/>
      <c r="V146" s="264"/>
    </row>
    <row r="147" spans="1:22" x14ac:dyDescent="0.35">
      <c r="A147" s="356" t="s">
        <v>676</v>
      </c>
      <c r="B147" s="174" t="s">
        <v>736</v>
      </c>
      <c r="C147" s="203">
        <v>323</v>
      </c>
      <c r="D147" s="249">
        <v>355</v>
      </c>
      <c r="E147" s="249">
        <v>351</v>
      </c>
      <c r="F147" s="249">
        <v>391</v>
      </c>
      <c r="G147" s="249">
        <v>131</v>
      </c>
      <c r="H147" s="249">
        <v>0</v>
      </c>
      <c r="I147" s="249">
        <v>0</v>
      </c>
      <c r="J147" s="249">
        <v>0</v>
      </c>
      <c r="K147" s="249">
        <v>0</v>
      </c>
      <c r="L147" s="249">
        <v>0</v>
      </c>
      <c r="M147" s="249">
        <v>0</v>
      </c>
      <c r="N147" s="249">
        <v>0</v>
      </c>
      <c r="O147" s="274">
        <f>SUM(C147:N147)</f>
        <v>1551</v>
      </c>
      <c r="P147" s="265"/>
      <c r="V147" s="264"/>
    </row>
    <row r="148" spans="1:22" x14ac:dyDescent="0.35">
      <c r="A148" s="357"/>
      <c r="B148" s="174" t="s">
        <v>737</v>
      </c>
      <c r="C148" s="203">
        <v>54</v>
      </c>
      <c r="D148" s="249">
        <v>63</v>
      </c>
      <c r="E148" s="249">
        <v>55</v>
      </c>
      <c r="F148" s="249">
        <v>68</v>
      </c>
      <c r="G148" s="249">
        <v>23</v>
      </c>
      <c r="H148" s="249">
        <v>0</v>
      </c>
      <c r="I148" s="249">
        <v>0</v>
      </c>
      <c r="J148" s="249">
        <v>0</v>
      </c>
      <c r="K148" s="249">
        <v>0</v>
      </c>
      <c r="L148" s="249">
        <v>0</v>
      </c>
      <c r="M148" s="249">
        <v>0</v>
      </c>
      <c r="N148" s="249">
        <v>0</v>
      </c>
      <c r="O148" s="274">
        <f>SUM(C148:N148)</f>
        <v>263</v>
      </c>
      <c r="P148" s="265"/>
      <c r="V148" s="264"/>
    </row>
    <row r="149" spans="1:22" x14ac:dyDescent="0.35">
      <c r="A149" s="356" t="s">
        <v>732</v>
      </c>
      <c r="B149" s="174" t="s">
        <v>736</v>
      </c>
      <c r="C149" s="203">
        <v>272</v>
      </c>
      <c r="D149" s="249">
        <v>248</v>
      </c>
      <c r="E149" s="249">
        <v>168</v>
      </c>
      <c r="F149" s="249">
        <v>326</v>
      </c>
      <c r="G149" s="249">
        <v>105</v>
      </c>
      <c r="H149" s="249">
        <v>407</v>
      </c>
      <c r="I149" s="249">
        <v>519</v>
      </c>
      <c r="J149" s="249">
        <v>498</v>
      </c>
      <c r="K149" s="249">
        <v>583</v>
      </c>
      <c r="L149" s="249">
        <v>642</v>
      </c>
      <c r="M149" s="249">
        <v>533</v>
      </c>
      <c r="N149" s="249">
        <v>310</v>
      </c>
      <c r="O149" s="274">
        <f>SUM(C149:N149)</f>
        <v>4611</v>
      </c>
      <c r="P149" s="265"/>
      <c r="V149" s="264"/>
    </row>
    <row r="150" spans="1:22" x14ac:dyDescent="0.35">
      <c r="A150" s="357"/>
      <c r="B150" s="174" t="s">
        <v>737</v>
      </c>
      <c r="C150" s="203">
        <v>45</v>
      </c>
      <c r="D150" s="249">
        <v>17</v>
      </c>
      <c r="E150" s="249">
        <v>14</v>
      </c>
      <c r="F150" s="249">
        <v>40</v>
      </c>
      <c r="G150" s="249">
        <v>59</v>
      </c>
      <c r="H150" s="249">
        <v>73</v>
      </c>
      <c r="I150" s="249">
        <v>77</v>
      </c>
      <c r="J150" s="249">
        <v>44</v>
      </c>
      <c r="K150" s="249">
        <v>32</v>
      </c>
      <c r="L150" s="249">
        <v>49</v>
      </c>
      <c r="M150" s="249">
        <v>66</v>
      </c>
      <c r="N150" s="249">
        <v>56</v>
      </c>
      <c r="O150" s="274">
        <f t="shared" ref="O150" si="17">SUM(C150:N150)</f>
        <v>572</v>
      </c>
      <c r="P150" s="265"/>
      <c r="V150" s="264"/>
    </row>
    <row r="151" spans="1:22" x14ac:dyDescent="0.35">
      <c r="A151" s="356" t="s">
        <v>733</v>
      </c>
      <c r="B151" s="174" t="s">
        <v>736</v>
      </c>
      <c r="C151" s="203">
        <v>43</v>
      </c>
      <c r="D151" s="249">
        <v>160</v>
      </c>
      <c r="E151" s="249">
        <v>198</v>
      </c>
      <c r="F151" s="249">
        <v>125</v>
      </c>
      <c r="G151" s="249">
        <v>266</v>
      </c>
      <c r="H151" s="249">
        <v>235</v>
      </c>
      <c r="I151" s="249">
        <v>56</v>
      </c>
      <c r="J151" s="249">
        <v>46</v>
      </c>
      <c r="K151" s="249">
        <v>101</v>
      </c>
      <c r="L151" s="249">
        <v>184</v>
      </c>
      <c r="M151" s="249">
        <v>130</v>
      </c>
      <c r="N151" s="249">
        <v>140</v>
      </c>
      <c r="O151" s="274">
        <f>SUM(C151:N151)</f>
        <v>1684</v>
      </c>
      <c r="P151" s="265"/>
      <c r="V151" s="264"/>
    </row>
    <row r="152" spans="1:22" x14ac:dyDescent="0.35">
      <c r="A152" s="357"/>
      <c r="B152" s="174" t="s">
        <v>737</v>
      </c>
      <c r="C152" s="203">
        <v>0</v>
      </c>
      <c r="D152" s="249">
        <v>3</v>
      </c>
      <c r="E152" s="249">
        <v>1</v>
      </c>
      <c r="F152" s="249">
        <v>11</v>
      </c>
      <c r="G152" s="249">
        <v>19</v>
      </c>
      <c r="H152" s="249">
        <v>10</v>
      </c>
      <c r="I152" s="249">
        <v>20</v>
      </c>
      <c r="J152" s="249">
        <v>13</v>
      </c>
      <c r="K152" s="249">
        <v>8</v>
      </c>
      <c r="L152" s="249">
        <v>8</v>
      </c>
      <c r="M152" s="249">
        <v>20</v>
      </c>
      <c r="N152" s="249">
        <v>50</v>
      </c>
      <c r="O152" s="274">
        <f t="shared" ref="O152" si="18">SUM(C152:N152)</f>
        <v>163</v>
      </c>
      <c r="P152" s="265"/>
      <c r="V152" s="264"/>
    </row>
    <row r="153" spans="1:22" x14ac:dyDescent="0.35">
      <c r="B153" s="265"/>
      <c r="C153" s="265"/>
      <c r="D153" s="265"/>
      <c r="E153" s="265"/>
      <c r="F153" s="265"/>
      <c r="G153" s="265"/>
      <c r="H153" s="265"/>
      <c r="I153" s="265"/>
      <c r="J153" s="265"/>
      <c r="K153" s="265"/>
      <c r="L153" s="265"/>
      <c r="M153" s="265"/>
      <c r="V153" s="264"/>
    </row>
    <row r="154" spans="1:22" ht="15" thickBot="1" x14ac:dyDescent="0.4">
      <c r="A154" s="275"/>
      <c r="B154" s="275"/>
      <c r="C154" s="275"/>
      <c r="D154" s="275"/>
      <c r="E154" s="275"/>
      <c r="F154" s="275"/>
      <c r="G154" s="275"/>
      <c r="H154" s="275"/>
      <c r="I154" s="275"/>
      <c r="J154" s="275"/>
      <c r="K154" s="275"/>
      <c r="L154" s="275"/>
      <c r="M154" s="275"/>
      <c r="N154" s="275"/>
      <c r="O154" s="275"/>
      <c r="P154" s="275"/>
      <c r="Q154" s="275"/>
      <c r="R154" s="275"/>
      <c r="S154" s="275"/>
      <c r="T154" s="275"/>
      <c r="U154" s="275"/>
      <c r="V154" s="276"/>
    </row>
    <row r="155" spans="1:22" x14ac:dyDescent="0.35">
      <c r="B155" s="277"/>
      <c r="C155" s="277"/>
      <c r="D155" s="277"/>
      <c r="E155" s="277"/>
      <c r="F155" s="277"/>
      <c r="G155" s="277"/>
      <c r="H155" s="277"/>
      <c r="I155" s="277"/>
      <c r="J155" s="277"/>
      <c r="K155" s="277"/>
      <c r="L155" s="277"/>
      <c r="M155" s="277"/>
      <c r="P155" s="277"/>
    </row>
    <row r="156" spans="1:22" x14ac:dyDescent="0.35">
      <c r="A156" s="358"/>
      <c r="B156" s="358"/>
      <c r="C156" s="358"/>
      <c r="D156" s="358"/>
      <c r="E156" s="358"/>
      <c r="F156" s="358"/>
      <c r="G156" s="358"/>
      <c r="H156" s="358"/>
      <c r="I156" s="358"/>
      <c r="J156" s="358"/>
      <c r="K156" s="358"/>
      <c r="L156" s="358"/>
      <c r="M156" s="358"/>
      <c r="N156" s="358"/>
    </row>
    <row r="157" spans="1:22" x14ac:dyDescent="0.35">
      <c r="A157" s="278"/>
      <c r="B157" s="278"/>
      <c r="C157" s="279"/>
      <c r="D157" s="277"/>
      <c r="E157" s="277"/>
      <c r="F157" s="277"/>
      <c r="G157" s="277"/>
      <c r="H157" s="277"/>
      <c r="I157" s="277"/>
      <c r="J157" s="277"/>
      <c r="K157" s="277"/>
      <c r="L157" s="277"/>
      <c r="M157" s="265"/>
      <c r="P157" s="277"/>
    </row>
    <row r="158" spans="1:22" x14ac:dyDescent="0.35">
      <c r="A158" s="280"/>
      <c r="B158" s="280"/>
      <c r="C158" s="280"/>
      <c r="D158" s="277"/>
      <c r="E158" s="277"/>
      <c r="F158" s="277"/>
      <c r="G158" s="277"/>
      <c r="H158" s="265"/>
      <c r="I158" s="265"/>
    </row>
    <row r="159" spans="1:22" x14ac:dyDescent="0.35">
      <c r="A159" s="280"/>
      <c r="B159" s="280"/>
      <c r="C159" s="280"/>
      <c r="D159" s="265"/>
      <c r="E159" s="277"/>
      <c r="F159" s="265"/>
    </row>
    <row r="160" spans="1:22" x14ac:dyDescent="0.35">
      <c r="A160" s="280"/>
      <c r="B160" s="280"/>
      <c r="C160" s="280"/>
    </row>
    <row r="161" spans="1:3" x14ac:dyDescent="0.35">
      <c r="A161" s="280"/>
      <c r="B161" s="280"/>
      <c r="C161" s="280"/>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0476-FF03-4853-96E2-9DB544C5086D}">
  <dimension ref="A1:AA34"/>
  <sheetViews>
    <sheetView showGridLines="0" zoomScale="90" zoomScaleNormal="90" workbookViewId="0">
      <pane xSplit="1" topLeftCell="N1" activePane="topRight" state="frozen"/>
      <selection pane="topRight" activeCell="R30" sqref="R30"/>
    </sheetView>
  </sheetViews>
  <sheetFormatPr defaultColWidth="9.1796875" defaultRowHeight="15.5" x14ac:dyDescent="0.35"/>
  <cols>
    <col min="1" max="1" width="71.1796875" style="94" customWidth="1"/>
    <col min="2" max="16384" width="9.1796875" style="94"/>
  </cols>
  <sheetData>
    <row r="1" spans="1:27" x14ac:dyDescent="0.35">
      <c r="A1" s="281" t="s">
        <v>738</v>
      </c>
    </row>
    <row r="2" spans="1:27" x14ac:dyDescent="0.35">
      <c r="A2" s="281"/>
    </row>
    <row r="3" spans="1:27" x14ac:dyDescent="0.35">
      <c r="A3" s="281"/>
    </row>
    <row r="4" spans="1:27" x14ac:dyDescent="0.35">
      <c r="A4" s="405" t="s">
        <v>739</v>
      </c>
      <c r="B4" s="282">
        <v>2023</v>
      </c>
      <c r="C4" s="283"/>
      <c r="D4" s="283"/>
      <c r="E4" s="283"/>
      <c r="F4" s="283"/>
      <c r="G4" s="283"/>
      <c r="H4" s="283"/>
      <c r="I4" s="283"/>
      <c r="J4" s="283"/>
      <c r="K4" s="283"/>
      <c r="L4" s="283"/>
      <c r="M4" s="283"/>
      <c r="N4" s="283"/>
      <c r="O4" s="283"/>
      <c r="P4" s="283"/>
      <c r="Q4" s="283"/>
      <c r="R4" s="283"/>
      <c r="S4" s="283"/>
      <c r="T4" s="283"/>
      <c r="U4" s="283"/>
      <c r="V4" s="283"/>
      <c r="W4" s="283"/>
      <c r="X4" s="283"/>
      <c r="Y4" s="284"/>
      <c r="Z4" s="285">
        <v>2024</v>
      </c>
      <c r="AA4" s="286"/>
    </row>
    <row r="5" spans="1:27" x14ac:dyDescent="0.35">
      <c r="A5" s="405"/>
      <c r="B5" s="400" t="s">
        <v>740</v>
      </c>
      <c r="C5" s="401"/>
      <c r="D5" s="400" t="s">
        <v>741</v>
      </c>
      <c r="E5" s="401"/>
      <c r="F5" s="400" t="s">
        <v>742</v>
      </c>
      <c r="G5" s="401"/>
      <c r="H5" s="400" t="s">
        <v>743</v>
      </c>
      <c r="I5" s="401"/>
      <c r="J5" s="400" t="s">
        <v>694</v>
      </c>
      <c r="K5" s="401"/>
      <c r="L5" s="400" t="s">
        <v>744</v>
      </c>
      <c r="M5" s="401"/>
      <c r="N5" s="400" t="s">
        <v>745</v>
      </c>
      <c r="O5" s="401"/>
      <c r="P5" s="400" t="s">
        <v>746</v>
      </c>
      <c r="Q5" s="401"/>
      <c r="R5" s="400" t="s">
        <v>747</v>
      </c>
      <c r="S5" s="401"/>
      <c r="T5" s="400" t="s">
        <v>748</v>
      </c>
      <c r="U5" s="401"/>
      <c r="V5" s="400" t="s">
        <v>749</v>
      </c>
      <c r="W5" s="401"/>
      <c r="X5" s="400" t="s">
        <v>750</v>
      </c>
      <c r="Y5" s="401"/>
      <c r="Z5" s="402" t="s">
        <v>740</v>
      </c>
      <c r="AA5" s="403"/>
    </row>
    <row r="6" spans="1:27" x14ac:dyDescent="0.35">
      <c r="A6" s="405"/>
      <c r="B6" s="287" t="s">
        <v>751</v>
      </c>
      <c r="C6" s="287" t="s">
        <v>752</v>
      </c>
      <c r="D6" s="287" t="s">
        <v>751</v>
      </c>
      <c r="E6" s="287" t="s">
        <v>752</v>
      </c>
      <c r="F6" s="287" t="s">
        <v>751</v>
      </c>
      <c r="G6" s="287" t="s">
        <v>752</v>
      </c>
      <c r="H6" s="287" t="s">
        <v>751</v>
      </c>
      <c r="I6" s="287" t="s">
        <v>752</v>
      </c>
      <c r="J6" s="287" t="s">
        <v>751</v>
      </c>
      <c r="K6" s="287" t="s">
        <v>752</v>
      </c>
      <c r="L6" s="287" t="s">
        <v>751</v>
      </c>
      <c r="M6" s="287" t="s">
        <v>752</v>
      </c>
      <c r="N6" s="287" t="s">
        <v>751</v>
      </c>
      <c r="O6" s="287" t="s">
        <v>752</v>
      </c>
      <c r="P6" s="287" t="s">
        <v>751</v>
      </c>
      <c r="Q6" s="287" t="s">
        <v>752</v>
      </c>
      <c r="R6" s="287" t="s">
        <v>751</v>
      </c>
      <c r="S6" s="287" t="s">
        <v>752</v>
      </c>
      <c r="T6" s="287" t="s">
        <v>751</v>
      </c>
      <c r="U6" s="287" t="s">
        <v>752</v>
      </c>
      <c r="V6" s="287" t="s">
        <v>751</v>
      </c>
      <c r="W6" s="287" t="s">
        <v>752</v>
      </c>
      <c r="X6" s="287" t="s">
        <v>751</v>
      </c>
      <c r="Y6" s="287" t="s">
        <v>752</v>
      </c>
      <c r="Z6" s="288" t="s">
        <v>751</v>
      </c>
      <c r="AA6" s="288" t="s">
        <v>752</v>
      </c>
    </row>
    <row r="7" spans="1:27" x14ac:dyDescent="0.35">
      <c r="A7" s="289" t="s">
        <v>753</v>
      </c>
      <c r="B7" s="290">
        <v>50.077658426273302</v>
      </c>
      <c r="C7" s="290">
        <v>43.682359565160901</v>
      </c>
      <c r="D7" s="290">
        <v>42.8849597689292</v>
      </c>
      <c r="E7" s="290">
        <v>42.793431428339098</v>
      </c>
      <c r="F7" s="290">
        <v>43.019862114248198</v>
      </c>
      <c r="G7" s="290">
        <v>45.321667390360403</v>
      </c>
      <c r="H7" s="290">
        <v>48.512544145301099</v>
      </c>
      <c r="I7" s="290">
        <v>50.272072432594697</v>
      </c>
      <c r="J7" s="290">
        <v>43.268614947011102</v>
      </c>
      <c r="K7" s="290">
        <v>35.515960701047199</v>
      </c>
      <c r="L7" s="290">
        <v>38.078070847470002</v>
      </c>
      <c r="M7" s="290">
        <v>39.270787586005</v>
      </c>
      <c r="N7" s="290">
        <v>42.1362040288302</v>
      </c>
      <c r="O7" s="290">
        <v>42.786277168932997</v>
      </c>
      <c r="P7" s="290">
        <v>39.808013122535201</v>
      </c>
      <c r="Q7" s="290">
        <v>38.775142406590902</v>
      </c>
      <c r="R7" s="290">
        <v>39.5924269346241</v>
      </c>
      <c r="S7" s="290">
        <v>41.875955231963403</v>
      </c>
      <c r="T7" s="290">
        <v>43.1791989554061</v>
      </c>
      <c r="U7" s="290">
        <v>44.2951073661321</v>
      </c>
      <c r="V7" s="290">
        <v>46.000736437280104</v>
      </c>
      <c r="W7" s="290">
        <v>50.486144171148098</v>
      </c>
      <c r="X7" s="290">
        <v>47.883124663032397</v>
      </c>
      <c r="Y7" s="290">
        <v>51.292184296224796</v>
      </c>
      <c r="Z7" s="290">
        <v>52.522831943650097</v>
      </c>
      <c r="AA7" s="290">
        <v>50.427281368821298</v>
      </c>
    </row>
    <row r="8" spans="1:27" x14ac:dyDescent="0.35">
      <c r="A8" s="289" t="s">
        <v>754</v>
      </c>
      <c r="B8" s="290">
        <v>71.904302019315196</v>
      </c>
      <c r="C8" s="290">
        <v>59.022913256955803</v>
      </c>
      <c r="D8" s="290">
        <v>58.804856115107903</v>
      </c>
      <c r="E8" s="290">
        <v>56.031290074377999</v>
      </c>
      <c r="F8" s="290">
        <v>52.507682593138298</v>
      </c>
      <c r="G8" s="290">
        <v>53.2716579959285</v>
      </c>
      <c r="H8" s="290">
        <v>55.766170368562399</v>
      </c>
      <c r="I8" s="290">
        <v>61.291329479768798</v>
      </c>
      <c r="J8" s="290">
        <v>62.604145077720197</v>
      </c>
      <c r="K8" s="290">
        <v>53.525115473441097</v>
      </c>
      <c r="L8" s="290">
        <v>51.425330341560702</v>
      </c>
      <c r="M8" s="290">
        <v>55.124661912957897</v>
      </c>
      <c r="N8" s="290">
        <v>56.2574047954866</v>
      </c>
      <c r="O8" s="290">
        <v>59.815751093826002</v>
      </c>
      <c r="P8" s="290">
        <v>62.833025586916399</v>
      </c>
      <c r="Q8" s="290">
        <v>64.755285412262197</v>
      </c>
      <c r="R8" s="290">
        <v>68.187044534412905</v>
      </c>
      <c r="S8" s="290">
        <v>68.341557440246703</v>
      </c>
      <c r="T8" s="290">
        <v>70.355756447753294</v>
      </c>
      <c r="U8" s="290">
        <v>73.986883525708294</v>
      </c>
      <c r="V8" s="290">
        <v>72.8325076669026</v>
      </c>
      <c r="W8" s="290">
        <v>78.502777106978996</v>
      </c>
      <c r="X8" s="290">
        <v>80.445842585738902</v>
      </c>
      <c r="Y8" s="290">
        <v>84.184829792095002</v>
      </c>
      <c r="Z8" s="290">
        <v>80.001481481481505</v>
      </c>
      <c r="AA8" s="290">
        <v>77.531367292225198</v>
      </c>
    </row>
    <row r="9" spans="1:27" x14ac:dyDescent="0.35">
      <c r="A9" s="291" t="s">
        <v>0</v>
      </c>
      <c r="B9" s="292">
        <v>52.365263400045997</v>
      </c>
      <c r="C9" s="292">
        <v>45.474946450428398</v>
      </c>
      <c r="D9" s="292">
        <v>44.8112146820935</v>
      </c>
      <c r="E9" s="292">
        <v>44.604399845619398</v>
      </c>
      <c r="F9" s="292">
        <v>44.567876644115501</v>
      </c>
      <c r="G9" s="292">
        <v>46.602018141415599</v>
      </c>
      <c r="H9" s="292">
        <v>49.659961389961403</v>
      </c>
      <c r="I9" s="292">
        <v>51.897872158969797</v>
      </c>
      <c r="J9" s="292">
        <v>45.535598574437103</v>
      </c>
      <c r="K9" s="292">
        <v>37.512175610380503</v>
      </c>
      <c r="L9" s="292">
        <v>39.781840748520104</v>
      </c>
      <c r="M9" s="292">
        <v>41.324806473192901</v>
      </c>
      <c r="N9" s="292">
        <v>44.054872400907101</v>
      </c>
      <c r="O9" s="292">
        <v>45.017676848106497</v>
      </c>
      <c r="P9" s="292">
        <v>42.498428060658398</v>
      </c>
      <c r="Q9" s="292">
        <v>41.5954901454514</v>
      </c>
      <c r="R9" s="292">
        <v>42.507194541502699</v>
      </c>
      <c r="S9" s="292">
        <v>44.649465377467699</v>
      </c>
      <c r="T9" s="292">
        <v>45.800666837650702</v>
      </c>
      <c r="U9" s="292">
        <v>47.082779173439697</v>
      </c>
      <c r="V9" s="292">
        <v>48.781526575717599</v>
      </c>
      <c r="W9" s="292">
        <v>53.525622216400301</v>
      </c>
      <c r="X9" s="292">
        <v>51.4082373995032</v>
      </c>
      <c r="Y9" s="292">
        <v>55.127220905143702</v>
      </c>
      <c r="Z9" s="292">
        <v>56.364905103441103</v>
      </c>
      <c r="AA9" s="292">
        <v>54.290022669960997</v>
      </c>
    </row>
    <row r="11" spans="1:27" x14ac:dyDescent="0.35">
      <c r="A11" s="281" t="s">
        <v>755</v>
      </c>
    </row>
    <row r="12" spans="1:27" x14ac:dyDescent="0.35">
      <c r="A12" s="293"/>
    </row>
    <row r="13" spans="1:27" x14ac:dyDescent="0.35">
      <c r="A13" s="293"/>
    </row>
    <row r="14" spans="1:27" x14ac:dyDescent="0.35">
      <c r="A14" s="404" t="s">
        <v>739</v>
      </c>
      <c r="B14" s="282">
        <v>2023</v>
      </c>
      <c r="C14" s="283"/>
      <c r="D14" s="283"/>
      <c r="E14" s="283"/>
      <c r="F14" s="283"/>
      <c r="G14" s="283"/>
      <c r="H14" s="283"/>
      <c r="I14" s="283"/>
      <c r="J14" s="283"/>
      <c r="K14" s="283"/>
      <c r="L14" s="283"/>
      <c r="M14" s="283"/>
      <c r="N14" s="283"/>
      <c r="O14" s="283"/>
      <c r="P14" s="283"/>
      <c r="Q14" s="283"/>
      <c r="R14" s="283"/>
      <c r="S14" s="283"/>
      <c r="T14" s="283"/>
      <c r="U14" s="283"/>
      <c r="V14" s="283"/>
      <c r="W14" s="283"/>
      <c r="X14" s="283"/>
      <c r="Y14" s="284"/>
      <c r="Z14" s="285"/>
      <c r="AA14" s="286"/>
    </row>
    <row r="15" spans="1:27" x14ac:dyDescent="0.35">
      <c r="A15" s="404"/>
      <c r="B15" s="400" t="s">
        <v>740</v>
      </c>
      <c r="C15" s="401"/>
      <c r="D15" s="400" t="s">
        <v>741</v>
      </c>
      <c r="E15" s="401"/>
      <c r="F15" s="400" t="s">
        <v>742</v>
      </c>
      <c r="G15" s="401"/>
      <c r="H15" s="400" t="s">
        <v>743</v>
      </c>
      <c r="I15" s="401"/>
      <c r="J15" s="400" t="s">
        <v>694</v>
      </c>
      <c r="K15" s="401"/>
      <c r="L15" s="400" t="s">
        <v>744</v>
      </c>
      <c r="M15" s="401"/>
      <c r="N15" s="400" t="s">
        <v>745</v>
      </c>
      <c r="O15" s="401"/>
      <c r="P15" s="400" t="s">
        <v>746</v>
      </c>
      <c r="Q15" s="401"/>
      <c r="R15" s="400" t="s">
        <v>747</v>
      </c>
      <c r="S15" s="401"/>
      <c r="T15" s="400" t="s">
        <v>748</v>
      </c>
      <c r="U15" s="401"/>
      <c r="V15" s="400" t="s">
        <v>749</v>
      </c>
      <c r="W15" s="401"/>
      <c r="X15" s="400" t="s">
        <v>750</v>
      </c>
      <c r="Y15" s="401"/>
      <c r="Z15" s="402" t="s">
        <v>740</v>
      </c>
      <c r="AA15" s="403"/>
    </row>
    <row r="16" spans="1:27" x14ac:dyDescent="0.35">
      <c r="A16" s="404"/>
      <c r="B16" s="287" t="s">
        <v>751</v>
      </c>
      <c r="C16" s="287" t="s">
        <v>752</v>
      </c>
      <c r="D16" s="287" t="s">
        <v>751</v>
      </c>
      <c r="E16" s="287" t="s">
        <v>752</v>
      </c>
      <c r="F16" s="287" t="s">
        <v>751</v>
      </c>
      <c r="G16" s="287" t="s">
        <v>752</v>
      </c>
      <c r="H16" s="287" t="s">
        <v>751</v>
      </c>
      <c r="I16" s="287" t="s">
        <v>752</v>
      </c>
      <c r="J16" s="287" t="s">
        <v>751</v>
      </c>
      <c r="K16" s="287" t="s">
        <v>752</v>
      </c>
      <c r="L16" s="287" t="s">
        <v>751</v>
      </c>
      <c r="M16" s="287" t="s">
        <v>752</v>
      </c>
      <c r="N16" s="287" t="s">
        <v>751</v>
      </c>
      <c r="O16" s="287" t="s">
        <v>752</v>
      </c>
      <c r="P16" s="287" t="s">
        <v>751</v>
      </c>
      <c r="Q16" s="287" t="s">
        <v>752</v>
      </c>
      <c r="R16" s="287" t="s">
        <v>751</v>
      </c>
      <c r="S16" s="287" t="s">
        <v>752</v>
      </c>
      <c r="T16" s="287" t="s">
        <v>751</v>
      </c>
      <c r="U16" s="287" t="s">
        <v>752</v>
      </c>
      <c r="V16" s="287" t="s">
        <v>751</v>
      </c>
      <c r="W16" s="287" t="s">
        <v>752</v>
      </c>
      <c r="X16" s="287" t="s">
        <v>751</v>
      </c>
      <c r="Y16" s="287" t="s">
        <v>752</v>
      </c>
      <c r="Z16" s="288" t="s">
        <v>751</v>
      </c>
      <c r="AA16" s="288" t="s">
        <v>752</v>
      </c>
    </row>
    <row r="17" spans="1:27" x14ac:dyDescent="0.35">
      <c r="A17" s="294" t="s">
        <v>753</v>
      </c>
      <c r="B17" s="295"/>
      <c r="C17" s="295"/>
      <c r="D17" s="295"/>
      <c r="E17" s="295"/>
      <c r="F17" s="295"/>
      <c r="G17" s="295"/>
      <c r="H17" s="295"/>
      <c r="I17" s="295"/>
      <c r="J17" s="295"/>
      <c r="K17" s="295"/>
      <c r="L17" s="295"/>
      <c r="M17" s="295"/>
      <c r="N17" s="295"/>
      <c r="O17" s="295"/>
      <c r="P17" s="295"/>
      <c r="Q17" s="295"/>
      <c r="R17" s="295"/>
      <c r="S17" s="295"/>
      <c r="T17" s="295"/>
      <c r="U17" s="295"/>
      <c r="V17" s="295"/>
      <c r="W17" s="295"/>
      <c r="X17" s="295"/>
      <c r="Y17" s="295"/>
      <c r="Z17" s="295"/>
      <c r="AA17" s="295"/>
    </row>
    <row r="18" spans="1:27" x14ac:dyDescent="0.35">
      <c r="A18" s="296" t="s">
        <v>756</v>
      </c>
      <c r="B18" s="296">
        <v>18356</v>
      </c>
      <c r="C18" s="296">
        <v>22026</v>
      </c>
      <c r="D18" s="296">
        <v>23176</v>
      </c>
      <c r="E18" s="296">
        <v>23562</v>
      </c>
      <c r="F18" s="296">
        <v>23326</v>
      </c>
      <c r="G18" s="296">
        <v>21987</v>
      </c>
      <c r="H18" s="296">
        <v>20755</v>
      </c>
      <c r="I18" s="296">
        <v>18911</v>
      </c>
      <c r="J18" s="296">
        <v>20705</v>
      </c>
      <c r="K18" s="296">
        <v>26752</v>
      </c>
      <c r="L18" s="296">
        <v>26400</v>
      </c>
      <c r="M18" s="296">
        <v>26307</v>
      </c>
      <c r="N18" s="296">
        <v>25999</v>
      </c>
      <c r="O18" s="296">
        <v>26225</v>
      </c>
      <c r="P18" s="296">
        <v>27603</v>
      </c>
      <c r="Q18" s="296">
        <v>29998</v>
      </c>
      <c r="R18" s="296">
        <v>31502</v>
      </c>
      <c r="S18" s="296">
        <v>32067</v>
      </c>
      <c r="T18" s="296">
        <v>34027</v>
      </c>
      <c r="U18" s="296">
        <v>35552</v>
      </c>
      <c r="V18" s="296">
        <v>35357</v>
      </c>
      <c r="W18" s="296">
        <v>32695</v>
      </c>
      <c r="X18" s="296">
        <v>32018</v>
      </c>
      <c r="Y18" s="296">
        <v>31737</v>
      </c>
      <c r="Z18" s="296">
        <v>31592</v>
      </c>
      <c r="AA18" s="296">
        <v>32021</v>
      </c>
    </row>
    <row r="19" spans="1:27" x14ac:dyDescent="0.35">
      <c r="A19" s="296" t="s">
        <v>757</v>
      </c>
      <c r="B19" s="296">
        <v>801</v>
      </c>
      <c r="C19" s="296">
        <v>769</v>
      </c>
      <c r="D19" s="296">
        <v>773</v>
      </c>
      <c r="E19" s="296">
        <v>766</v>
      </c>
      <c r="F19" s="296">
        <v>782</v>
      </c>
      <c r="G19" s="296">
        <v>794</v>
      </c>
      <c r="H19" s="296">
        <v>791</v>
      </c>
      <c r="I19" s="296">
        <v>820</v>
      </c>
      <c r="J19" s="296">
        <v>822</v>
      </c>
      <c r="K19" s="296">
        <v>779</v>
      </c>
      <c r="L19" s="296">
        <v>753</v>
      </c>
      <c r="M19" s="296">
        <v>757</v>
      </c>
      <c r="N19" s="296">
        <v>795</v>
      </c>
      <c r="O19" s="296">
        <v>803</v>
      </c>
      <c r="P19" s="296">
        <v>804</v>
      </c>
      <c r="Q19" s="296">
        <v>839</v>
      </c>
      <c r="R19" s="296">
        <v>887</v>
      </c>
      <c r="S19" s="296">
        <v>917</v>
      </c>
      <c r="T19" s="296">
        <v>930</v>
      </c>
      <c r="U19" s="296">
        <v>957</v>
      </c>
      <c r="V19" s="296">
        <v>1015</v>
      </c>
      <c r="W19" s="296">
        <v>1049</v>
      </c>
      <c r="X19" s="296">
        <v>1094</v>
      </c>
      <c r="Y19" s="296">
        <v>1156</v>
      </c>
      <c r="Z19" s="296">
        <v>1342</v>
      </c>
      <c r="AA19" s="296">
        <v>1350</v>
      </c>
    </row>
    <row r="20" spans="1:27" x14ac:dyDescent="0.35">
      <c r="A20" s="296" t="s">
        <v>758</v>
      </c>
      <c r="B20" s="296">
        <v>227</v>
      </c>
      <c r="C20" s="296">
        <v>219</v>
      </c>
      <c r="D20" s="296">
        <v>217</v>
      </c>
      <c r="E20" s="296">
        <v>207</v>
      </c>
      <c r="F20" s="296">
        <v>198</v>
      </c>
      <c r="G20" s="296">
        <v>189</v>
      </c>
      <c r="H20" s="296">
        <v>200</v>
      </c>
      <c r="I20" s="296">
        <v>204</v>
      </c>
      <c r="J20" s="296">
        <v>213</v>
      </c>
      <c r="K20" s="296">
        <v>202</v>
      </c>
      <c r="L20" s="296">
        <v>202</v>
      </c>
      <c r="M20" s="296">
        <v>209</v>
      </c>
      <c r="N20" s="296">
        <v>207</v>
      </c>
      <c r="O20" s="296">
        <v>200</v>
      </c>
      <c r="P20" s="296">
        <v>191</v>
      </c>
      <c r="Q20" s="296">
        <v>185</v>
      </c>
      <c r="R20" s="296">
        <v>201</v>
      </c>
      <c r="S20" s="296">
        <v>201</v>
      </c>
      <c r="T20" s="296">
        <v>209</v>
      </c>
      <c r="U20" s="296">
        <v>222</v>
      </c>
      <c r="V20" s="296">
        <v>236</v>
      </c>
      <c r="W20" s="296">
        <v>231</v>
      </c>
      <c r="X20" s="296">
        <v>222</v>
      </c>
      <c r="Y20" s="296">
        <v>219</v>
      </c>
      <c r="Z20" s="296">
        <v>232</v>
      </c>
      <c r="AA20" s="296">
        <v>241</v>
      </c>
    </row>
    <row r="21" spans="1:27" ht="16" thickBot="1" x14ac:dyDescent="0.4">
      <c r="A21" s="297" t="s">
        <v>759</v>
      </c>
      <c r="B21" s="297">
        <v>73</v>
      </c>
      <c r="C21" s="297">
        <v>75</v>
      </c>
      <c r="D21" s="297">
        <v>69</v>
      </c>
      <c r="E21" s="297">
        <v>67</v>
      </c>
      <c r="F21" s="297">
        <v>62</v>
      </c>
      <c r="G21" s="297">
        <v>60</v>
      </c>
      <c r="H21" s="297">
        <v>57</v>
      </c>
      <c r="I21" s="297">
        <v>56</v>
      </c>
      <c r="J21" s="297">
        <v>57</v>
      </c>
      <c r="K21" s="297">
        <v>54</v>
      </c>
      <c r="L21" s="297">
        <v>56</v>
      </c>
      <c r="M21" s="297">
        <v>51</v>
      </c>
      <c r="N21" s="297">
        <v>54</v>
      </c>
      <c r="O21" s="297">
        <v>55</v>
      </c>
      <c r="P21" s="297">
        <v>55</v>
      </c>
      <c r="Q21" s="297">
        <v>51</v>
      </c>
      <c r="R21" s="297">
        <v>52</v>
      </c>
      <c r="S21" s="297">
        <v>53</v>
      </c>
      <c r="T21" s="297">
        <v>63</v>
      </c>
      <c r="U21" s="297">
        <v>59</v>
      </c>
      <c r="V21" s="297">
        <v>55</v>
      </c>
      <c r="W21" s="297">
        <v>54</v>
      </c>
      <c r="X21" s="297">
        <v>52</v>
      </c>
      <c r="Y21" s="297">
        <v>52</v>
      </c>
      <c r="Z21" s="297">
        <v>55</v>
      </c>
      <c r="AA21" s="297">
        <v>52</v>
      </c>
    </row>
    <row r="22" spans="1:27" x14ac:dyDescent="0.35">
      <c r="A22" s="298" t="s">
        <v>0</v>
      </c>
      <c r="B22" s="298">
        <v>19457</v>
      </c>
      <c r="C22" s="298">
        <v>23089</v>
      </c>
      <c r="D22" s="298">
        <v>24235</v>
      </c>
      <c r="E22" s="298">
        <v>24602</v>
      </c>
      <c r="F22" s="298">
        <v>24368</v>
      </c>
      <c r="G22" s="298">
        <v>23030</v>
      </c>
      <c r="H22" s="298">
        <v>21803</v>
      </c>
      <c r="I22" s="298">
        <v>19991</v>
      </c>
      <c r="J22" s="298">
        <v>21797</v>
      </c>
      <c r="K22" s="298">
        <v>27787</v>
      </c>
      <c r="L22" s="298">
        <v>27411</v>
      </c>
      <c r="M22" s="298">
        <v>27324</v>
      </c>
      <c r="N22" s="298">
        <v>27055</v>
      </c>
      <c r="O22" s="298">
        <v>27283</v>
      </c>
      <c r="P22" s="298">
        <v>28653</v>
      </c>
      <c r="Q22" s="298">
        <v>31073</v>
      </c>
      <c r="R22" s="298">
        <v>32642</v>
      </c>
      <c r="S22" s="298">
        <v>33238</v>
      </c>
      <c r="T22" s="298">
        <v>35229</v>
      </c>
      <c r="U22" s="298">
        <v>36790</v>
      </c>
      <c r="V22" s="298">
        <v>36663</v>
      </c>
      <c r="W22" s="298">
        <v>34029</v>
      </c>
      <c r="X22" s="298">
        <v>33386</v>
      </c>
      <c r="Y22" s="298">
        <v>33164</v>
      </c>
      <c r="Z22" s="298">
        <v>33221</v>
      </c>
      <c r="AA22" s="298">
        <v>33664</v>
      </c>
    </row>
    <row r="23" spans="1:27" x14ac:dyDescent="0.35">
      <c r="A23" s="294" t="s">
        <v>754</v>
      </c>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row>
    <row r="24" spans="1:27" x14ac:dyDescent="0.35">
      <c r="A24" s="296" t="s">
        <v>756</v>
      </c>
      <c r="B24" s="296">
        <v>2089</v>
      </c>
      <c r="C24" s="296">
        <v>2861</v>
      </c>
      <c r="D24" s="296">
        <v>3122</v>
      </c>
      <c r="E24" s="296">
        <v>3678</v>
      </c>
      <c r="F24" s="296">
        <v>4536</v>
      </c>
      <c r="G24" s="296">
        <v>4211</v>
      </c>
      <c r="H24" s="296">
        <v>3888</v>
      </c>
      <c r="I24" s="296">
        <v>3252</v>
      </c>
      <c r="J24" s="296">
        <v>2737</v>
      </c>
      <c r="K24" s="296">
        <v>3312</v>
      </c>
      <c r="L24" s="296">
        <v>3855</v>
      </c>
      <c r="M24" s="296">
        <v>3889</v>
      </c>
      <c r="N24" s="296">
        <v>4048</v>
      </c>
      <c r="O24" s="296">
        <v>3905</v>
      </c>
      <c r="P24" s="296">
        <v>3590</v>
      </c>
      <c r="Q24" s="296">
        <v>3576</v>
      </c>
      <c r="R24" s="296">
        <v>3476</v>
      </c>
      <c r="S24" s="296">
        <v>3669</v>
      </c>
      <c r="T24" s="296">
        <v>3526</v>
      </c>
      <c r="U24" s="296">
        <v>3568</v>
      </c>
      <c r="V24" s="296">
        <v>3995</v>
      </c>
      <c r="W24" s="296">
        <v>3895</v>
      </c>
      <c r="X24" s="296">
        <v>3800</v>
      </c>
      <c r="Y24" s="296">
        <v>4087</v>
      </c>
      <c r="Z24" s="296">
        <v>5085</v>
      </c>
      <c r="AA24" s="296">
        <v>5261</v>
      </c>
    </row>
    <row r="25" spans="1:27" x14ac:dyDescent="0.35">
      <c r="A25" s="296" t="s">
        <v>757</v>
      </c>
      <c r="B25" s="296">
        <v>153</v>
      </c>
      <c r="C25" s="296">
        <v>157</v>
      </c>
      <c r="D25" s="296">
        <v>175</v>
      </c>
      <c r="E25" s="296">
        <v>183</v>
      </c>
      <c r="F25" s="296">
        <v>180</v>
      </c>
      <c r="G25" s="296">
        <v>172</v>
      </c>
      <c r="H25" s="296">
        <v>166</v>
      </c>
      <c r="I25" s="296">
        <v>164</v>
      </c>
      <c r="J25" s="296">
        <v>118</v>
      </c>
      <c r="K25" s="296">
        <v>115</v>
      </c>
      <c r="L25" s="296">
        <v>117</v>
      </c>
      <c r="M25" s="296">
        <v>136</v>
      </c>
      <c r="N25" s="296">
        <v>165</v>
      </c>
      <c r="O25" s="296">
        <v>170</v>
      </c>
      <c r="P25" s="296">
        <v>162</v>
      </c>
      <c r="Q25" s="296">
        <v>166</v>
      </c>
      <c r="R25" s="296">
        <v>189</v>
      </c>
      <c r="S25" s="296">
        <v>177</v>
      </c>
      <c r="T25" s="296">
        <v>194</v>
      </c>
      <c r="U25" s="296">
        <v>207</v>
      </c>
      <c r="V25" s="296">
        <v>209</v>
      </c>
      <c r="W25" s="296">
        <v>209</v>
      </c>
      <c r="X25" s="296">
        <v>217</v>
      </c>
      <c r="Y25" s="296">
        <v>250</v>
      </c>
      <c r="Z25" s="296">
        <v>268</v>
      </c>
      <c r="AA25" s="296">
        <v>286</v>
      </c>
    </row>
    <row r="26" spans="1:27" x14ac:dyDescent="0.35">
      <c r="A26" s="296" t="s">
        <v>758</v>
      </c>
      <c r="B26" s="296">
        <v>30</v>
      </c>
      <c r="C26" s="296">
        <v>31</v>
      </c>
      <c r="D26" s="296">
        <v>33</v>
      </c>
      <c r="E26" s="296">
        <v>32</v>
      </c>
      <c r="F26" s="296">
        <v>29</v>
      </c>
      <c r="G26" s="296">
        <v>32</v>
      </c>
      <c r="H26" s="296">
        <v>38</v>
      </c>
      <c r="I26" s="296">
        <v>39</v>
      </c>
      <c r="J26" s="296">
        <v>35</v>
      </c>
      <c r="K26" s="296">
        <v>32</v>
      </c>
      <c r="L26" s="296">
        <v>34</v>
      </c>
      <c r="M26" s="296">
        <v>37</v>
      </c>
      <c r="N26" s="296">
        <v>35</v>
      </c>
      <c r="O26" s="296">
        <v>32</v>
      </c>
      <c r="P26" s="296">
        <v>32</v>
      </c>
      <c r="Q26" s="296">
        <v>35</v>
      </c>
      <c r="R26" s="296">
        <v>34</v>
      </c>
      <c r="S26" s="296">
        <v>37</v>
      </c>
      <c r="T26" s="296">
        <v>39</v>
      </c>
      <c r="U26" s="296">
        <v>35</v>
      </c>
      <c r="V26" s="296">
        <v>34</v>
      </c>
      <c r="W26" s="296">
        <v>36</v>
      </c>
      <c r="X26" s="296">
        <v>35</v>
      </c>
      <c r="Y26" s="296">
        <v>38</v>
      </c>
      <c r="Z26" s="296">
        <v>44</v>
      </c>
      <c r="AA26" s="296">
        <v>46</v>
      </c>
    </row>
    <row r="27" spans="1:27" ht="16" thickBot="1" x14ac:dyDescent="0.4">
      <c r="A27" s="297" t="s">
        <v>759</v>
      </c>
      <c r="B27" s="297">
        <v>6</v>
      </c>
      <c r="C27" s="297">
        <v>6</v>
      </c>
      <c r="D27" s="297">
        <v>6</v>
      </c>
      <c r="E27" s="297">
        <v>6</v>
      </c>
      <c r="F27" s="297">
        <v>6</v>
      </c>
      <c r="G27" s="297">
        <v>6</v>
      </c>
      <c r="H27" s="297">
        <v>5</v>
      </c>
      <c r="I27" s="297">
        <v>5</v>
      </c>
      <c r="J27" s="297">
        <v>5</v>
      </c>
      <c r="K27" s="297">
        <v>5</v>
      </c>
      <c r="L27" s="297">
        <v>5</v>
      </c>
      <c r="M27" s="297">
        <v>5</v>
      </c>
      <c r="N27" s="297">
        <v>6</v>
      </c>
      <c r="O27" s="297">
        <v>7</v>
      </c>
      <c r="P27" s="297">
        <v>7</v>
      </c>
      <c r="Q27" s="297">
        <v>7</v>
      </c>
      <c r="R27" s="297">
        <v>6</v>
      </c>
      <c r="S27" s="297">
        <v>8</v>
      </c>
      <c r="T27" s="297">
        <v>2</v>
      </c>
      <c r="U27" s="297">
        <v>2</v>
      </c>
      <c r="V27" s="297">
        <v>1</v>
      </c>
      <c r="W27" s="297">
        <v>1</v>
      </c>
      <c r="X27" s="297">
        <v>1</v>
      </c>
      <c r="Y27" s="297">
        <v>2</v>
      </c>
      <c r="Z27" s="297">
        <v>3</v>
      </c>
      <c r="AA27" s="297">
        <v>2</v>
      </c>
    </row>
    <row r="28" spans="1:27" x14ac:dyDescent="0.35">
      <c r="A28" s="298" t="s">
        <v>0</v>
      </c>
      <c r="B28" s="298">
        <v>2278</v>
      </c>
      <c r="C28" s="298">
        <v>3055</v>
      </c>
      <c r="D28" s="298">
        <v>3336</v>
      </c>
      <c r="E28" s="298">
        <v>3899</v>
      </c>
      <c r="F28" s="298">
        <v>4751</v>
      </c>
      <c r="G28" s="298">
        <v>4421</v>
      </c>
      <c r="H28" s="298">
        <v>4097</v>
      </c>
      <c r="I28" s="298">
        <v>3460</v>
      </c>
      <c r="J28" s="298">
        <v>2895</v>
      </c>
      <c r="K28" s="298">
        <v>3464</v>
      </c>
      <c r="L28" s="298">
        <v>4011</v>
      </c>
      <c r="M28" s="298">
        <v>4067</v>
      </c>
      <c r="N28" s="298">
        <v>4254</v>
      </c>
      <c r="O28" s="298">
        <v>4114</v>
      </c>
      <c r="P28" s="298">
        <v>3791</v>
      </c>
      <c r="Q28" s="298">
        <v>3784</v>
      </c>
      <c r="R28" s="298">
        <v>3705</v>
      </c>
      <c r="S28" s="298">
        <v>3891</v>
      </c>
      <c r="T28" s="298">
        <v>3761</v>
      </c>
      <c r="U28" s="298">
        <v>3812</v>
      </c>
      <c r="V28" s="298">
        <v>4239</v>
      </c>
      <c r="W28" s="298">
        <v>4141</v>
      </c>
      <c r="X28" s="298">
        <v>4053</v>
      </c>
      <c r="Y28" s="298">
        <v>4377</v>
      </c>
      <c r="Z28" s="298">
        <v>5400</v>
      </c>
      <c r="AA28" s="298">
        <v>5595</v>
      </c>
    </row>
    <row r="29" spans="1:27" x14ac:dyDescent="0.35">
      <c r="A29" s="294" t="s">
        <v>0</v>
      </c>
      <c r="B29" s="295"/>
      <c r="C29" s="295"/>
      <c r="D29" s="295"/>
      <c r="E29" s="295"/>
      <c r="F29" s="295"/>
      <c r="G29" s="295"/>
      <c r="H29" s="295"/>
      <c r="I29" s="295"/>
      <c r="J29" s="295"/>
      <c r="K29" s="295"/>
      <c r="L29" s="295"/>
      <c r="M29" s="295"/>
      <c r="N29" s="295"/>
      <c r="O29" s="295"/>
      <c r="P29" s="295"/>
      <c r="Q29" s="295"/>
      <c r="R29" s="295"/>
      <c r="S29" s="295"/>
      <c r="T29" s="295"/>
      <c r="U29" s="295"/>
      <c r="V29" s="295"/>
      <c r="W29" s="295"/>
      <c r="X29" s="295"/>
      <c r="Y29" s="295"/>
      <c r="Z29" s="295"/>
      <c r="AA29" s="295"/>
    </row>
    <row r="30" spans="1:27" x14ac:dyDescent="0.35">
      <c r="A30" s="296" t="s">
        <v>756</v>
      </c>
      <c r="B30" s="296">
        <f t="shared" ref="B30:AA33" si="0">SUM(B18,B24)</f>
        <v>20445</v>
      </c>
      <c r="C30" s="296">
        <f t="shared" si="0"/>
        <v>24887</v>
      </c>
      <c r="D30" s="296">
        <f t="shared" si="0"/>
        <v>26298</v>
      </c>
      <c r="E30" s="296">
        <f t="shared" si="0"/>
        <v>27240</v>
      </c>
      <c r="F30" s="296">
        <f t="shared" si="0"/>
        <v>27862</v>
      </c>
      <c r="G30" s="296">
        <f t="shared" si="0"/>
        <v>26198</v>
      </c>
      <c r="H30" s="296">
        <f t="shared" si="0"/>
        <v>24643</v>
      </c>
      <c r="I30" s="296">
        <f t="shared" si="0"/>
        <v>22163</v>
      </c>
      <c r="J30" s="296">
        <f t="shared" si="0"/>
        <v>23442</v>
      </c>
      <c r="K30" s="296">
        <f t="shared" si="0"/>
        <v>30064</v>
      </c>
      <c r="L30" s="296">
        <f t="shared" si="0"/>
        <v>30255</v>
      </c>
      <c r="M30" s="296">
        <f t="shared" si="0"/>
        <v>30196</v>
      </c>
      <c r="N30" s="296">
        <f t="shared" si="0"/>
        <v>30047</v>
      </c>
      <c r="O30" s="296">
        <f t="shared" si="0"/>
        <v>30130</v>
      </c>
      <c r="P30" s="296">
        <f t="shared" si="0"/>
        <v>31193</v>
      </c>
      <c r="Q30" s="296">
        <f t="shared" si="0"/>
        <v>33574</v>
      </c>
      <c r="R30" s="296">
        <f t="shared" si="0"/>
        <v>34978</v>
      </c>
      <c r="S30" s="296">
        <f t="shared" si="0"/>
        <v>35736</v>
      </c>
      <c r="T30" s="296">
        <f t="shared" si="0"/>
        <v>37553</v>
      </c>
      <c r="U30" s="296">
        <f t="shared" si="0"/>
        <v>39120</v>
      </c>
      <c r="V30" s="296">
        <f t="shared" si="0"/>
        <v>39352</v>
      </c>
      <c r="W30" s="296">
        <f t="shared" si="0"/>
        <v>36590</v>
      </c>
      <c r="X30" s="296">
        <f t="shared" si="0"/>
        <v>35818</v>
      </c>
      <c r="Y30" s="296">
        <f t="shared" si="0"/>
        <v>35824</v>
      </c>
      <c r="Z30" s="296">
        <f t="shared" si="0"/>
        <v>36677</v>
      </c>
      <c r="AA30" s="296">
        <f t="shared" si="0"/>
        <v>37282</v>
      </c>
    </row>
    <row r="31" spans="1:27" x14ac:dyDescent="0.35">
      <c r="A31" s="296" t="s">
        <v>757</v>
      </c>
      <c r="B31" s="296">
        <f t="shared" si="0"/>
        <v>954</v>
      </c>
      <c r="C31" s="296">
        <f t="shared" si="0"/>
        <v>926</v>
      </c>
      <c r="D31" s="296">
        <f t="shared" si="0"/>
        <v>948</v>
      </c>
      <c r="E31" s="296">
        <f t="shared" si="0"/>
        <v>949</v>
      </c>
      <c r="F31" s="296">
        <f t="shared" si="0"/>
        <v>962</v>
      </c>
      <c r="G31" s="296">
        <f t="shared" si="0"/>
        <v>966</v>
      </c>
      <c r="H31" s="296">
        <f t="shared" si="0"/>
        <v>957</v>
      </c>
      <c r="I31" s="296">
        <f t="shared" si="0"/>
        <v>984</v>
      </c>
      <c r="J31" s="296">
        <f t="shared" si="0"/>
        <v>940</v>
      </c>
      <c r="K31" s="296">
        <f t="shared" si="0"/>
        <v>894</v>
      </c>
      <c r="L31" s="296">
        <f t="shared" si="0"/>
        <v>870</v>
      </c>
      <c r="M31" s="296">
        <f t="shared" si="0"/>
        <v>893</v>
      </c>
      <c r="N31" s="296">
        <f t="shared" si="0"/>
        <v>960</v>
      </c>
      <c r="O31" s="296">
        <f t="shared" si="0"/>
        <v>973</v>
      </c>
      <c r="P31" s="296">
        <f t="shared" si="0"/>
        <v>966</v>
      </c>
      <c r="Q31" s="296">
        <f t="shared" si="0"/>
        <v>1005</v>
      </c>
      <c r="R31" s="296">
        <f t="shared" si="0"/>
        <v>1076</v>
      </c>
      <c r="S31" s="296">
        <f t="shared" si="0"/>
        <v>1094</v>
      </c>
      <c r="T31" s="296">
        <f t="shared" si="0"/>
        <v>1124</v>
      </c>
      <c r="U31" s="296">
        <f t="shared" si="0"/>
        <v>1164</v>
      </c>
      <c r="V31" s="296">
        <f t="shared" si="0"/>
        <v>1224</v>
      </c>
      <c r="W31" s="296">
        <f t="shared" si="0"/>
        <v>1258</v>
      </c>
      <c r="X31" s="296">
        <f t="shared" si="0"/>
        <v>1311</v>
      </c>
      <c r="Y31" s="296">
        <f t="shared" si="0"/>
        <v>1406</v>
      </c>
      <c r="Z31" s="296">
        <f t="shared" si="0"/>
        <v>1610</v>
      </c>
      <c r="AA31" s="296">
        <f t="shared" si="0"/>
        <v>1636</v>
      </c>
    </row>
    <row r="32" spans="1:27" x14ac:dyDescent="0.35">
      <c r="A32" s="296" t="s">
        <v>758</v>
      </c>
      <c r="B32" s="296">
        <f t="shared" si="0"/>
        <v>257</v>
      </c>
      <c r="C32" s="296">
        <f t="shared" si="0"/>
        <v>250</v>
      </c>
      <c r="D32" s="296">
        <f t="shared" si="0"/>
        <v>250</v>
      </c>
      <c r="E32" s="296">
        <f t="shared" si="0"/>
        <v>239</v>
      </c>
      <c r="F32" s="296">
        <f t="shared" si="0"/>
        <v>227</v>
      </c>
      <c r="G32" s="296">
        <f t="shared" si="0"/>
        <v>221</v>
      </c>
      <c r="H32" s="296">
        <f t="shared" si="0"/>
        <v>238</v>
      </c>
      <c r="I32" s="296">
        <f t="shared" si="0"/>
        <v>243</v>
      </c>
      <c r="J32" s="296">
        <f t="shared" si="0"/>
        <v>248</v>
      </c>
      <c r="K32" s="296">
        <f t="shared" si="0"/>
        <v>234</v>
      </c>
      <c r="L32" s="296">
        <f t="shared" si="0"/>
        <v>236</v>
      </c>
      <c r="M32" s="296">
        <f t="shared" si="0"/>
        <v>246</v>
      </c>
      <c r="N32" s="296">
        <f t="shared" si="0"/>
        <v>242</v>
      </c>
      <c r="O32" s="296">
        <f t="shared" si="0"/>
        <v>232</v>
      </c>
      <c r="P32" s="296">
        <f t="shared" si="0"/>
        <v>223</v>
      </c>
      <c r="Q32" s="296">
        <f t="shared" si="0"/>
        <v>220</v>
      </c>
      <c r="R32" s="296">
        <f t="shared" si="0"/>
        <v>235</v>
      </c>
      <c r="S32" s="296">
        <f t="shared" si="0"/>
        <v>238</v>
      </c>
      <c r="T32" s="296">
        <f t="shared" si="0"/>
        <v>248</v>
      </c>
      <c r="U32" s="296">
        <f t="shared" si="0"/>
        <v>257</v>
      </c>
      <c r="V32" s="296">
        <f t="shared" si="0"/>
        <v>270</v>
      </c>
      <c r="W32" s="296">
        <f t="shared" si="0"/>
        <v>267</v>
      </c>
      <c r="X32" s="296">
        <f t="shared" si="0"/>
        <v>257</v>
      </c>
      <c r="Y32" s="296">
        <f t="shared" si="0"/>
        <v>257</v>
      </c>
      <c r="Z32" s="296">
        <f t="shared" si="0"/>
        <v>276</v>
      </c>
      <c r="AA32" s="296">
        <f t="shared" si="0"/>
        <v>287</v>
      </c>
    </row>
    <row r="33" spans="1:27" ht="16" thickBot="1" x14ac:dyDescent="0.4">
      <c r="A33" s="297" t="s">
        <v>759</v>
      </c>
      <c r="B33" s="296">
        <f t="shared" si="0"/>
        <v>79</v>
      </c>
      <c r="C33" s="296">
        <f t="shared" si="0"/>
        <v>81</v>
      </c>
      <c r="D33" s="296">
        <f t="shared" si="0"/>
        <v>75</v>
      </c>
      <c r="E33" s="296">
        <f t="shared" si="0"/>
        <v>73</v>
      </c>
      <c r="F33" s="296">
        <f t="shared" si="0"/>
        <v>68</v>
      </c>
      <c r="G33" s="296">
        <f t="shared" si="0"/>
        <v>66</v>
      </c>
      <c r="H33" s="296">
        <f t="shared" si="0"/>
        <v>62</v>
      </c>
      <c r="I33" s="296">
        <f t="shared" si="0"/>
        <v>61</v>
      </c>
      <c r="J33" s="296">
        <f t="shared" si="0"/>
        <v>62</v>
      </c>
      <c r="K33" s="296">
        <f t="shared" si="0"/>
        <v>59</v>
      </c>
      <c r="L33" s="296">
        <f t="shared" si="0"/>
        <v>61</v>
      </c>
      <c r="M33" s="296">
        <f t="shared" si="0"/>
        <v>56</v>
      </c>
      <c r="N33" s="296">
        <f t="shared" si="0"/>
        <v>60</v>
      </c>
      <c r="O33" s="296">
        <f t="shared" si="0"/>
        <v>62</v>
      </c>
      <c r="P33" s="296">
        <f t="shared" si="0"/>
        <v>62</v>
      </c>
      <c r="Q33" s="296">
        <f t="shared" si="0"/>
        <v>58</v>
      </c>
      <c r="R33" s="296">
        <f t="shared" si="0"/>
        <v>58</v>
      </c>
      <c r="S33" s="296">
        <f t="shared" si="0"/>
        <v>61</v>
      </c>
      <c r="T33" s="296">
        <f t="shared" si="0"/>
        <v>65</v>
      </c>
      <c r="U33" s="296">
        <f t="shared" si="0"/>
        <v>61</v>
      </c>
      <c r="V33" s="296">
        <f t="shared" si="0"/>
        <v>56</v>
      </c>
      <c r="W33" s="296">
        <f t="shared" si="0"/>
        <v>55</v>
      </c>
      <c r="X33" s="296">
        <f t="shared" si="0"/>
        <v>53</v>
      </c>
      <c r="Y33" s="296">
        <f t="shared" si="0"/>
        <v>54</v>
      </c>
      <c r="Z33" s="296">
        <f t="shared" si="0"/>
        <v>58</v>
      </c>
      <c r="AA33" s="296">
        <f t="shared" si="0"/>
        <v>54</v>
      </c>
    </row>
    <row r="34" spans="1:27" x14ac:dyDescent="0.35">
      <c r="A34" s="298" t="s">
        <v>0</v>
      </c>
      <c r="B34" s="298">
        <f t="shared" ref="B34:C34" si="1">SUM(B30:B33)</f>
        <v>21735</v>
      </c>
      <c r="C34" s="298">
        <f t="shared" si="1"/>
        <v>26144</v>
      </c>
      <c r="D34" s="298">
        <f t="shared" ref="D34:AA34" si="2">SUM(D30:D33)</f>
        <v>27571</v>
      </c>
      <c r="E34" s="298">
        <f t="shared" si="2"/>
        <v>28501</v>
      </c>
      <c r="F34" s="298">
        <f t="shared" si="2"/>
        <v>29119</v>
      </c>
      <c r="G34" s="298">
        <f t="shared" si="2"/>
        <v>27451</v>
      </c>
      <c r="H34" s="298">
        <f t="shared" si="2"/>
        <v>25900</v>
      </c>
      <c r="I34" s="298">
        <f t="shared" si="2"/>
        <v>23451</v>
      </c>
      <c r="J34" s="298">
        <f t="shared" si="2"/>
        <v>24692</v>
      </c>
      <c r="K34" s="298">
        <f t="shared" si="2"/>
        <v>31251</v>
      </c>
      <c r="L34" s="298">
        <f t="shared" si="2"/>
        <v>31422</v>
      </c>
      <c r="M34" s="298">
        <f t="shared" si="2"/>
        <v>31391</v>
      </c>
      <c r="N34" s="298">
        <f t="shared" si="2"/>
        <v>31309</v>
      </c>
      <c r="O34" s="298">
        <f t="shared" si="2"/>
        <v>31397</v>
      </c>
      <c r="P34" s="298">
        <f t="shared" si="2"/>
        <v>32444</v>
      </c>
      <c r="Q34" s="298">
        <f t="shared" si="2"/>
        <v>34857</v>
      </c>
      <c r="R34" s="298">
        <f t="shared" si="2"/>
        <v>36347</v>
      </c>
      <c r="S34" s="298">
        <f t="shared" si="2"/>
        <v>37129</v>
      </c>
      <c r="T34" s="298">
        <f t="shared" si="2"/>
        <v>38990</v>
      </c>
      <c r="U34" s="298">
        <f t="shared" si="2"/>
        <v>40602</v>
      </c>
      <c r="V34" s="298">
        <f t="shared" si="2"/>
        <v>40902</v>
      </c>
      <c r="W34" s="298">
        <f t="shared" si="2"/>
        <v>38170</v>
      </c>
      <c r="X34" s="298">
        <f t="shared" si="2"/>
        <v>37439</v>
      </c>
      <c r="Y34" s="298">
        <f t="shared" si="2"/>
        <v>37541</v>
      </c>
      <c r="Z34" s="298">
        <f t="shared" si="2"/>
        <v>38621</v>
      </c>
      <c r="AA34" s="298">
        <f t="shared" si="2"/>
        <v>39259</v>
      </c>
    </row>
  </sheetData>
  <mergeCells count="28">
    <mergeCell ref="V5:W5"/>
    <mergeCell ref="A4:A6"/>
    <mergeCell ref="B5:C5"/>
    <mergeCell ref="D5:E5"/>
    <mergeCell ref="F5:G5"/>
    <mergeCell ref="H5:I5"/>
    <mergeCell ref="J5:K5"/>
    <mergeCell ref="Z15:AA15"/>
    <mergeCell ref="X5:Y5"/>
    <mergeCell ref="Z5:AA5"/>
    <mergeCell ref="A14:A16"/>
    <mergeCell ref="B15:C15"/>
    <mergeCell ref="D15:E15"/>
    <mergeCell ref="F15:G15"/>
    <mergeCell ref="H15:I15"/>
    <mergeCell ref="J15:K15"/>
    <mergeCell ref="L15:M15"/>
    <mergeCell ref="N15:O15"/>
    <mergeCell ref="L5:M5"/>
    <mergeCell ref="N5:O5"/>
    <mergeCell ref="P5:Q5"/>
    <mergeCell ref="R5:S5"/>
    <mergeCell ref="T5:U5"/>
    <mergeCell ref="P15:Q15"/>
    <mergeCell ref="R15:S15"/>
    <mergeCell ref="T15:U15"/>
    <mergeCell ref="V15:W15"/>
    <mergeCell ref="X15:Y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C001-90C4-476F-A478-CCBD75553C38}">
  <dimension ref="A1:N8"/>
  <sheetViews>
    <sheetView showGridLines="0" zoomScale="80" zoomScaleNormal="80" workbookViewId="0">
      <selection activeCell="N17" sqref="N17"/>
    </sheetView>
  </sheetViews>
  <sheetFormatPr defaultColWidth="8.7265625" defaultRowHeight="15.5" x14ac:dyDescent="0.35"/>
  <cols>
    <col min="1" max="1" width="64" style="94" customWidth="1"/>
    <col min="2" max="2" width="10.7265625" style="94" customWidth="1"/>
    <col min="3" max="3" width="12.81640625" style="94" customWidth="1"/>
    <col min="4" max="4" width="10.7265625" style="94" bestFit="1" customWidth="1"/>
    <col min="5" max="6" width="11.453125" style="94" customWidth="1"/>
    <col min="7" max="7" width="10.1796875" style="94" bestFit="1" customWidth="1"/>
    <col min="8" max="8" width="11" style="94" bestFit="1" customWidth="1"/>
    <col min="9" max="9" width="13.81640625" style="94" customWidth="1"/>
    <col min="10" max="10" width="15.1796875" style="94" customWidth="1"/>
    <col min="11" max="11" width="13.54296875" style="94" customWidth="1"/>
    <col min="12" max="12" width="12.26953125" style="94" customWidth="1"/>
    <col min="13" max="13" width="11.54296875" style="94" customWidth="1"/>
    <col min="14" max="14" width="10.26953125" style="94" bestFit="1" customWidth="1"/>
    <col min="15" max="16384" width="8.7265625" style="94"/>
  </cols>
  <sheetData>
    <row r="1" spans="1:14" x14ac:dyDescent="0.35">
      <c r="A1" s="281" t="s">
        <v>760</v>
      </c>
    </row>
    <row r="2" spans="1:14" ht="16" thickBot="1" x14ac:dyDescent="0.4"/>
    <row r="3" spans="1:14" x14ac:dyDescent="0.35">
      <c r="A3" s="299"/>
      <c r="B3" s="300">
        <v>44958</v>
      </c>
      <c r="C3" s="300">
        <v>44986</v>
      </c>
      <c r="D3" s="300">
        <v>45017</v>
      </c>
      <c r="E3" s="300">
        <v>45047</v>
      </c>
      <c r="F3" s="300">
        <v>45078</v>
      </c>
      <c r="G3" s="300">
        <v>45108</v>
      </c>
      <c r="H3" s="300">
        <v>45139</v>
      </c>
      <c r="I3" s="301">
        <v>45170</v>
      </c>
      <c r="J3" s="302">
        <v>45200</v>
      </c>
      <c r="K3" s="303">
        <v>45231</v>
      </c>
      <c r="L3" s="303">
        <v>45261</v>
      </c>
      <c r="M3" s="303">
        <v>45292</v>
      </c>
      <c r="N3" s="304">
        <v>45323</v>
      </c>
    </row>
    <row r="4" spans="1:14" x14ac:dyDescent="0.35">
      <c r="A4" s="305" t="s">
        <v>761</v>
      </c>
      <c r="B4" s="306">
        <v>10111</v>
      </c>
      <c r="C4" s="306">
        <v>14255</v>
      </c>
      <c r="D4" s="306">
        <v>12671</v>
      </c>
      <c r="E4" s="306">
        <v>12442</v>
      </c>
      <c r="F4" s="306">
        <v>11090</v>
      </c>
      <c r="G4" s="306">
        <v>11255</v>
      </c>
      <c r="H4" s="306">
        <v>12344</v>
      </c>
      <c r="I4" s="307">
        <v>10474</v>
      </c>
      <c r="J4" s="308">
        <v>20375</v>
      </c>
      <c r="K4" s="306">
        <v>19637</v>
      </c>
      <c r="L4" s="306">
        <v>20280</v>
      </c>
      <c r="M4" s="306">
        <v>19286</v>
      </c>
      <c r="N4" s="309">
        <v>7645</v>
      </c>
    </row>
    <row r="5" spans="1:14" x14ac:dyDescent="0.35">
      <c r="A5" s="305" t="s">
        <v>762</v>
      </c>
      <c r="B5" s="306">
        <v>1062</v>
      </c>
      <c r="C5" s="306">
        <v>2026</v>
      </c>
      <c r="D5" s="306">
        <v>1004</v>
      </c>
      <c r="E5" s="306">
        <v>1251</v>
      </c>
      <c r="F5" s="306">
        <v>980</v>
      </c>
      <c r="G5" s="306">
        <v>1112</v>
      </c>
      <c r="H5" s="306">
        <v>1446</v>
      </c>
      <c r="I5" s="307">
        <v>1201</v>
      </c>
      <c r="J5" s="308">
        <v>1165</v>
      </c>
      <c r="K5" s="306">
        <v>1138</v>
      </c>
      <c r="L5" s="306">
        <v>1033</v>
      </c>
      <c r="M5" s="306">
        <v>775</v>
      </c>
      <c r="N5" s="309">
        <v>344</v>
      </c>
    </row>
    <row r="6" spans="1:14" x14ac:dyDescent="0.35">
      <c r="A6" s="305" t="s">
        <v>763</v>
      </c>
      <c r="B6" s="310">
        <f t="shared" ref="B6:N6" si="0">IF(ISERROR(B5/B4),0,B5/B4)</f>
        <v>0.10503412125407971</v>
      </c>
      <c r="C6" s="310">
        <f t="shared" si="0"/>
        <v>0.1421255699754472</v>
      </c>
      <c r="D6" s="310">
        <f t="shared" si="0"/>
        <v>7.9236050824717866E-2</v>
      </c>
      <c r="E6" s="310">
        <f t="shared" si="0"/>
        <v>0.10054653592669989</v>
      </c>
      <c r="F6" s="310">
        <f t="shared" si="0"/>
        <v>8.8367899008115425E-2</v>
      </c>
      <c r="G6" s="310">
        <f t="shared" si="0"/>
        <v>9.8800533096401605E-2</v>
      </c>
      <c r="H6" s="310">
        <f t="shared" si="0"/>
        <v>0.11714193130265717</v>
      </c>
      <c r="I6" s="311">
        <f t="shared" si="0"/>
        <v>0.11466488447584496</v>
      </c>
      <c r="J6" s="312">
        <f t="shared" si="0"/>
        <v>5.7177914110429447E-2</v>
      </c>
      <c r="K6" s="310">
        <f t="shared" si="0"/>
        <v>5.7951825635280341E-2</v>
      </c>
      <c r="L6" s="310">
        <f t="shared" si="0"/>
        <v>5.0936883629191319E-2</v>
      </c>
      <c r="M6" s="310">
        <f t="shared" si="0"/>
        <v>4.0184589857928034E-2</v>
      </c>
      <c r="N6" s="313">
        <f t="shared" si="0"/>
        <v>4.4996729888816221E-2</v>
      </c>
    </row>
    <row r="7" spans="1:14" x14ac:dyDescent="0.35">
      <c r="A7" s="305" t="s">
        <v>764</v>
      </c>
      <c r="B7" s="314">
        <v>5433.9796860572496</v>
      </c>
      <c r="C7" s="314">
        <v>4149.3917274939204</v>
      </c>
      <c r="D7" s="314">
        <v>6354.3983822042501</v>
      </c>
      <c r="E7" s="314">
        <v>6341.3197172034597</v>
      </c>
      <c r="F7" s="314">
        <v>6934.8484848484804</v>
      </c>
      <c r="G7" s="314">
        <v>7137.2134038800696</v>
      </c>
      <c r="H7" s="314">
        <v>6818.7070151306698</v>
      </c>
      <c r="I7" s="315">
        <v>6917.0357751277697</v>
      </c>
      <c r="J7" s="316">
        <v>6569.9145299145302</v>
      </c>
      <c r="K7" s="314">
        <v>6332.73862622658</v>
      </c>
      <c r="L7" s="314">
        <v>6730.5801376597801</v>
      </c>
      <c r="M7" s="314">
        <v>6609.1145833333303</v>
      </c>
      <c r="N7" s="317">
        <v>7151.9174041297902</v>
      </c>
    </row>
    <row r="8" spans="1:14" ht="16" thickBot="1" x14ac:dyDescent="0.4">
      <c r="A8" s="318" t="s">
        <v>765</v>
      </c>
      <c r="B8" s="319">
        <v>56.538606403013198</v>
      </c>
      <c r="C8" s="319">
        <v>34.517275419545904</v>
      </c>
      <c r="D8" s="319">
        <v>46.820717131474098</v>
      </c>
      <c r="E8" s="319">
        <v>44.201438848920901</v>
      </c>
      <c r="F8" s="319">
        <v>48.1367346938775</v>
      </c>
      <c r="G8" s="319">
        <v>48.999100719424497</v>
      </c>
      <c r="H8" s="319">
        <v>47.914246196403901</v>
      </c>
      <c r="I8" s="320">
        <v>48.601998334721102</v>
      </c>
      <c r="J8" s="321">
        <v>57.485836909900002</v>
      </c>
      <c r="K8" s="319">
        <v>61.863796133599998</v>
      </c>
      <c r="L8" s="319">
        <v>64.988383349499998</v>
      </c>
      <c r="M8" s="319">
        <v>73.446451612900006</v>
      </c>
      <c r="N8" s="322">
        <v>75.438953488400003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96313-06A0-460D-AD6B-FFAB9BEFC7E3}">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06" t="s">
        <v>766</v>
      </c>
      <c r="B1" s="407"/>
      <c r="C1" s="407"/>
      <c r="D1" s="407"/>
      <c r="E1" s="407"/>
      <c r="F1" s="407"/>
      <c r="G1" s="407"/>
      <c r="H1" s="407"/>
      <c r="I1" s="407"/>
      <c r="J1" s="407"/>
      <c r="K1" s="407"/>
      <c r="L1" s="407"/>
    </row>
    <row r="2" spans="1:12" ht="12.65" customHeight="1" x14ac:dyDescent="0.35"/>
    <row r="3" spans="1:12" ht="16" thickBot="1" x14ac:dyDescent="0.4">
      <c r="A3" s="281" t="s">
        <v>767</v>
      </c>
      <c r="B3" s="94"/>
      <c r="C3" s="94"/>
    </row>
    <row r="4" spans="1:12" ht="15" x14ac:dyDescent="0.35">
      <c r="A4" s="299" t="s">
        <v>731</v>
      </c>
      <c r="B4" s="323" t="s">
        <v>768</v>
      </c>
    </row>
    <row r="5" spans="1:12" ht="15.5" x14ac:dyDescent="0.35">
      <c r="A5" s="305" t="s">
        <v>769</v>
      </c>
      <c r="B5" s="324">
        <v>15</v>
      </c>
    </row>
    <row r="6" spans="1:12" ht="15.5" x14ac:dyDescent="0.35">
      <c r="A6" s="305" t="s">
        <v>770</v>
      </c>
      <c r="B6" s="324">
        <v>9</v>
      </c>
    </row>
    <row r="7" spans="1:12" ht="15.5" x14ac:dyDescent="0.35">
      <c r="A7" s="305" t="s">
        <v>771</v>
      </c>
      <c r="B7" s="324">
        <v>10</v>
      </c>
    </row>
    <row r="8" spans="1:12" ht="15.5" x14ac:dyDescent="0.35">
      <c r="A8" s="305" t="s">
        <v>772</v>
      </c>
      <c r="B8" s="324">
        <v>25</v>
      </c>
    </row>
    <row r="9" spans="1:12" ht="15.5" x14ac:dyDescent="0.35">
      <c r="A9" s="305" t="s">
        <v>773</v>
      </c>
      <c r="B9" s="324">
        <v>17</v>
      </c>
    </row>
    <row r="10" spans="1:12" ht="16" thickBot="1" x14ac:dyDescent="0.4">
      <c r="A10" s="318" t="s">
        <v>732</v>
      </c>
      <c r="B10" s="325">
        <v>25</v>
      </c>
    </row>
    <row r="12" spans="1:12" ht="16" thickBot="1" x14ac:dyDescent="0.4">
      <c r="A12" s="281" t="s">
        <v>774</v>
      </c>
      <c r="B12" s="94"/>
    </row>
    <row r="13" spans="1:12" ht="15" x14ac:dyDescent="0.35">
      <c r="A13" s="299" t="s">
        <v>731</v>
      </c>
      <c r="B13" s="323" t="s">
        <v>775</v>
      </c>
    </row>
    <row r="14" spans="1:12" ht="15.5" x14ac:dyDescent="0.35">
      <c r="A14" s="305" t="s">
        <v>769</v>
      </c>
      <c r="B14" s="324">
        <v>22</v>
      </c>
    </row>
    <row r="15" spans="1:12" ht="15.5" x14ac:dyDescent="0.35">
      <c r="A15" s="305" t="s">
        <v>770</v>
      </c>
      <c r="B15" s="324">
        <v>21</v>
      </c>
    </row>
    <row r="16" spans="1:12" ht="15.5" x14ac:dyDescent="0.35">
      <c r="A16" s="305" t="s">
        <v>771</v>
      </c>
      <c r="B16" s="324">
        <v>19</v>
      </c>
    </row>
    <row r="17" spans="1:2" ht="15.5" x14ac:dyDescent="0.35">
      <c r="A17" s="305" t="s">
        <v>772</v>
      </c>
      <c r="B17" s="324">
        <v>19</v>
      </c>
    </row>
    <row r="18" spans="1:2" ht="15.5" x14ac:dyDescent="0.35">
      <c r="A18" s="305" t="s">
        <v>773</v>
      </c>
      <c r="B18" s="324">
        <v>19</v>
      </c>
    </row>
    <row r="19" spans="1:2" ht="16" thickBot="1" x14ac:dyDescent="0.4">
      <c r="A19" s="318" t="s">
        <v>732</v>
      </c>
      <c r="B19" s="325">
        <v>20</v>
      </c>
    </row>
    <row r="20" spans="1:2" ht="15.5" x14ac:dyDescent="0.35">
      <c r="B20" s="326"/>
    </row>
    <row r="21" spans="1:2" ht="16" thickBot="1" x14ac:dyDescent="0.4">
      <c r="A21" s="281" t="s">
        <v>776</v>
      </c>
      <c r="B21" s="94"/>
    </row>
    <row r="22" spans="1:2" ht="15" x14ac:dyDescent="0.35">
      <c r="A22" s="299" t="s">
        <v>731</v>
      </c>
      <c r="B22" s="323" t="s">
        <v>707</v>
      </c>
    </row>
    <row r="23" spans="1:2" ht="15.5" x14ac:dyDescent="0.35">
      <c r="A23" s="305" t="s">
        <v>769</v>
      </c>
      <c r="B23" s="309">
        <v>12</v>
      </c>
    </row>
    <row r="24" spans="1:2" ht="15.5" x14ac:dyDescent="0.35">
      <c r="A24" s="305" t="s">
        <v>770</v>
      </c>
      <c r="B24" s="309">
        <v>3</v>
      </c>
    </row>
    <row r="25" spans="1:2" ht="15.5" x14ac:dyDescent="0.35">
      <c r="A25" s="305" t="s">
        <v>771</v>
      </c>
      <c r="B25" s="309">
        <v>9</v>
      </c>
    </row>
    <row r="26" spans="1:2" ht="15.5" x14ac:dyDescent="0.35">
      <c r="A26" s="305" t="s">
        <v>772</v>
      </c>
      <c r="B26" s="309">
        <v>11</v>
      </c>
    </row>
    <row r="27" spans="1:2" ht="15.5" x14ac:dyDescent="0.35">
      <c r="A27" s="305" t="s">
        <v>773</v>
      </c>
      <c r="B27" s="309">
        <v>8</v>
      </c>
    </row>
    <row r="28" spans="1:2" ht="16" thickBot="1" x14ac:dyDescent="0.4">
      <c r="A28" s="318" t="s">
        <v>732</v>
      </c>
      <c r="B28" s="327">
        <v>14</v>
      </c>
    </row>
    <row r="29" spans="1:2" ht="15.5" x14ac:dyDescent="0.35">
      <c r="B29" s="326"/>
    </row>
    <row r="30" spans="1:2" ht="16" thickBot="1" x14ac:dyDescent="0.4">
      <c r="A30" s="281" t="s">
        <v>777</v>
      </c>
      <c r="B30" s="94"/>
    </row>
    <row r="31" spans="1:2" ht="15" x14ac:dyDescent="0.35">
      <c r="A31" s="299" t="s">
        <v>731</v>
      </c>
      <c r="B31" s="323" t="s">
        <v>768</v>
      </c>
    </row>
    <row r="32" spans="1:2" ht="15.5" x14ac:dyDescent="0.35">
      <c r="A32" s="305" t="s">
        <v>769</v>
      </c>
      <c r="B32" s="324">
        <v>30</v>
      </c>
    </row>
    <row r="33" spans="1:2" ht="15.5" x14ac:dyDescent="0.35">
      <c r="A33" s="305" t="s">
        <v>770</v>
      </c>
      <c r="B33" s="324">
        <v>12</v>
      </c>
    </row>
    <row r="34" spans="1:2" ht="15.5" x14ac:dyDescent="0.35">
      <c r="A34" s="305" t="s">
        <v>771</v>
      </c>
      <c r="B34" s="324">
        <v>11</v>
      </c>
    </row>
    <row r="35" spans="1:2" ht="15.5" x14ac:dyDescent="0.35">
      <c r="A35" s="305" t="s">
        <v>772</v>
      </c>
      <c r="B35" s="324">
        <v>6</v>
      </c>
    </row>
    <row r="36" spans="1:2" ht="15.5" x14ac:dyDescent="0.35">
      <c r="A36" s="305" t="s">
        <v>733</v>
      </c>
      <c r="B36" s="309">
        <v>1</v>
      </c>
    </row>
    <row r="37" spans="1:2" ht="16" thickBot="1" x14ac:dyDescent="0.4">
      <c r="A37" s="318" t="s">
        <v>732</v>
      </c>
      <c r="B37" s="327">
        <v>7</v>
      </c>
    </row>
    <row r="39" spans="1:2" ht="16" thickBot="1" x14ac:dyDescent="0.4">
      <c r="A39" s="281" t="s">
        <v>778</v>
      </c>
      <c r="B39" s="94"/>
    </row>
    <row r="40" spans="1:2" ht="15" x14ac:dyDescent="0.35">
      <c r="A40" s="299" t="s">
        <v>731</v>
      </c>
      <c r="B40" s="323" t="s">
        <v>775</v>
      </c>
    </row>
    <row r="41" spans="1:2" ht="15.5" x14ac:dyDescent="0.35">
      <c r="A41" s="305" t="s">
        <v>769</v>
      </c>
      <c r="B41" s="324">
        <v>19</v>
      </c>
    </row>
    <row r="42" spans="1:2" ht="15.5" x14ac:dyDescent="0.35">
      <c r="A42" s="305" t="s">
        <v>770</v>
      </c>
      <c r="B42" s="324">
        <v>8</v>
      </c>
    </row>
    <row r="43" spans="1:2" ht="15.5" x14ac:dyDescent="0.35">
      <c r="A43" s="305" t="s">
        <v>771</v>
      </c>
      <c r="B43" s="324">
        <v>9</v>
      </c>
    </row>
    <row r="44" spans="1:2" ht="15.5" x14ac:dyDescent="0.35">
      <c r="A44" s="305" t="s">
        <v>772</v>
      </c>
      <c r="B44" s="324">
        <v>4</v>
      </c>
    </row>
    <row r="45" spans="1:2" ht="15.5" x14ac:dyDescent="0.35">
      <c r="A45" s="305" t="s">
        <v>733</v>
      </c>
      <c r="B45" s="328">
        <v>1</v>
      </c>
    </row>
    <row r="46" spans="1:2" ht="16" thickBot="1" x14ac:dyDescent="0.4">
      <c r="A46" s="318" t="s">
        <v>732</v>
      </c>
      <c r="B46" s="329">
        <v>4</v>
      </c>
    </row>
    <row r="47" spans="1:2" ht="15.5" x14ac:dyDescent="0.35">
      <c r="B47" s="326"/>
    </row>
    <row r="48" spans="1:2" ht="16" thickBot="1" x14ac:dyDescent="0.4">
      <c r="A48" s="281" t="s">
        <v>779</v>
      </c>
      <c r="B48" s="94"/>
    </row>
    <row r="49" spans="1:2" ht="15" x14ac:dyDescent="0.35">
      <c r="A49" s="299" t="s">
        <v>731</v>
      </c>
      <c r="B49" s="323" t="s">
        <v>707</v>
      </c>
    </row>
    <row r="50" spans="1:2" ht="15.5" x14ac:dyDescent="0.35">
      <c r="A50" s="305" t="s">
        <v>769</v>
      </c>
      <c r="B50" s="309">
        <v>2</v>
      </c>
    </row>
    <row r="51" spans="1:2" ht="15.5" x14ac:dyDescent="0.35">
      <c r="A51" s="305" t="s">
        <v>770</v>
      </c>
      <c r="B51" s="309">
        <v>1</v>
      </c>
    </row>
    <row r="52" spans="1:2" ht="15.5" x14ac:dyDescent="0.35">
      <c r="A52" s="305" t="s">
        <v>771</v>
      </c>
      <c r="B52" s="309">
        <v>0</v>
      </c>
    </row>
    <row r="53" spans="1:2" ht="15.5" x14ac:dyDescent="0.35">
      <c r="A53" s="305" t="s">
        <v>772</v>
      </c>
      <c r="B53" s="309">
        <v>0</v>
      </c>
    </row>
    <row r="54" spans="1:2" ht="15.5" x14ac:dyDescent="0.35">
      <c r="A54" s="305" t="s">
        <v>773</v>
      </c>
      <c r="B54" s="309">
        <v>0</v>
      </c>
    </row>
    <row r="55" spans="1:2" ht="16" thickBot="1" x14ac:dyDescent="0.4">
      <c r="A55" s="318" t="s">
        <v>732</v>
      </c>
      <c r="B55" s="327">
        <v>0</v>
      </c>
    </row>
    <row r="56" spans="1:2" ht="15.5" x14ac:dyDescent="0.35">
      <c r="B56" s="326"/>
    </row>
    <row r="57" spans="1:2" ht="16" thickBot="1" x14ac:dyDescent="0.4">
      <c r="A57" s="281" t="s">
        <v>780</v>
      </c>
      <c r="B57" s="94"/>
    </row>
    <row r="58" spans="1:2" ht="15" x14ac:dyDescent="0.35">
      <c r="A58" s="299" t="s">
        <v>731</v>
      </c>
      <c r="B58" s="323" t="s">
        <v>768</v>
      </c>
    </row>
    <row r="59" spans="1:2" ht="15.5" x14ac:dyDescent="0.35">
      <c r="A59" s="305" t="s">
        <v>769</v>
      </c>
      <c r="B59" s="324">
        <v>24545</v>
      </c>
    </row>
    <row r="60" spans="1:2" ht="15.5" x14ac:dyDescent="0.35">
      <c r="A60" s="305" t="s">
        <v>770</v>
      </c>
      <c r="B60" s="324">
        <v>22976</v>
      </c>
    </row>
    <row r="61" spans="1:2" ht="15.5" x14ac:dyDescent="0.35">
      <c r="A61" s="305" t="s">
        <v>771</v>
      </c>
      <c r="B61" s="324">
        <v>16174</v>
      </c>
    </row>
    <row r="62" spans="1:2" ht="15.5" x14ac:dyDescent="0.35">
      <c r="A62" s="305" t="s">
        <v>772</v>
      </c>
      <c r="B62" s="324">
        <v>6941</v>
      </c>
    </row>
    <row r="63" spans="1:2" ht="15.5" x14ac:dyDescent="0.35">
      <c r="A63" s="305" t="s">
        <v>773</v>
      </c>
      <c r="B63" s="324">
        <v>5977</v>
      </c>
    </row>
    <row r="64" spans="1:2" ht="16" thickBot="1" x14ac:dyDescent="0.4">
      <c r="A64" s="318" t="s">
        <v>732</v>
      </c>
      <c r="B64" s="325">
        <v>9042</v>
      </c>
    </row>
    <row r="66" spans="1:2" ht="16" thickBot="1" x14ac:dyDescent="0.4">
      <c r="A66" s="281" t="s">
        <v>781</v>
      </c>
      <c r="B66" s="94"/>
    </row>
    <row r="67" spans="1:2" ht="15" x14ac:dyDescent="0.35">
      <c r="A67" s="299" t="s">
        <v>731</v>
      </c>
      <c r="B67" s="323" t="s">
        <v>775</v>
      </c>
    </row>
    <row r="68" spans="1:2" ht="15.5" x14ac:dyDescent="0.35">
      <c r="A68" s="305" t="s">
        <v>769</v>
      </c>
      <c r="B68" s="324">
        <v>25793</v>
      </c>
    </row>
    <row r="69" spans="1:2" ht="15.5" x14ac:dyDescent="0.35">
      <c r="A69" s="305" t="s">
        <v>770</v>
      </c>
      <c r="B69" s="324">
        <v>24371</v>
      </c>
    </row>
    <row r="70" spans="1:2" ht="15.5" x14ac:dyDescent="0.35">
      <c r="A70" s="305" t="s">
        <v>771</v>
      </c>
      <c r="B70" s="324">
        <v>17657</v>
      </c>
    </row>
    <row r="71" spans="1:2" ht="15.5" x14ac:dyDescent="0.35">
      <c r="A71" s="305" t="s">
        <v>772</v>
      </c>
      <c r="B71" s="324">
        <v>7422</v>
      </c>
    </row>
    <row r="72" spans="1:2" ht="15.5" x14ac:dyDescent="0.35">
      <c r="A72" s="305" t="s">
        <v>773</v>
      </c>
      <c r="B72" s="324">
        <v>6468</v>
      </c>
    </row>
    <row r="73" spans="1:2" ht="16" thickBot="1" x14ac:dyDescent="0.4">
      <c r="A73" s="318" t="s">
        <v>732</v>
      </c>
      <c r="B73" s="325">
        <v>9470</v>
      </c>
    </row>
    <row r="74" spans="1:2" ht="15.5" x14ac:dyDescent="0.35">
      <c r="B74" s="326"/>
    </row>
    <row r="75" spans="1:2" ht="16" thickBot="1" x14ac:dyDescent="0.4">
      <c r="A75" s="281" t="s">
        <v>782</v>
      </c>
      <c r="B75" s="94"/>
    </row>
    <row r="76" spans="1:2" ht="15" x14ac:dyDescent="0.35">
      <c r="A76" s="299" t="s">
        <v>731</v>
      </c>
      <c r="B76" s="323" t="s">
        <v>707</v>
      </c>
    </row>
    <row r="77" spans="1:2" ht="15.5" x14ac:dyDescent="0.35">
      <c r="A77" s="305" t="s">
        <v>769</v>
      </c>
      <c r="B77" s="309">
        <v>13632</v>
      </c>
    </row>
    <row r="78" spans="1:2" ht="15.5" x14ac:dyDescent="0.35">
      <c r="A78" s="305" t="s">
        <v>770</v>
      </c>
      <c r="B78" s="309">
        <v>13203</v>
      </c>
    </row>
    <row r="79" spans="1:2" ht="15.5" x14ac:dyDescent="0.35">
      <c r="A79" s="305" t="s">
        <v>771</v>
      </c>
      <c r="B79" s="309">
        <v>10998</v>
      </c>
    </row>
    <row r="80" spans="1:2" ht="15.5" x14ac:dyDescent="0.35">
      <c r="A80" s="305" t="s">
        <v>772</v>
      </c>
      <c r="B80" s="309">
        <v>64</v>
      </c>
    </row>
    <row r="81" spans="1:7" ht="15.5" x14ac:dyDescent="0.35">
      <c r="A81" s="305" t="s">
        <v>773</v>
      </c>
      <c r="B81" s="309">
        <v>4065</v>
      </c>
    </row>
    <row r="82" spans="1:7" ht="16" thickBot="1" x14ac:dyDescent="0.4">
      <c r="A82" s="318" t="s">
        <v>732</v>
      </c>
      <c r="B82" s="327">
        <v>5801</v>
      </c>
    </row>
    <row r="83" spans="1:7" ht="15.5" x14ac:dyDescent="0.35">
      <c r="B83" s="326"/>
    </row>
    <row r="84" spans="1:7" ht="16" thickBot="1" x14ac:dyDescent="0.4">
      <c r="A84" s="281" t="s">
        <v>783</v>
      </c>
      <c r="B84" s="94"/>
    </row>
    <row r="85" spans="1:7" ht="15" x14ac:dyDescent="0.35">
      <c r="A85" s="299" t="s">
        <v>784</v>
      </c>
      <c r="B85" s="300" t="s">
        <v>769</v>
      </c>
      <c r="C85" s="300" t="s">
        <v>770</v>
      </c>
      <c r="D85" s="300" t="s">
        <v>771</v>
      </c>
      <c r="E85" s="300" t="s">
        <v>772</v>
      </c>
      <c r="F85" s="300" t="s">
        <v>733</v>
      </c>
      <c r="G85" s="323" t="s">
        <v>732</v>
      </c>
    </row>
    <row r="86" spans="1:7" ht="15.5" x14ac:dyDescent="0.35">
      <c r="A86" s="305" t="s">
        <v>785</v>
      </c>
      <c r="B86" s="330"/>
      <c r="C86" s="330"/>
      <c r="D86" s="330"/>
      <c r="E86" s="330"/>
      <c r="F86" s="306">
        <v>23</v>
      </c>
      <c r="G86" s="309">
        <v>123</v>
      </c>
    </row>
    <row r="87" spans="1:7" ht="15.5" x14ac:dyDescent="0.35">
      <c r="A87" s="305" t="s">
        <v>786</v>
      </c>
      <c r="B87" s="330">
        <v>0</v>
      </c>
      <c r="C87" s="330">
        <v>0</v>
      </c>
      <c r="D87" s="330">
        <v>0</v>
      </c>
      <c r="E87" s="306">
        <v>10</v>
      </c>
      <c r="F87" s="306">
        <v>37</v>
      </c>
      <c r="G87" s="309">
        <v>69</v>
      </c>
    </row>
    <row r="88" spans="1:7" ht="15.5" x14ac:dyDescent="0.35">
      <c r="A88" s="305" t="s">
        <v>787</v>
      </c>
      <c r="B88" s="330"/>
      <c r="C88" s="330"/>
      <c r="D88" s="330"/>
      <c r="E88" s="330"/>
      <c r="F88" s="306">
        <v>54</v>
      </c>
      <c r="G88" s="309">
        <v>129</v>
      </c>
    </row>
    <row r="89" spans="1:7" ht="15.5" x14ac:dyDescent="0.35">
      <c r="A89" s="305" t="s">
        <v>788</v>
      </c>
      <c r="B89" s="306">
        <v>10119</v>
      </c>
      <c r="C89" s="306">
        <v>9164</v>
      </c>
      <c r="D89" s="306">
        <v>6123</v>
      </c>
      <c r="E89" s="306">
        <v>5270</v>
      </c>
      <c r="F89" s="306">
        <v>6607</v>
      </c>
      <c r="G89" s="309">
        <v>5089</v>
      </c>
    </row>
    <row r="90" spans="1:7" ht="15.5" x14ac:dyDescent="0.35">
      <c r="A90" s="305" t="s">
        <v>789</v>
      </c>
      <c r="B90" s="330"/>
      <c r="C90" s="330"/>
      <c r="D90" s="330"/>
      <c r="E90" s="330"/>
      <c r="F90" s="330"/>
      <c r="G90" s="309">
        <v>39</v>
      </c>
    </row>
    <row r="91" spans="1:7" ht="15.5" x14ac:dyDescent="0.35">
      <c r="A91" s="305" t="s">
        <v>790</v>
      </c>
      <c r="B91" s="330">
        <v>0</v>
      </c>
      <c r="C91" s="330">
        <v>0</v>
      </c>
      <c r="D91" s="330">
        <v>0</v>
      </c>
      <c r="E91" s="306">
        <v>1303</v>
      </c>
      <c r="F91" s="306">
        <v>4296</v>
      </c>
      <c r="G91" s="309">
        <v>1008</v>
      </c>
    </row>
    <row r="92" spans="1:7" ht="15.5" x14ac:dyDescent="0.35">
      <c r="A92" s="305" t="s">
        <v>791</v>
      </c>
      <c r="B92" s="306">
        <v>13597</v>
      </c>
      <c r="C92" s="306">
        <v>13716</v>
      </c>
      <c r="D92" s="306">
        <v>9950</v>
      </c>
      <c r="E92" s="306">
        <v>10790</v>
      </c>
      <c r="F92" s="306">
        <v>16487</v>
      </c>
      <c r="G92" s="309">
        <v>11532</v>
      </c>
    </row>
    <row r="93" spans="1:7" ht="15.5" x14ac:dyDescent="0.35">
      <c r="A93" s="305" t="s">
        <v>792</v>
      </c>
      <c r="B93" s="306">
        <v>53</v>
      </c>
      <c r="C93" s="306">
        <v>34</v>
      </c>
      <c r="D93" s="306">
        <v>36</v>
      </c>
      <c r="E93" s="306">
        <v>11</v>
      </c>
      <c r="F93" s="306">
        <v>30</v>
      </c>
      <c r="G93" s="309">
        <v>58</v>
      </c>
    </row>
    <row r="94" spans="1:7" ht="15.5" x14ac:dyDescent="0.35">
      <c r="A94" s="305" t="s">
        <v>793</v>
      </c>
      <c r="B94" s="306">
        <v>637</v>
      </c>
      <c r="C94" s="306">
        <v>823</v>
      </c>
      <c r="D94" s="306">
        <v>543</v>
      </c>
      <c r="E94" s="306">
        <v>2222</v>
      </c>
      <c r="F94" s="306">
        <v>10858</v>
      </c>
      <c r="G94" s="309">
        <v>21525</v>
      </c>
    </row>
    <row r="95" spans="1:7" ht="15.5" x14ac:dyDescent="0.35">
      <c r="A95" s="305" t="s">
        <v>794</v>
      </c>
      <c r="B95" s="306">
        <v>236</v>
      </c>
      <c r="C95" s="306">
        <v>132</v>
      </c>
      <c r="D95" s="306">
        <v>105</v>
      </c>
      <c r="E95" s="306">
        <v>52</v>
      </c>
      <c r="F95" s="306">
        <v>88</v>
      </c>
      <c r="G95" s="309">
        <v>194</v>
      </c>
    </row>
    <row r="96" spans="1:7" ht="15.5" x14ac:dyDescent="0.35">
      <c r="A96" s="305" t="s">
        <v>795</v>
      </c>
      <c r="B96" s="306">
        <v>81</v>
      </c>
      <c r="C96" s="306">
        <v>40</v>
      </c>
      <c r="D96" s="306">
        <v>29</v>
      </c>
      <c r="E96" s="306">
        <v>12</v>
      </c>
      <c r="F96" s="306">
        <v>5</v>
      </c>
      <c r="G96" s="309">
        <v>8</v>
      </c>
    </row>
    <row r="97" spans="1:7" ht="15.5" x14ac:dyDescent="0.35">
      <c r="A97" s="305" t="s">
        <v>796</v>
      </c>
      <c r="B97" s="306">
        <v>134</v>
      </c>
      <c r="C97" s="306">
        <v>82</v>
      </c>
      <c r="D97" s="306">
        <v>72</v>
      </c>
      <c r="E97" s="306">
        <v>29</v>
      </c>
      <c r="F97" s="306">
        <v>26</v>
      </c>
      <c r="G97" s="309">
        <v>38</v>
      </c>
    </row>
    <row r="98" spans="1:7" ht="15.5" x14ac:dyDescent="0.35">
      <c r="A98" s="305" t="s">
        <v>797</v>
      </c>
      <c r="B98" s="306">
        <v>27</v>
      </c>
      <c r="C98" s="306">
        <v>19</v>
      </c>
      <c r="D98" s="306">
        <v>17</v>
      </c>
      <c r="E98" s="306">
        <v>7</v>
      </c>
      <c r="F98" s="306">
        <v>12</v>
      </c>
      <c r="G98" s="309">
        <v>25</v>
      </c>
    </row>
    <row r="99" spans="1:7" ht="15.5" x14ac:dyDescent="0.35">
      <c r="A99" s="305" t="s">
        <v>798</v>
      </c>
      <c r="B99" s="330"/>
      <c r="C99" s="330"/>
      <c r="D99" s="330"/>
      <c r="E99" s="330"/>
      <c r="F99" s="306">
        <v>86</v>
      </c>
      <c r="G99" s="309">
        <v>199</v>
      </c>
    </row>
    <row r="100" spans="1:7" ht="15.5" x14ac:dyDescent="0.35">
      <c r="A100" s="305" t="s">
        <v>799</v>
      </c>
      <c r="B100" s="330">
        <v>0</v>
      </c>
      <c r="C100" s="330">
        <v>0</v>
      </c>
      <c r="D100" s="330">
        <v>0</v>
      </c>
      <c r="E100" s="306">
        <v>2452</v>
      </c>
      <c r="F100" s="306">
        <v>17061</v>
      </c>
      <c r="G100" s="309">
        <v>17048</v>
      </c>
    </row>
    <row r="101" spans="1:7" ht="16" thickBot="1" x14ac:dyDescent="0.4">
      <c r="A101" s="318" t="s">
        <v>800</v>
      </c>
      <c r="B101" s="331">
        <v>51</v>
      </c>
      <c r="C101" s="331">
        <v>32</v>
      </c>
      <c r="D101" s="331">
        <v>14</v>
      </c>
      <c r="E101" s="331">
        <v>5</v>
      </c>
      <c r="F101" s="331">
        <v>24</v>
      </c>
      <c r="G101" s="327">
        <v>9</v>
      </c>
    </row>
    <row r="103" spans="1:7" ht="16" thickBot="1" x14ac:dyDescent="0.4">
      <c r="A103" s="281" t="s">
        <v>801</v>
      </c>
      <c r="B103" s="94"/>
    </row>
    <row r="104" spans="1:7" ht="15" x14ac:dyDescent="0.35">
      <c r="A104" s="299" t="s">
        <v>784</v>
      </c>
      <c r="B104" s="300" t="s">
        <v>769</v>
      </c>
      <c r="C104" s="300" t="s">
        <v>770</v>
      </c>
      <c r="D104" s="300" t="s">
        <v>771</v>
      </c>
      <c r="E104" s="300" t="s">
        <v>772</v>
      </c>
      <c r="F104" s="300" t="s">
        <v>733</v>
      </c>
      <c r="G104" s="323" t="s">
        <v>732</v>
      </c>
    </row>
    <row r="105" spans="1:7" ht="15.5" x14ac:dyDescent="0.35">
      <c r="A105" s="305" t="s">
        <v>785</v>
      </c>
      <c r="B105" s="330"/>
      <c r="C105" s="330"/>
      <c r="D105" s="330"/>
      <c r="E105" s="330"/>
      <c r="F105" s="306">
        <v>173</v>
      </c>
      <c r="G105" s="309">
        <v>649</v>
      </c>
    </row>
    <row r="106" spans="1:7" ht="15.5" x14ac:dyDescent="0.35">
      <c r="A106" s="305" t="s">
        <v>786</v>
      </c>
      <c r="B106" s="330">
        <v>0</v>
      </c>
      <c r="C106" s="330">
        <v>0</v>
      </c>
      <c r="D106" s="330">
        <v>0</v>
      </c>
      <c r="E106" s="306">
        <v>10</v>
      </c>
      <c r="F106" s="306">
        <v>36</v>
      </c>
      <c r="G106" s="309">
        <v>49</v>
      </c>
    </row>
    <row r="107" spans="1:7" ht="15.5" x14ac:dyDescent="0.35">
      <c r="A107" s="305" t="s">
        <v>787</v>
      </c>
      <c r="B107" s="330"/>
      <c r="C107" s="330"/>
      <c r="D107" s="330"/>
      <c r="E107" s="330"/>
      <c r="F107" s="306">
        <v>108</v>
      </c>
      <c r="G107" s="309">
        <v>689</v>
      </c>
    </row>
    <row r="108" spans="1:7" ht="15.5" x14ac:dyDescent="0.35">
      <c r="A108" s="305" t="s">
        <v>788</v>
      </c>
      <c r="B108" s="306">
        <v>33169</v>
      </c>
      <c r="C108" s="306">
        <v>43408</v>
      </c>
      <c r="D108" s="306">
        <v>11108</v>
      </c>
      <c r="E108" s="306">
        <v>5137</v>
      </c>
      <c r="F108" s="306">
        <v>5367</v>
      </c>
      <c r="G108" s="309">
        <v>8904</v>
      </c>
    </row>
    <row r="109" spans="1:7" ht="15.5" x14ac:dyDescent="0.35">
      <c r="A109" s="305" t="s">
        <v>789</v>
      </c>
      <c r="B109" s="330"/>
      <c r="C109" s="330"/>
      <c r="D109" s="330"/>
      <c r="E109" s="330"/>
      <c r="F109" s="330"/>
      <c r="G109" s="309">
        <v>200</v>
      </c>
    </row>
    <row r="110" spans="1:7" ht="15.5" x14ac:dyDescent="0.35">
      <c r="A110" s="305" t="s">
        <v>790</v>
      </c>
      <c r="B110" s="330">
        <v>0</v>
      </c>
      <c r="C110" s="330">
        <v>0</v>
      </c>
      <c r="D110" s="330">
        <v>0</v>
      </c>
      <c r="E110" s="306">
        <v>12331</v>
      </c>
      <c r="F110" s="306">
        <v>3926</v>
      </c>
      <c r="G110" s="309">
        <v>1684</v>
      </c>
    </row>
    <row r="111" spans="1:7" ht="15.5" x14ac:dyDescent="0.35">
      <c r="A111" s="305" t="s">
        <v>791</v>
      </c>
      <c r="B111" s="306">
        <v>62461</v>
      </c>
      <c r="C111" s="306">
        <v>104166</v>
      </c>
      <c r="D111" s="306">
        <v>16860</v>
      </c>
      <c r="E111" s="306">
        <v>13106</v>
      </c>
      <c r="F111" s="306">
        <v>11239</v>
      </c>
      <c r="G111" s="309">
        <v>21610</v>
      </c>
    </row>
    <row r="112" spans="1:7" ht="15.5" x14ac:dyDescent="0.35">
      <c r="A112" s="305" t="s">
        <v>792</v>
      </c>
      <c r="B112" s="306">
        <v>777</v>
      </c>
      <c r="C112" s="306">
        <v>371</v>
      </c>
      <c r="D112" s="306">
        <v>152</v>
      </c>
      <c r="E112" s="306">
        <v>384</v>
      </c>
      <c r="F112" s="306">
        <v>962</v>
      </c>
      <c r="G112" s="309">
        <v>835</v>
      </c>
    </row>
    <row r="113" spans="1:7" ht="15.5" x14ac:dyDescent="0.35">
      <c r="A113" s="305" t="s">
        <v>793</v>
      </c>
      <c r="B113" s="306">
        <v>3428</v>
      </c>
      <c r="C113" s="306">
        <v>7893</v>
      </c>
      <c r="D113" s="306">
        <v>1467</v>
      </c>
      <c r="E113" s="306">
        <v>26920</v>
      </c>
      <c r="F113" s="306">
        <v>48045</v>
      </c>
      <c r="G113" s="309">
        <v>4448</v>
      </c>
    </row>
    <row r="114" spans="1:7" ht="15.5" x14ac:dyDescent="0.35">
      <c r="A114" s="305" t="s">
        <v>794</v>
      </c>
      <c r="B114" s="306">
        <v>290</v>
      </c>
      <c r="C114" s="306">
        <v>155</v>
      </c>
      <c r="D114" s="306">
        <v>129</v>
      </c>
      <c r="E114" s="306">
        <v>106</v>
      </c>
      <c r="F114" s="306">
        <v>502</v>
      </c>
      <c r="G114" s="309">
        <v>496</v>
      </c>
    </row>
    <row r="115" spans="1:7" ht="15.5" x14ac:dyDescent="0.35">
      <c r="A115" s="305" t="s">
        <v>795</v>
      </c>
      <c r="B115" s="306">
        <v>113</v>
      </c>
      <c r="C115" s="306">
        <v>61</v>
      </c>
      <c r="D115" s="306">
        <v>39</v>
      </c>
      <c r="E115" s="306">
        <v>15</v>
      </c>
      <c r="F115" s="306">
        <v>9</v>
      </c>
      <c r="G115" s="309">
        <v>11</v>
      </c>
    </row>
    <row r="116" spans="1:7" ht="15.5" x14ac:dyDescent="0.35">
      <c r="A116" s="305" t="s">
        <v>796</v>
      </c>
      <c r="B116" s="306">
        <v>121</v>
      </c>
      <c r="C116" s="306">
        <v>73</v>
      </c>
      <c r="D116" s="306">
        <v>68</v>
      </c>
      <c r="E116" s="306">
        <v>46</v>
      </c>
      <c r="F116" s="306">
        <v>58</v>
      </c>
      <c r="G116" s="309">
        <v>125</v>
      </c>
    </row>
    <row r="117" spans="1:7" ht="15.5" x14ac:dyDescent="0.35">
      <c r="A117" s="305" t="s">
        <v>797</v>
      </c>
      <c r="B117" s="306">
        <v>41</v>
      </c>
      <c r="C117" s="306">
        <v>31</v>
      </c>
      <c r="D117" s="306">
        <v>21</v>
      </c>
      <c r="E117" s="306">
        <v>19</v>
      </c>
      <c r="F117" s="306">
        <v>107</v>
      </c>
      <c r="G117" s="309">
        <v>192</v>
      </c>
    </row>
    <row r="118" spans="1:7" ht="15.5" x14ac:dyDescent="0.35">
      <c r="A118" s="305" t="s">
        <v>798</v>
      </c>
      <c r="B118" s="330"/>
      <c r="C118" s="330"/>
      <c r="D118" s="330"/>
      <c r="E118" s="330"/>
      <c r="F118" s="306">
        <v>75</v>
      </c>
      <c r="G118" s="309">
        <v>105</v>
      </c>
    </row>
    <row r="119" spans="1:7" ht="15.5" x14ac:dyDescent="0.35">
      <c r="A119" s="305" t="s">
        <v>799</v>
      </c>
      <c r="B119" s="330">
        <v>0</v>
      </c>
      <c r="C119" s="330">
        <v>0</v>
      </c>
      <c r="D119" s="330">
        <v>0</v>
      </c>
      <c r="E119" s="306">
        <v>3823</v>
      </c>
      <c r="F119" s="306">
        <v>36644</v>
      </c>
      <c r="G119" s="309">
        <v>14918</v>
      </c>
    </row>
    <row r="120" spans="1:7" ht="16" thickBot="1" x14ac:dyDescent="0.4">
      <c r="A120" s="318" t="s">
        <v>800</v>
      </c>
      <c r="B120" s="331">
        <v>99</v>
      </c>
      <c r="C120" s="331">
        <v>83</v>
      </c>
      <c r="D120" s="331">
        <v>37</v>
      </c>
      <c r="E120" s="331">
        <v>43</v>
      </c>
      <c r="F120" s="331">
        <v>75</v>
      </c>
      <c r="G120" s="327">
        <v>42</v>
      </c>
    </row>
    <row r="121" spans="1:7" ht="15.5" x14ac:dyDescent="0.35">
      <c r="A121" s="332"/>
      <c r="B121" s="333"/>
      <c r="C121" s="333"/>
      <c r="D121" s="333"/>
      <c r="E121" s="333"/>
      <c r="F121" s="333"/>
    </row>
    <row r="122" spans="1:7" ht="16" thickBot="1" x14ac:dyDescent="0.4">
      <c r="A122" s="281" t="s">
        <v>802</v>
      </c>
      <c r="B122" s="94"/>
    </row>
    <row r="123" spans="1:7" ht="15" x14ac:dyDescent="0.35">
      <c r="A123" s="299" t="s">
        <v>784</v>
      </c>
      <c r="B123" s="300" t="s">
        <v>769</v>
      </c>
      <c r="C123" s="300" t="s">
        <v>770</v>
      </c>
      <c r="D123" s="300" t="s">
        <v>771</v>
      </c>
      <c r="E123" s="300" t="s">
        <v>772</v>
      </c>
      <c r="F123" s="300" t="s">
        <v>733</v>
      </c>
      <c r="G123" s="323" t="s">
        <v>732</v>
      </c>
    </row>
    <row r="124" spans="1:7" ht="15.5" x14ac:dyDescent="0.35">
      <c r="A124" s="305" t="s">
        <v>785</v>
      </c>
      <c r="B124" s="330"/>
      <c r="C124" s="330"/>
      <c r="D124" s="330"/>
      <c r="E124" s="330"/>
      <c r="F124" s="306">
        <v>8</v>
      </c>
      <c r="G124" s="309">
        <v>47</v>
      </c>
    </row>
    <row r="125" spans="1:7" ht="15.5" x14ac:dyDescent="0.35">
      <c r="A125" s="305" t="s">
        <v>786</v>
      </c>
      <c r="B125" s="330">
        <v>0</v>
      </c>
      <c r="C125" s="330">
        <v>0</v>
      </c>
      <c r="D125" s="330">
        <v>0</v>
      </c>
      <c r="E125" s="306">
        <v>0</v>
      </c>
      <c r="F125" s="306">
        <v>1</v>
      </c>
      <c r="G125" s="309">
        <v>2</v>
      </c>
    </row>
    <row r="126" spans="1:7" ht="15.5" x14ac:dyDescent="0.35">
      <c r="A126" s="305" t="s">
        <v>787</v>
      </c>
      <c r="B126" s="330"/>
      <c r="C126" s="330"/>
      <c r="D126" s="330"/>
      <c r="E126" s="330"/>
      <c r="F126" s="306">
        <v>5</v>
      </c>
      <c r="G126" s="309">
        <v>42</v>
      </c>
    </row>
    <row r="127" spans="1:7" ht="15.5" x14ac:dyDescent="0.35">
      <c r="A127" s="305" t="s">
        <v>788</v>
      </c>
      <c r="B127" s="306">
        <v>15445</v>
      </c>
      <c r="C127" s="306">
        <v>18981</v>
      </c>
      <c r="D127" s="306">
        <v>12590</v>
      </c>
      <c r="E127" s="306">
        <v>2872</v>
      </c>
      <c r="F127" s="306">
        <v>7376</v>
      </c>
      <c r="G127" s="309">
        <v>8600</v>
      </c>
    </row>
    <row r="128" spans="1:7" ht="15.5" x14ac:dyDescent="0.35">
      <c r="A128" s="305" t="s">
        <v>789</v>
      </c>
      <c r="B128" s="330"/>
      <c r="C128" s="330"/>
      <c r="D128" s="330"/>
      <c r="E128" s="330"/>
      <c r="F128" s="330"/>
      <c r="G128" s="309">
        <v>37</v>
      </c>
    </row>
    <row r="129" spans="1:7" ht="15.5" x14ac:dyDescent="0.35">
      <c r="A129" s="305" t="s">
        <v>790</v>
      </c>
      <c r="B129" s="330">
        <v>0</v>
      </c>
      <c r="C129" s="330">
        <v>0</v>
      </c>
      <c r="D129" s="330">
        <v>0</v>
      </c>
      <c r="E129" s="306">
        <v>16</v>
      </c>
      <c r="F129" s="306">
        <v>1612</v>
      </c>
      <c r="G129" s="309">
        <v>1115</v>
      </c>
    </row>
    <row r="130" spans="1:7" ht="15.5" x14ac:dyDescent="0.35">
      <c r="A130" s="305" t="s">
        <v>791</v>
      </c>
      <c r="B130" s="306">
        <v>28894</v>
      </c>
      <c r="C130" s="306">
        <v>41800</v>
      </c>
      <c r="D130" s="306">
        <v>21139</v>
      </c>
      <c r="E130" s="306">
        <v>4904</v>
      </c>
      <c r="F130" s="306">
        <v>6541</v>
      </c>
      <c r="G130" s="309">
        <v>22631</v>
      </c>
    </row>
    <row r="131" spans="1:7" ht="15.5" x14ac:dyDescent="0.35">
      <c r="A131" s="305" t="s">
        <v>792</v>
      </c>
      <c r="B131" s="306">
        <v>45</v>
      </c>
      <c r="C131" s="306">
        <v>162</v>
      </c>
      <c r="D131" s="306">
        <v>97</v>
      </c>
      <c r="E131" s="306">
        <v>23</v>
      </c>
      <c r="F131" s="306">
        <v>32</v>
      </c>
      <c r="G131" s="309">
        <v>26</v>
      </c>
    </row>
    <row r="132" spans="1:7" ht="15.5" x14ac:dyDescent="0.35">
      <c r="A132" s="305" t="s">
        <v>793</v>
      </c>
      <c r="B132" s="306">
        <v>879</v>
      </c>
      <c r="C132" s="306">
        <v>2240</v>
      </c>
      <c r="D132" s="306">
        <v>1416</v>
      </c>
      <c r="E132" s="306">
        <v>964</v>
      </c>
      <c r="F132" s="306">
        <v>2605</v>
      </c>
      <c r="G132" s="309">
        <v>2408</v>
      </c>
    </row>
    <row r="133" spans="1:7" ht="15.5" x14ac:dyDescent="0.35">
      <c r="A133" s="305" t="s">
        <v>794</v>
      </c>
      <c r="B133" s="306">
        <v>229</v>
      </c>
      <c r="C133" s="306">
        <v>151</v>
      </c>
      <c r="D133" s="306">
        <v>112</v>
      </c>
      <c r="E133" s="306">
        <v>47</v>
      </c>
      <c r="F133" s="306">
        <v>23</v>
      </c>
      <c r="G133" s="309">
        <v>47</v>
      </c>
    </row>
    <row r="134" spans="1:7" ht="15.5" x14ac:dyDescent="0.35">
      <c r="A134" s="305" t="s">
        <v>795</v>
      </c>
      <c r="B134" s="306">
        <v>61</v>
      </c>
      <c r="C134" s="306">
        <v>65</v>
      </c>
      <c r="D134" s="306">
        <v>41</v>
      </c>
      <c r="E134" s="306">
        <v>22</v>
      </c>
      <c r="F134" s="306">
        <v>0</v>
      </c>
      <c r="G134" s="309">
        <v>4</v>
      </c>
    </row>
    <row r="135" spans="1:7" ht="15.5" x14ac:dyDescent="0.35">
      <c r="A135" s="305" t="s">
        <v>796</v>
      </c>
      <c r="B135" s="306">
        <v>42</v>
      </c>
      <c r="C135" s="306">
        <v>18</v>
      </c>
      <c r="D135" s="306">
        <v>17</v>
      </c>
      <c r="E135" s="306">
        <v>4</v>
      </c>
      <c r="F135" s="306">
        <v>9</v>
      </c>
      <c r="G135" s="309">
        <v>15</v>
      </c>
    </row>
    <row r="136" spans="1:7" ht="15.5" x14ac:dyDescent="0.35">
      <c r="A136" s="305" t="s">
        <v>797</v>
      </c>
      <c r="B136" s="306">
        <v>7</v>
      </c>
      <c r="C136" s="306">
        <v>9</v>
      </c>
      <c r="D136" s="306">
        <v>2</v>
      </c>
      <c r="E136" s="306">
        <v>0</v>
      </c>
      <c r="F136" s="306">
        <v>6</v>
      </c>
      <c r="G136" s="309">
        <v>19</v>
      </c>
    </row>
    <row r="137" spans="1:7" ht="15.5" x14ac:dyDescent="0.35">
      <c r="A137" s="305" t="s">
        <v>798</v>
      </c>
      <c r="B137" s="330"/>
      <c r="C137" s="330"/>
      <c r="D137" s="330"/>
      <c r="E137" s="330"/>
      <c r="F137" s="306">
        <v>10</v>
      </c>
      <c r="G137" s="309">
        <v>41</v>
      </c>
    </row>
    <row r="138" spans="1:7" ht="15.5" x14ac:dyDescent="0.35">
      <c r="A138" s="305" t="s">
        <v>799</v>
      </c>
      <c r="B138" s="330">
        <v>0</v>
      </c>
      <c r="C138" s="330">
        <v>0</v>
      </c>
      <c r="D138" s="330">
        <v>0</v>
      </c>
      <c r="E138" s="306">
        <v>18</v>
      </c>
      <c r="F138" s="306">
        <v>197</v>
      </c>
      <c r="G138" s="309">
        <v>894</v>
      </c>
    </row>
    <row r="139" spans="1:7" ht="16" thickBot="1" x14ac:dyDescent="0.4">
      <c r="A139" s="318" t="s">
        <v>800</v>
      </c>
      <c r="B139" s="331">
        <v>24</v>
      </c>
      <c r="C139" s="331">
        <v>46</v>
      </c>
      <c r="D139" s="331">
        <v>14</v>
      </c>
      <c r="E139" s="331">
        <v>6</v>
      </c>
      <c r="F139" s="331">
        <v>17</v>
      </c>
      <c r="G139" s="327">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B8536-3770-46E6-9E9C-2244759730F0}">
  <dimension ref="A1:AA123"/>
  <sheetViews>
    <sheetView zoomScale="70" zoomScaleNormal="70" workbookViewId="0">
      <pane xSplit="1" topLeftCell="B1" activePane="topRight" state="frozen"/>
      <selection pane="topRight" activeCell="A53" sqref="A53:XFD53"/>
    </sheetView>
  </sheetViews>
  <sheetFormatPr defaultColWidth="9.453125" defaultRowHeight="15.5" x14ac:dyDescent="0.35"/>
  <cols>
    <col min="1" max="1" width="90.1796875" style="94" customWidth="1"/>
    <col min="2" max="2" width="56.90625" style="94" customWidth="1"/>
    <col min="3" max="3" width="24.54296875" style="94" customWidth="1"/>
    <col min="4" max="4" width="9.6328125" style="94" customWidth="1"/>
    <col min="5" max="5" width="9.6328125" style="96" customWidth="1"/>
    <col min="6" max="6" width="11.1796875" style="94" customWidth="1"/>
    <col min="7" max="7" width="22.81640625" style="94" customWidth="1"/>
    <col min="8" max="8" width="21" style="94" customWidth="1"/>
    <col min="9" max="9" width="14.6328125" style="94" customWidth="1"/>
    <col min="10" max="10" width="11.90625" style="94" customWidth="1"/>
    <col min="11" max="13" width="14.81640625" style="94" customWidth="1"/>
    <col min="14" max="15" width="18" style="94" customWidth="1"/>
    <col min="16" max="16" width="15.36328125" style="94" customWidth="1"/>
    <col min="17" max="17" width="17.1796875" style="94" customWidth="1"/>
    <col min="18" max="18" width="14" style="94" customWidth="1"/>
    <col min="19" max="20" width="14.453125" style="94" customWidth="1"/>
    <col min="21" max="21" width="15.6328125" style="94" customWidth="1"/>
    <col min="22" max="22" width="18.36328125" style="94" customWidth="1"/>
    <col min="23" max="23" width="18.1796875" style="94" customWidth="1"/>
    <col min="24" max="24" width="15.54296875" style="94" bestFit="1" customWidth="1"/>
    <col min="25" max="25" width="18.54296875" style="95" bestFit="1" customWidth="1"/>
    <col min="26" max="26" width="34" style="94" bestFit="1" customWidth="1"/>
    <col min="27" max="27" width="43.54296875" style="94" customWidth="1"/>
    <col min="28" max="16384" width="9.453125" style="94"/>
  </cols>
  <sheetData>
    <row r="1" spans="1:27" ht="41.75" customHeight="1" x14ac:dyDescent="0.35">
      <c r="A1" s="408" t="s">
        <v>666</v>
      </c>
      <c r="B1" s="408"/>
      <c r="C1" s="408"/>
      <c r="D1" s="408"/>
      <c r="E1" s="131"/>
      <c r="F1" s="3"/>
      <c r="G1" s="3"/>
      <c r="H1" s="3"/>
      <c r="I1" s="3"/>
      <c r="J1" s="3"/>
      <c r="K1" s="3"/>
      <c r="L1" s="3"/>
      <c r="M1" s="3"/>
      <c r="N1" s="3"/>
      <c r="O1" s="3"/>
      <c r="P1" s="3"/>
      <c r="Q1" s="3"/>
      <c r="R1" s="3"/>
      <c r="S1" s="3"/>
      <c r="T1" s="3"/>
      <c r="U1" s="3"/>
      <c r="V1" s="3"/>
      <c r="W1" s="130"/>
      <c r="X1" s="3"/>
      <c r="Y1" s="129"/>
      <c r="Z1" s="74"/>
      <c r="AA1" s="74"/>
    </row>
    <row r="2" spans="1:27" ht="45" customHeight="1" x14ac:dyDescent="0.35">
      <c r="A2" s="409" t="s">
        <v>665</v>
      </c>
      <c r="B2" s="409"/>
      <c r="C2" s="409"/>
      <c r="D2" s="409"/>
      <c r="E2" s="131"/>
      <c r="F2" s="3"/>
      <c r="G2" s="3"/>
      <c r="H2" s="3"/>
      <c r="I2" s="3"/>
      <c r="J2" s="3"/>
      <c r="K2" s="3"/>
      <c r="L2" s="3"/>
      <c r="M2" s="3"/>
      <c r="N2" s="3"/>
      <c r="O2" s="3"/>
      <c r="P2" s="3"/>
      <c r="Q2" s="3"/>
      <c r="R2" s="3"/>
      <c r="S2" s="3"/>
      <c r="T2" s="3"/>
      <c r="U2" s="3"/>
      <c r="V2" s="3"/>
      <c r="W2" s="130"/>
      <c r="X2" s="3"/>
      <c r="Y2" s="129"/>
      <c r="Z2" s="74"/>
      <c r="AA2" s="74"/>
    </row>
    <row r="3" spans="1:27" ht="35" customHeight="1" x14ac:dyDescent="0.35">
      <c r="A3" s="410" t="s">
        <v>664</v>
      </c>
      <c r="B3" s="410"/>
      <c r="C3" s="410"/>
      <c r="D3" s="410"/>
      <c r="E3" s="410"/>
      <c r="F3" s="410"/>
      <c r="G3" s="410"/>
      <c r="H3" s="410"/>
      <c r="I3" s="410"/>
      <c r="J3" s="410"/>
      <c r="K3" s="410"/>
      <c r="L3" s="410"/>
      <c r="M3" s="410"/>
      <c r="N3" s="410"/>
      <c r="O3" s="410"/>
      <c r="P3" s="410"/>
      <c r="Q3" s="410"/>
      <c r="R3" s="410"/>
      <c r="S3" s="410"/>
      <c r="T3" s="410"/>
      <c r="U3" s="410"/>
      <c r="V3" s="410"/>
      <c r="W3" s="410"/>
      <c r="X3" s="410"/>
      <c r="Y3" s="410"/>
      <c r="Z3" s="410"/>
      <c r="AA3" s="410"/>
    </row>
    <row r="4" spans="1:27" customFormat="1" ht="30.5" customHeight="1" x14ac:dyDescent="0.35">
      <c r="A4" s="128" t="s">
        <v>663</v>
      </c>
      <c r="B4" s="126"/>
      <c r="C4" s="126"/>
      <c r="D4" s="126"/>
      <c r="E4" s="127"/>
      <c r="F4" s="126"/>
      <c r="G4" s="126"/>
      <c r="H4" s="126"/>
    </row>
    <row r="5" spans="1:27" ht="87.5" customHeight="1" x14ac:dyDescent="0.35">
      <c r="A5" s="124" t="s">
        <v>662</v>
      </c>
      <c r="B5" s="124"/>
      <c r="C5" s="124"/>
      <c r="D5" s="124"/>
      <c r="E5" s="125"/>
      <c r="F5" s="124"/>
      <c r="G5" s="124"/>
      <c r="H5" s="124"/>
      <c r="I5" s="124" t="s">
        <v>79</v>
      </c>
      <c r="J5" s="411" t="s">
        <v>661</v>
      </c>
      <c r="K5" s="411"/>
      <c r="L5" s="411"/>
      <c r="M5" s="411"/>
      <c r="N5" s="411" t="s">
        <v>660</v>
      </c>
      <c r="O5" s="411"/>
      <c r="P5" s="411"/>
      <c r="Q5" s="411"/>
      <c r="R5" s="412" t="s">
        <v>659</v>
      </c>
      <c r="S5" s="412"/>
      <c r="T5" s="412"/>
      <c r="U5" s="412"/>
      <c r="V5" s="123" t="s">
        <v>658</v>
      </c>
      <c r="W5" s="412" t="s">
        <v>80</v>
      </c>
      <c r="X5" s="412"/>
      <c r="Y5" s="412"/>
      <c r="Z5" s="412"/>
      <c r="AA5" s="412"/>
    </row>
    <row r="6" spans="1:27" ht="52.25" customHeight="1" x14ac:dyDescent="0.35">
      <c r="A6" s="120" t="s">
        <v>657</v>
      </c>
      <c r="B6" s="120"/>
      <c r="C6" s="120"/>
      <c r="D6" s="120"/>
      <c r="E6" s="122"/>
      <c r="F6" s="120"/>
      <c r="G6" s="120"/>
      <c r="H6" s="120"/>
      <c r="I6" s="121"/>
      <c r="J6" s="120"/>
      <c r="K6" s="120"/>
      <c r="L6" s="120"/>
      <c r="M6" s="120"/>
      <c r="N6" s="120"/>
      <c r="O6" s="120"/>
      <c r="P6" s="120"/>
      <c r="Q6" s="120"/>
      <c r="R6" s="117"/>
      <c r="S6" s="117"/>
      <c r="T6" s="117"/>
      <c r="U6" s="117"/>
      <c r="V6" s="119"/>
      <c r="W6" s="118"/>
      <c r="X6" s="117"/>
      <c r="Y6" s="117"/>
      <c r="Z6" s="117"/>
      <c r="AA6" s="116"/>
    </row>
    <row r="7" spans="1:27" ht="48" customHeight="1" x14ac:dyDescent="0.35">
      <c r="A7" s="132" t="s">
        <v>81</v>
      </c>
      <c r="B7" s="132" t="s">
        <v>82</v>
      </c>
      <c r="C7" s="132" t="s">
        <v>83</v>
      </c>
      <c r="D7" s="132" t="s">
        <v>84</v>
      </c>
      <c r="E7" s="133" t="s">
        <v>85</v>
      </c>
      <c r="F7" s="132" t="s">
        <v>18</v>
      </c>
      <c r="G7" s="132" t="s">
        <v>86</v>
      </c>
      <c r="H7" s="132" t="s">
        <v>53</v>
      </c>
      <c r="I7" s="134" t="s">
        <v>656</v>
      </c>
      <c r="J7" s="132" t="s">
        <v>87</v>
      </c>
      <c r="K7" s="132" t="s">
        <v>88</v>
      </c>
      <c r="L7" s="132" t="s">
        <v>89</v>
      </c>
      <c r="M7" s="132" t="s">
        <v>90</v>
      </c>
      <c r="N7" s="132" t="s">
        <v>91</v>
      </c>
      <c r="O7" s="132" t="s">
        <v>92</v>
      </c>
      <c r="P7" s="132" t="s">
        <v>93</v>
      </c>
      <c r="Q7" s="132" t="s">
        <v>94</v>
      </c>
      <c r="R7" s="132" t="s">
        <v>95</v>
      </c>
      <c r="S7" s="132" t="s">
        <v>96</v>
      </c>
      <c r="T7" s="132" t="s">
        <v>97</v>
      </c>
      <c r="U7" s="132" t="s">
        <v>98</v>
      </c>
      <c r="V7" s="132" t="s">
        <v>99</v>
      </c>
      <c r="W7" s="132" t="s">
        <v>100</v>
      </c>
      <c r="X7" s="132" t="s">
        <v>101</v>
      </c>
      <c r="Y7" s="135" t="s">
        <v>655</v>
      </c>
      <c r="Z7" s="135" t="s">
        <v>654</v>
      </c>
      <c r="AA7" s="136" t="s">
        <v>653</v>
      </c>
    </row>
    <row r="8" spans="1:27" x14ac:dyDescent="0.35">
      <c r="A8" s="109" t="s">
        <v>652</v>
      </c>
      <c r="B8" s="109" t="s">
        <v>651</v>
      </c>
      <c r="C8" s="109" t="s">
        <v>650</v>
      </c>
      <c r="D8" s="109" t="s">
        <v>117</v>
      </c>
      <c r="E8" s="113">
        <v>39120</v>
      </c>
      <c r="F8" s="109" t="s">
        <v>112</v>
      </c>
      <c r="G8" s="109" t="s">
        <v>104</v>
      </c>
      <c r="H8" s="109" t="s">
        <v>105</v>
      </c>
      <c r="I8" s="112">
        <v>49.178788680243301</v>
      </c>
      <c r="J8" s="111">
        <v>1463.8661417322214</v>
      </c>
      <c r="K8" s="111">
        <v>39.645669291338578</v>
      </c>
      <c r="L8" s="111">
        <v>1.1732283464566928</v>
      </c>
      <c r="M8" s="111">
        <v>1.5748031496062992E-2</v>
      </c>
      <c r="N8" s="111">
        <v>6.4409448818897639</v>
      </c>
      <c r="O8" s="111">
        <v>1498.2598425196218</v>
      </c>
      <c r="P8" s="111">
        <v>0</v>
      </c>
      <c r="Q8" s="111">
        <v>0</v>
      </c>
      <c r="R8" s="111">
        <v>0.54330708661417326</v>
      </c>
      <c r="S8" s="111">
        <v>0</v>
      </c>
      <c r="T8" s="111">
        <v>0.77952755905511817</v>
      </c>
      <c r="U8" s="111">
        <v>1503.377952755842</v>
      </c>
      <c r="V8" s="111">
        <v>632.25984251966122</v>
      </c>
      <c r="W8" s="114">
        <v>1100</v>
      </c>
      <c r="X8" s="109" t="s">
        <v>331</v>
      </c>
      <c r="Y8" s="137">
        <v>44938</v>
      </c>
      <c r="Z8" s="137" t="s">
        <v>339</v>
      </c>
      <c r="AA8" s="137" t="s">
        <v>329</v>
      </c>
    </row>
    <row r="9" spans="1:27" ht="16.25" customHeight="1" x14ac:dyDescent="0.35">
      <c r="A9" s="109" t="s">
        <v>649</v>
      </c>
      <c r="B9" s="109" t="s">
        <v>648</v>
      </c>
      <c r="C9" s="109" t="s">
        <v>615</v>
      </c>
      <c r="D9" s="109" t="s">
        <v>102</v>
      </c>
      <c r="E9" s="113">
        <v>92301</v>
      </c>
      <c r="F9" s="109" t="s">
        <v>103</v>
      </c>
      <c r="G9" s="109" t="s">
        <v>110</v>
      </c>
      <c r="H9" s="109" t="s">
        <v>105</v>
      </c>
      <c r="I9" s="112">
        <v>1713</v>
      </c>
      <c r="J9" s="111">
        <v>0</v>
      </c>
      <c r="K9" s="111">
        <v>0.40157480314960631</v>
      </c>
      <c r="L9" s="111">
        <v>1</v>
      </c>
      <c r="M9" s="111">
        <v>5.1181102362204722</v>
      </c>
      <c r="N9" s="111">
        <v>6.1181102362204722</v>
      </c>
      <c r="O9" s="111">
        <v>0</v>
      </c>
      <c r="P9" s="111">
        <v>0.40157480314960631</v>
      </c>
      <c r="Q9" s="111">
        <v>0</v>
      </c>
      <c r="R9" s="111">
        <v>6.1181102362204722</v>
      </c>
      <c r="S9" s="111">
        <v>0</v>
      </c>
      <c r="T9" s="111">
        <v>0</v>
      </c>
      <c r="U9" s="111">
        <v>0.40157480314960631</v>
      </c>
      <c r="V9" s="111">
        <v>6.5196850393700787</v>
      </c>
      <c r="W9" s="114">
        <v>640</v>
      </c>
      <c r="X9" s="109" t="s">
        <v>331</v>
      </c>
      <c r="Y9" s="137">
        <v>44966</v>
      </c>
      <c r="Z9" s="137" t="s">
        <v>339</v>
      </c>
      <c r="AA9" s="137" t="s">
        <v>329</v>
      </c>
    </row>
    <row r="10" spans="1:27" ht="16.25" customHeight="1" x14ac:dyDescent="0.35">
      <c r="A10" s="109" t="s">
        <v>647</v>
      </c>
      <c r="B10" s="109" t="s">
        <v>646</v>
      </c>
      <c r="C10" s="109" t="s">
        <v>645</v>
      </c>
      <c r="D10" s="109" t="s">
        <v>166</v>
      </c>
      <c r="E10" s="113">
        <v>939</v>
      </c>
      <c r="F10" s="109" t="s">
        <v>7</v>
      </c>
      <c r="G10" s="109" t="s">
        <v>162</v>
      </c>
      <c r="H10" s="109" t="s">
        <v>105</v>
      </c>
      <c r="I10" s="112">
        <v>8.3902439024390194</v>
      </c>
      <c r="J10" s="111">
        <v>4.7244094488188976E-2</v>
      </c>
      <c r="K10" s="111">
        <v>1.0866141732283463</v>
      </c>
      <c r="L10" s="111">
        <v>2.9055118110236204</v>
      </c>
      <c r="M10" s="111">
        <v>1.677165354330709</v>
      </c>
      <c r="N10" s="111">
        <v>4.8582677165354289</v>
      </c>
      <c r="O10" s="111">
        <v>0.85826771653543299</v>
      </c>
      <c r="P10" s="111">
        <v>0</v>
      </c>
      <c r="Q10" s="111">
        <v>0</v>
      </c>
      <c r="R10" s="111">
        <v>0.17322834645669291</v>
      </c>
      <c r="S10" s="111">
        <v>7.0866141732283464E-2</v>
      </c>
      <c r="T10" s="111">
        <v>0</v>
      </c>
      <c r="U10" s="111">
        <v>5.4724409448818845</v>
      </c>
      <c r="V10" s="111">
        <v>5.2598425196850345</v>
      </c>
      <c r="W10" s="114" t="s">
        <v>332</v>
      </c>
      <c r="X10" s="109" t="s">
        <v>114</v>
      </c>
      <c r="Y10" s="137" t="s">
        <v>114</v>
      </c>
      <c r="Z10" s="137" t="s">
        <v>114</v>
      </c>
      <c r="AA10" s="137" t="s">
        <v>114</v>
      </c>
    </row>
    <row r="11" spans="1:27" ht="16.25" customHeight="1" x14ac:dyDescent="0.35">
      <c r="A11" s="109" t="s">
        <v>644</v>
      </c>
      <c r="B11" s="109" t="s">
        <v>643</v>
      </c>
      <c r="C11" s="109" t="s">
        <v>642</v>
      </c>
      <c r="D11" s="109" t="s">
        <v>161</v>
      </c>
      <c r="E11" s="113">
        <v>96819</v>
      </c>
      <c r="F11" s="109" t="s">
        <v>140</v>
      </c>
      <c r="G11" s="109" t="s">
        <v>162</v>
      </c>
      <c r="H11" s="109" t="s">
        <v>105</v>
      </c>
      <c r="I11" s="112">
        <v>26.769230769230798</v>
      </c>
      <c r="J11" s="111">
        <v>1.3228346456692912</v>
      </c>
      <c r="K11" s="111">
        <v>6.6535433070866148</v>
      </c>
      <c r="L11" s="111">
        <v>3.7795275590551181</v>
      </c>
      <c r="M11" s="111">
        <v>4.7716535433070852</v>
      </c>
      <c r="N11" s="111">
        <v>9.9448818897637778</v>
      </c>
      <c r="O11" s="111">
        <v>3.7874015748031487</v>
      </c>
      <c r="P11" s="111">
        <v>1.204724409448819</v>
      </c>
      <c r="Q11" s="111">
        <v>1.5905511811023623</v>
      </c>
      <c r="R11" s="111">
        <v>10.425196850393698</v>
      </c>
      <c r="S11" s="111">
        <v>0.19685039370078738</v>
      </c>
      <c r="T11" s="111">
        <v>0.3307086614173228</v>
      </c>
      <c r="U11" s="111">
        <v>5.5748031496062982</v>
      </c>
      <c r="V11" s="111">
        <v>13.094488188976374</v>
      </c>
      <c r="W11" s="114" t="s">
        <v>332</v>
      </c>
      <c r="X11" s="109" t="s">
        <v>114</v>
      </c>
      <c r="Y11" s="137" t="s">
        <v>114</v>
      </c>
      <c r="Z11" s="137" t="s">
        <v>114</v>
      </c>
      <c r="AA11" s="137" t="s">
        <v>114</v>
      </c>
    </row>
    <row r="12" spans="1:27" x14ac:dyDescent="0.35">
      <c r="A12" s="109" t="s">
        <v>641</v>
      </c>
      <c r="B12" s="109" t="s">
        <v>640</v>
      </c>
      <c r="C12" s="109" t="s">
        <v>639</v>
      </c>
      <c r="D12" s="109" t="s">
        <v>160</v>
      </c>
      <c r="E12" s="113">
        <v>27253</v>
      </c>
      <c r="F12" s="109" t="s">
        <v>107</v>
      </c>
      <c r="G12" s="109" t="s">
        <v>113</v>
      </c>
      <c r="H12" s="109" t="s">
        <v>105</v>
      </c>
      <c r="I12" s="112">
        <v>5.37250996015936</v>
      </c>
      <c r="J12" s="111">
        <v>2.8661417322834626</v>
      </c>
      <c r="K12" s="111">
        <v>4.7637795275590502</v>
      </c>
      <c r="L12" s="111">
        <v>6.3307086614173143</v>
      </c>
      <c r="M12" s="111">
        <v>7.4803149606299115</v>
      </c>
      <c r="N12" s="111">
        <v>17.228346456692901</v>
      </c>
      <c r="O12" s="111">
        <v>4.0866141732283428</v>
      </c>
      <c r="P12" s="111">
        <v>7.0866141732283464E-2</v>
      </c>
      <c r="Q12" s="111">
        <v>5.5118110236220472E-2</v>
      </c>
      <c r="R12" s="111">
        <v>0.73228346456692905</v>
      </c>
      <c r="S12" s="111">
        <v>0.14960629921259844</v>
      </c>
      <c r="T12" s="111">
        <v>0.10236220472440945</v>
      </c>
      <c r="U12" s="111">
        <v>20.456692913385861</v>
      </c>
      <c r="V12" s="111">
        <v>13.535433070866123</v>
      </c>
      <c r="W12" s="114">
        <v>40</v>
      </c>
      <c r="X12" s="109" t="s">
        <v>331</v>
      </c>
      <c r="Y12" s="137">
        <v>45197</v>
      </c>
      <c r="Z12" s="137" t="s">
        <v>330</v>
      </c>
      <c r="AA12" s="137" t="s">
        <v>329</v>
      </c>
    </row>
    <row r="13" spans="1:27" ht="16.25" customHeight="1" x14ac:dyDescent="0.35">
      <c r="A13" s="109" t="s">
        <v>638</v>
      </c>
      <c r="B13" s="109" t="s">
        <v>637</v>
      </c>
      <c r="C13" s="109" t="s">
        <v>636</v>
      </c>
      <c r="D13" s="109" t="s">
        <v>111</v>
      </c>
      <c r="E13" s="113">
        <v>70655</v>
      </c>
      <c r="F13" s="109" t="s">
        <v>112</v>
      </c>
      <c r="G13" s="109" t="s">
        <v>113</v>
      </c>
      <c r="H13" s="109" t="s">
        <v>4</v>
      </c>
      <c r="I13" s="112">
        <v>45.931330472102999</v>
      </c>
      <c r="J13" s="111">
        <v>118.22834645669322</v>
      </c>
      <c r="K13" s="111">
        <v>3.1417322834645667</v>
      </c>
      <c r="L13" s="111">
        <v>1.6377952755905505</v>
      </c>
      <c r="M13" s="111">
        <v>0.13385826771653545</v>
      </c>
      <c r="N13" s="111">
        <v>1.8976377952755898</v>
      </c>
      <c r="O13" s="111">
        <v>121.2440944881893</v>
      </c>
      <c r="P13" s="111">
        <v>0</v>
      </c>
      <c r="Q13" s="111">
        <v>0</v>
      </c>
      <c r="R13" s="111">
        <v>1.1102362204724405</v>
      </c>
      <c r="S13" s="111">
        <v>0.39370078740157483</v>
      </c>
      <c r="T13" s="111">
        <v>7.874015748031496E-2</v>
      </c>
      <c r="U13" s="111">
        <v>121.55905511811056</v>
      </c>
      <c r="V13" s="111">
        <v>61.834645669291497</v>
      </c>
      <c r="W13" s="114">
        <v>170</v>
      </c>
      <c r="X13" s="109" t="s">
        <v>331</v>
      </c>
      <c r="Y13" s="137">
        <v>45218</v>
      </c>
      <c r="Z13" s="137" t="s">
        <v>339</v>
      </c>
      <c r="AA13" s="137" t="s">
        <v>329</v>
      </c>
    </row>
    <row r="14" spans="1:27" ht="16.25" customHeight="1" x14ac:dyDescent="0.35">
      <c r="A14" s="109" t="s">
        <v>635</v>
      </c>
      <c r="B14" s="109" t="s">
        <v>634</v>
      </c>
      <c r="C14" s="109" t="s">
        <v>633</v>
      </c>
      <c r="D14" s="109" t="s">
        <v>133</v>
      </c>
      <c r="E14" s="113">
        <v>32063</v>
      </c>
      <c r="F14" s="109" t="s">
        <v>7</v>
      </c>
      <c r="G14" s="109" t="s">
        <v>113</v>
      </c>
      <c r="H14" s="109" t="s">
        <v>105</v>
      </c>
      <c r="I14" s="112">
        <v>47.213656387665203</v>
      </c>
      <c r="J14" s="111">
        <v>18.181102362204729</v>
      </c>
      <c r="K14" s="111">
        <v>27.645669291338585</v>
      </c>
      <c r="L14" s="111">
        <v>81.590551181102413</v>
      </c>
      <c r="M14" s="111">
        <v>103.0866141732284</v>
      </c>
      <c r="N14" s="111">
        <v>156.14173228346453</v>
      </c>
      <c r="O14" s="111">
        <v>44.488188976377977</v>
      </c>
      <c r="P14" s="111">
        <v>19.937007874015741</v>
      </c>
      <c r="Q14" s="111">
        <v>9.9370078740157446</v>
      </c>
      <c r="R14" s="111">
        <v>75.259842519685037</v>
      </c>
      <c r="S14" s="111">
        <v>17.960629921259841</v>
      </c>
      <c r="T14" s="111">
        <v>28.440944881889759</v>
      </c>
      <c r="U14" s="111">
        <v>108.84251968503952</v>
      </c>
      <c r="V14" s="111">
        <v>162.44881889763792</v>
      </c>
      <c r="W14" s="114">
        <v>192</v>
      </c>
      <c r="X14" s="109" t="s">
        <v>331</v>
      </c>
      <c r="Y14" s="137">
        <v>45218</v>
      </c>
      <c r="Z14" s="137" t="s">
        <v>330</v>
      </c>
      <c r="AA14" s="137" t="s">
        <v>329</v>
      </c>
    </row>
    <row r="15" spans="1:27" x14ac:dyDescent="0.35">
      <c r="A15" s="109" t="s">
        <v>632</v>
      </c>
      <c r="B15" s="109" t="s">
        <v>631</v>
      </c>
      <c r="C15" s="109" t="s">
        <v>630</v>
      </c>
      <c r="D15" s="109" t="s">
        <v>111</v>
      </c>
      <c r="E15" s="113">
        <v>70515</v>
      </c>
      <c r="F15" s="109" t="s">
        <v>112</v>
      </c>
      <c r="G15" s="109" t="s">
        <v>104</v>
      </c>
      <c r="H15" s="109" t="s">
        <v>105</v>
      </c>
      <c r="I15" s="112">
        <v>44.816761363636402</v>
      </c>
      <c r="J15" s="111">
        <v>706.11023622046673</v>
      </c>
      <c r="K15" s="111">
        <v>39.692913385826806</v>
      </c>
      <c r="L15" s="111">
        <v>48.070866141732331</v>
      </c>
      <c r="M15" s="111">
        <v>12.519685039370076</v>
      </c>
      <c r="N15" s="111">
        <v>1.9448818897637796</v>
      </c>
      <c r="O15" s="111">
        <v>1.5354330708661417</v>
      </c>
      <c r="P15" s="111">
        <v>80.929133858267718</v>
      </c>
      <c r="Q15" s="111">
        <v>721.98425196849848</v>
      </c>
      <c r="R15" s="111">
        <v>47.732283464566969</v>
      </c>
      <c r="S15" s="111">
        <v>13.070866141732282</v>
      </c>
      <c r="T15" s="111">
        <v>7.8897637795275557</v>
      </c>
      <c r="U15" s="111">
        <v>737.70078740156907</v>
      </c>
      <c r="V15" s="111">
        <v>505.52755905511248</v>
      </c>
      <c r="W15" s="114">
        <v>700</v>
      </c>
      <c r="X15" s="109" t="s">
        <v>331</v>
      </c>
      <c r="Y15" s="137">
        <v>44994</v>
      </c>
      <c r="Z15" s="137" t="s">
        <v>339</v>
      </c>
      <c r="AA15" s="138" t="s">
        <v>329</v>
      </c>
    </row>
    <row r="16" spans="1:27" ht="16.25" customHeight="1" x14ac:dyDescent="0.35">
      <c r="A16" s="109" t="s">
        <v>629</v>
      </c>
      <c r="B16" s="109" t="s">
        <v>628</v>
      </c>
      <c r="C16" s="109" t="s">
        <v>627</v>
      </c>
      <c r="D16" s="109" t="s">
        <v>108</v>
      </c>
      <c r="E16" s="113">
        <v>79501</v>
      </c>
      <c r="F16" s="109" t="s">
        <v>128</v>
      </c>
      <c r="G16" s="109" t="s">
        <v>104</v>
      </c>
      <c r="H16" s="109" t="s">
        <v>4</v>
      </c>
      <c r="I16" s="112">
        <v>51.468834688346902</v>
      </c>
      <c r="J16" s="111">
        <v>374.48818897637983</v>
      </c>
      <c r="K16" s="111">
        <v>98.338582677165391</v>
      </c>
      <c r="L16" s="111">
        <v>71.322834645669374</v>
      </c>
      <c r="M16" s="111">
        <v>42.59055118110242</v>
      </c>
      <c r="N16" s="111">
        <v>138.17322834645682</v>
      </c>
      <c r="O16" s="111">
        <v>387.47244094488133</v>
      </c>
      <c r="P16" s="111">
        <v>2.3858267716535431</v>
      </c>
      <c r="Q16" s="111">
        <v>58.708661417322929</v>
      </c>
      <c r="R16" s="111">
        <v>36.614173228346509</v>
      </c>
      <c r="S16" s="111">
        <v>21.212598425196862</v>
      </c>
      <c r="T16" s="111">
        <v>36.29133858267717</v>
      </c>
      <c r="U16" s="111">
        <v>492.62204724409605</v>
      </c>
      <c r="V16" s="111">
        <v>374.22834645669525</v>
      </c>
      <c r="W16" s="114">
        <v>750</v>
      </c>
      <c r="X16" s="109" t="s">
        <v>331</v>
      </c>
      <c r="Y16" s="137">
        <v>44917</v>
      </c>
      <c r="Z16" s="137" t="s">
        <v>339</v>
      </c>
      <c r="AA16" s="137" t="s">
        <v>329</v>
      </c>
    </row>
    <row r="17" spans="1:27" x14ac:dyDescent="0.35">
      <c r="A17" s="109" t="s">
        <v>626</v>
      </c>
      <c r="B17" s="109" t="s">
        <v>625</v>
      </c>
      <c r="C17" s="109" t="s">
        <v>624</v>
      </c>
      <c r="D17" s="109" t="s">
        <v>153</v>
      </c>
      <c r="E17" s="113">
        <v>41005</v>
      </c>
      <c r="F17" s="109" t="s">
        <v>8</v>
      </c>
      <c r="G17" s="109" t="s">
        <v>126</v>
      </c>
      <c r="H17" s="109" t="s">
        <v>105</v>
      </c>
      <c r="I17" s="112">
        <v>37.236363636363599</v>
      </c>
      <c r="J17" s="111">
        <v>21.622047244094503</v>
      </c>
      <c r="K17" s="111">
        <v>14.976377952755898</v>
      </c>
      <c r="L17" s="111">
        <v>45.527559055118125</v>
      </c>
      <c r="M17" s="111">
        <v>50.637795275590555</v>
      </c>
      <c r="N17" s="111">
        <v>98.551181102362364</v>
      </c>
      <c r="O17" s="111">
        <v>31.645669291338621</v>
      </c>
      <c r="P17" s="111">
        <v>2.1653543307086611</v>
      </c>
      <c r="Q17" s="111">
        <v>0.40157480314960631</v>
      </c>
      <c r="R17" s="111">
        <v>34.99212598425197</v>
      </c>
      <c r="S17" s="111">
        <v>12.622047244094484</v>
      </c>
      <c r="T17" s="111">
        <v>6.8897637795275584</v>
      </c>
      <c r="U17" s="111">
        <v>78.259842519685193</v>
      </c>
      <c r="V17" s="111">
        <v>101.27559055118135</v>
      </c>
      <c r="W17" s="114" t="s">
        <v>332</v>
      </c>
      <c r="X17" s="109" t="s">
        <v>331</v>
      </c>
      <c r="Y17" s="137">
        <v>45246</v>
      </c>
      <c r="Z17" s="141" t="s">
        <v>330</v>
      </c>
      <c r="AA17" s="141" t="s">
        <v>329</v>
      </c>
    </row>
    <row r="18" spans="1:27" x14ac:dyDescent="0.35">
      <c r="A18" s="109" t="s">
        <v>623</v>
      </c>
      <c r="B18" s="109" t="s">
        <v>622</v>
      </c>
      <c r="C18" s="109" t="s">
        <v>621</v>
      </c>
      <c r="D18" s="109" t="s">
        <v>138</v>
      </c>
      <c r="E18" s="113">
        <v>14020</v>
      </c>
      <c r="F18" s="109" t="s">
        <v>139</v>
      </c>
      <c r="G18" s="109" t="s">
        <v>122</v>
      </c>
      <c r="H18" s="109" t="s">
        <v>105</v>
      </c>
      <c r="I18" s="112">
        <v>54.508395522388099</v>
      </c>
      <c r="J18" s="111">
        <v>219.63779527559055</v>
      </c>
      <c r="K18" s="111">
        <v>35.244094488188985</v>
      </c>
      <c r="L18" s="111">
        <v>87.251968503936936</v>
      </c>
      <c r="M18" s="111">
        <v>169.47244094488181</v>
      </c>
      <c r="N18" s="111">
        <v>247.58267716535465</v>
      </c>
      <c r="O18" s="111">
        <v>264.01574803149583</v>
      </c>
      <c r="P18" s="111">
        <v>0</v>
      </c>
      <c r="Q18" s="111">
        <v>7.874015748031496E-3</v>
      </c>
      <c r="R18" s="111">
        <v>156.33070866141745</v>
      </c>
      <c r="S18" s="111">
        <v>22.464566929133859</v>
      </c>
      <c r="T18" s="111">
        <v>12.866141732283463</v>
      </c>
      <c r="U18" s="111">
        <v>319.94488188976055</v>
      </c>
      <c r="V18" s="111">
        <v>367.24409448818778</v>
      </c>
      <c r="W18" s="114">
        <v>400</v>
      </c>
      <c r="X18" s="109" t="s">
        <v>331</v>
      </c>
      <c r="Y18" s="137">
        <v>44910</v>
      </c>
      <c r="Z18" s="137" t="s">
        <v>339</v>
      </c>
      <c r="AA18" s="138" t="s">
        <v>329</v>
      </c>
    </row>
    <row r="19" spans="1:27" ht="16.25" customHeight="1" x14ac:dyDescent="0.35">
      <c r="A19" s="109" t="s">
        <v>620</v>
      </c>
      <c r="B19" s="109" t="s">
        <v>619</v>
      </c>
      <c r="C19" s="109" t="s">
        <v>618</v>
      </c>
      <c r="D19" s="109" t="s">
        <v>102</v>
      </c>
      <c r="E19" s="113">
        <v>93301</v>
      </c>
      <c r="F19" s="109" t="s">
        <v>140</v>
      </c>
      <c r="G19" s="109" t="s">
        <v>110</v>
      </c>
      <c r="H19" s="109" t="s">
        <v>105</v>
      </c>
      <c r="I19" s="112">
        <v>185.41025641025601</v>
      </c>
      <c r="J19" s="111">
        <v>1.5748031496062992E-2</v>
      </c>
      <c r="K19" s="111">
        <v>1.0629921259842521</v>
      </c>
      <c r="L19" s="111">
        <v>13.417322834645669</v>
      </c>
      <c r="M19" s="111">
        <v>30.291338582677181</v>
      </c>
      <c r="N19" s="111">
        <v>44.787401574803177</v>
      </c>
      <c r="O19" s="111">
        <v>0</v>
      </c>
      <c r="P19" s="111">
        <v>0</v>
      </c>
      <c r="Q19" s="111">
        <v>0</v>
      </c>
      <c r="R19" s="111">
        <v>31.078740157480329</v>
      </c>
      <c r="S19" s="111">
        <v>2.811023622047244</v>
      </c>
      <c r="T19" s="111">
        <v>0</v>
      </c>
      <c r="U19" s="111">
        <v>10.897637795275589</v>
      </c>
      <c r="V19" s="111">
        <v>36.582677165354347</v>
      </c>
      <c r="W19" s="114">
        <v>320</v>
      </c>
      <c r="X19" s="109" t="s">
        <v>331</v>
      </c>
      <c r="Y19" s="137">
        <v>44903</v>
      </c>
      <c r="Z19" s="137" t="s">
        <v>339</v>
      </c>
      <c r="AA19" s="137" t="s">
        <v>329</v>
      </c>
    </row>
    <row r="20" spans="1:27" ht="16.25" customHeight="1" x14ac:dyDescent="0.35">
      <c r="A20" s="109" t="s">
        <v>617</v>
      </c>
      <c r="B20" s="109" t="s">
        <v>616</v>
      </c>
      <c r="C20" s="109" t="s">
        <v>615</v>
      </c>
      <c r="D20" s="109" t="s">
        <v>102</v>
      </c>
      <c r="E20" s="113">
        <v>92301</v>
      </c>
      <c r="F20" s="109" t="s">
        <v>103</v>
      </c>
      <c r="G20" s="109" t="s">
        <v>110</v>
      </c>
      <c r="H20" s="109" t="s">
        <v>105</v>
      </c>
      <c r="I20" s="112">
        <v>22.119879518072299</v>
      </c>
      <c r="J20" s="111">
        <v>174.07086614173397</v>
      </c>
      <c r="K20" s="111">
        <v>12.984251968503935</v>
      </c>
      <c r="L20" s="111">
        <v>73.291338582677227</v>
      </c>
      <c r="M20" s="111">
        <v>116.5118110236221</v>
      </c>
      <c r="N20" s="111">
        <v>186.93700787401576</v>
      </c>
      <c r="O20" s="111">
        <v>188.81102362204874</v>
      </c>
      <c r="P20" s="111">
        <v>0.78740157480314965</v>
      </c>
      <c r="Q20" s="111">
        <v>0.32283464566929132</v>
      </c>
      <c r="R20" s="111">
        <v>115.26771653543317</v>
      </c>
      <c r="S20" s="111">
        <v>33.897637795275607</v>
      </c>
      <c r="T20" s="111">
        <v>5.4251968503937</v>
      </c>
      <c r="U20" s="111">
        <v>222.26771653543423</v>
      </c>
      <c r="V20" s="111">
        <v>230.70078740157646</v>
      </c>
      <c r="W20" s="114">
        <v>480</v>
      </c>
      <c r="X20" s="109" t="s">
        <v>331</v>
      </c>
      <c r="Y20" s="137">
        <v>44994</v>
      </c>
      <c r="Z20" s="137" t="s">
        <v>339</v>
      </c>
      <c r="AA20" s="137" t="s">
        <v>329</v>
      </c>
    </row>
    <row r="21" spans="1:27" x14ac:dyDescent="0.35">
      <c r="A21" s="109" t="s">
        <v>614</v>
      </c>
      <c r="B21" s="109" t="s">
        <v>613</v>
      </c>
      <c r="C21" s="109" t="s">
        <v>612</v>
      </c>
      <c r="D21" s="109" t="s">
        <v>152</v>
      </c>
      <c r="E21" s="113">
        <v>49014</v>
      </c>
      <c r="F21" s="109" t="s">
        <v>150</v>
      </c>
      <c r="G21" s="109" t="s">
        <v>113</v>
      </c>
      <c r="H21" s="109" t="s">
        <v>105</v>
      </c>
      <c r="I21" s="112">
        <v>55.0656934306569</v>
      </c>
      <c r="J21" s="111">
        <v>70.330708661417347</v>
      </c>
      <c r="K21" s="111">
        <v>14.464566929133856</v>
      </c>
      <c r="L21" s="111">
        <v>20.700787401574807</v>
      </c>
      <c r="M21" s="111">
        <v>18.748031496062989</v>
      </c>
      <c r="N21" s="111">
        <v>43.637795275590584</v>
      </c>
      <c r="O21" s="111">
        <v>60.984251968503912</v>
      </c>
      <c r="P21" s="111">
        <v>3.4724409448818903</v>
      </c>
      <c r="Q21" s="111">
        <v>16.149606299212596</v>
      </c>
      <c r="R21" s="111">
        <v>17.354330708661418</v>
      </c>
      <c r="S21" s="111">
        <v>8.8425196850393686</v>
      </c>
      <c r="T21" s="111">
        <v>14.047244094488182</v>
      </c>
      <c r="U21" s="111">
        <v>84.000000000000114</v>
      </c>
      <c r="V21" s="111">
        <v>80.779527559055111</v>
      </c>
      <c r="W21" s="110">
        <v>75</v>
      </c>
      <c r="X21" s="109" t="s">
        <v>331</v>
      </c>
      <c r="Y21" s="137">
        <v>45029</v>
      </c>
      <c r="Z21" s="137" t="s">
        <v>330</v>
      </c>
      <c r="AA21" s="138" t="s">
        <v>329</v>
      </c>
    </row>
    <row r="22" spans="1:27" x14ac:dyDescent="0.35">
      <c r="A22" s="109" t="s">
        <v>611</v>
      </c>
      <c r="B22" s="109" t="s">
        <v>610</v>
      </c>
      <c r="C22" s="109" t="s">
        <v>609</v>
      </c>
      <c r="D22" s="109" t="s">
        <v>131</v>
      </c>
      <c r="E22" s="113">
        <v>22427</v>
      </c>
      <c r="F22" s="109" t="s">
        <v>132</v>
      </c>
      <c r="G22" s="109" t="s">
        <v>104</v>
      </c>
      <c r="H22" s="109" t="s">
        <v>105</v>
      </c>
      <c r="I22" s="112">
        <v>56.576998050682299</v>
      </c>
      <c r="J22" s="111">
        <v>96.251968503937064</v>
      </c>
      <c r="K22" s="111">
        <v>28.944881889763781</v>
      </c>
      <c r="L22" s="111">
        <v>52.401574803149629</v>
      </c>
      <c r="M22" s="111">
        <v>72.433070866141748</v>
      </c>
      <c r="N22" s="111">
        <v>138.16535433070874</v>
      </c>
      <c r="O22" s="111">
        <v>111.86614173228344</v>
      </c>
      <c r="P22" s="111">
        <v>0</v>
      </c>
      <c r="Q22" s="111">
        <v>0</v>
      </c>
      <c r="R22" s="111">
        <v>47.968503937007881</v>
      </c>
      <c r="S22" s="111">
        <v>28.330708661417326</v>
      </c>
      <c r="T22" s="111">
        <v>18.259842519685034</v>
      </c>
      <c r="U22" s="111">
        <v>155.47244094488187</v>
      </c>
      <c r="V22" s="111">
        <v>144.1338582677165</v>
      </c>
      <c r="W22" s="114">
        <v>224</v>
      </c>
      <c r="X22" s="109" t="s">
        <v>331</v>
      </c>
      <c r="Y22" s="137">
        <v>44917</v>
      </c>
      <c r="Z22" s="137" t="s">
        <v>339</v>
      </c>
      <c r="AA22" s="138" t="s">
        <v>329</v>
      </c>
    </row>
    <row r="23" spans="1:27" ht="16.25" customHeight="1" x14ac:dyDescent="0.35">
      <c r="A23" s="109" t="s">
        <v>608</v>
      </c>
      <c r="B23" s="109" t="s">
        <v>607</v>
      </c>
      <c r="C23" s="109" t="s">
        <v>606</v>
      </c>
      <c r="D23" s="109" t="s">
        <v>108</v>
      </c>
      <c r="E23" s="113">
        <v>78380</v>
      </c>
      <c r="F23" s="109" t="s">
        <v>340</v>
      </c>
      <c r="G23" s="109" t="s">
        <v>126</v>
      </c>
      <c r="H23" s="109" t="s">
        <v>4</v>
      </c>
      <c r="I23" s="112">
        <v>2.30079155672823</v>
      </c>
      <c r="J23" s="111">
        <v>3.3385826771653497</v>
      </c>
      <c r="K23" s="111">
        <v>2.2992125984251941</v>
      </c>
      <c r="L23" s="111">
        <v>0.86614173228346369</v>
      </c>
      <c r="M23" s="111">
        <v>0.14960629921259841</v>
      </c>
      <c r="N23" s="111">
        <v>2.4330708661417293</v>
      </c>
      <c r="O23" s="111">
        <v>2.8976377952755867</v>
      </c>
      <c r="P23" s="111">
        <v>0.2125984251968504</v>
      </c>
      <c r="Q23" s="111">
        <v>1.1102362204724407</v>
      </c>
      <c r="R23" s="111">
        <v>0.76377952755905432</v>
      </c>
      <c r="S23" s="111">
        <v>0.37007874015748016</v>
      </c>
      <c r="T23" s="111">
        <v>0.23622047244094482</v>
      </c>
      <c r="U23" s="111">
        <v>5.2834645669291262</v>
      </c>
      <c r="V23" s="111">
        <v>5.62204724409448</v>
      </c>
      <c r="W23" s="114" t="s">
        <v>332</v>
      </c>
      <c r="X23" s="109" t="s">
        <v>331</v>
      </c>
      <c r="Y23" s="137">
        <v>44903</v>
      </c>
      <c r="Z23" s="137" t="s">
        <v>330</v>
      </c>
      <c r="AA23" s="137" t="s">
        <v>329</v>
      </c>
    </row>
    <row r="24" spans="1:27" x14ac:dyDescent="0.35">
      <c r="A24" s="109" t="s">
        <v>605</v>
      </c>
      <c r="B24" s="109" t="s">
        <v>604</v>
      </c>
      <c r="C24" s="109" t="s">
        <v>531</v>
      </c>
      <c r="D24" s="109" t="s">
        <v>115</v>
      </c>
      <c r="E24" s="113">
        <v>85232</v>
      </c>
      <c r="F24" s="109" t="s">
        <v>116</v>
      </c>
      <c r="G24" s="109" t="s">
        <v>126</v>
      </c>
      <c r="H24" s="109" t="s">
        <v>4</v>
      </c>
      <c r="I24" s="112">
        <v>46.769892473118297</v>
      </c>
      <c r="J24" s="111">
        <v>64.472440944882052</v>
      </c>
      <c r="K24" s="111">
        <v>35.456692913385865</v>
      </c>
      <c r="L24" s="111">
        <v>137.49606299212613</v>
      </c>
      <c r="M24" s="111">
        <v>129.65354330708666</v>
      </c>
      <c r="N24" s="111">
        <v>242.76377952755973</v>
      </c>
      <c r="O24" s="111">
        <v>124.31496062992157</v>
      </c>
      <c r="P24" s="111">
        <v>0</v>
      </c>
      <c r="Q24" s="111">
        <v>0</v>
      </c>
      <c r="R24" s="111">
        <v>85.724409448818975</v>
      </c>
      <c r="S24" s="111">
        <v>21.031496062992133</v>
      </c>
      <c r="T24" s="111">
        <v>19.669291338582678</v>
      </c>
      <c r="U24" s="111">
        <v>240.65354330708641</v>
      </c>
      <c r="V24" s="111">
        <v>234.92913385826776</v>
      </c>
      <c r="W24" s="114" t="s">
        <v>332</v>
      </c>
      <c r="X24" s="109" t="s">
        <v>331</v>
      </c>
      <c r="Y24" s="137">
        <v>45267</v>
      </c>
      <c r="Z24" s="137" t="s">
        <v>330</v>
      </c>
      <c r="AA24" s="137" t="s">
        <v>329</v>
      </c>
    </row>
    <row r="25" spans="1:27" x14ac:dyDescent="0.35">
      <c r="A25" s="109" t="s">
        <v>603</v>
      </c>
      <c r="B25" s="109" t="s">
        <v>602</v>
      </c>
      <c r="C25" s="109" t="s">
        <v>601</v>
      </c>
      <c r="D25" s="109" t="s">
        <v>108</v>
      </c>
      <c r="E25" s="113">
        <v>76574</v>
      </c>
      <c r="F25" s="109" t="s">
        <v>109</v>
      </c>
      <c r="G25" s="109" t="s">
        <v>104</v>
      </c>
      <c r="H25" s="109" t="s">
        <v>4</v>
      </c>
      <c r="I25" s="112">
        <v>50.941798941798901</v>
      </c>
      <c r="J25" s="111">
        <v>190.28346456692947</v>
      </c>
      <c r="K25" s="111">
        <v>43.307086614173251</v>
      </c>
      <c r="L25" s="111">
        <v>78.141732283464663</v>
      </c>
      <c r="M25" s="111">
        <v>118.2283464566928</v>
      </c>
      <c r="N25" s="111">
        <v>190.9133858267721</v>
      </c>
      <c r="O25" s="111">
        <v>239.04724409448809</v>
      </c>
      <c r="P25" s="111">
        <v>0</v>
      </c>
      <c r="Q25" s="111">
        <v>0</v>
      </c>
      <c r="R25" s="111">
        <v>58.488188976377963</v>
      </c>
      <c r="S25" s="111">
        <v>35.921259842519738</v>
      </c>
      <c r="T25" s="111">
        <v>63.236220472440998</v>
      </c>
      <c r="U25" s="111">
        <v>272.31496062992028</v>
      </c>
      <c r="V25" s="111">
        <v>351.43307086614129</v>
      </c>
      <c r="W25" s="114">
        <v>461</v>
      </c>
      <c r="X25" s="109" t="s">
        <v>331</v>
      </c>
      <c r="Y25" s="137">
        <v>45274</v>
      </c>
      <c r="Z25" s="137" t="s">
        <v>339</v>
      </c>
      <c r="AA25" s="138" t="s">
        <v>329</v>
      </c>
    </row>
    <row r="26" spans="1:27" x14ac:dyDescent="0.35">
      <c r="A26" s="109" t="s">
        <v>600</v>
      </c>
      <c r="B26" s="109" t="s">
        <v>599</v>
      </c>
      <c r="C26" s="109" t="s">
        <v>197</v>
      </c>
      <c r="D26" s="109" t="s">
        <v>102</v>
      </c>
      <c r="E26" s="113">
        <v>92154</v>
      </c>
      <c r="F26" s="109" t="s">
        <v>118</v>
      </c>
      <c r="G26" s="109" t="s">
        <v>110</v>
      </c>
      <c r="H26" s="109" t="s">
        <v>105</v>
      </c>
      <c r="I26" s="112">
        <v>64.403365629780694</v>
      </c>
      <c r="J26" s="111">
        <v>958.20472440945287</v>
      </c>
      <c r="K26" s="111">
        <v>123.41732283464559</v>
      </c>
      <c r="L26" s="111">
        <v>61.551181102362207</v>
      </c>
      <c r="M26" s="111">
        <v>97.133858267716548</v>
      </c>
      <c r="N26" s="111">
        <v>247.70866141732316</v>
      </c>
      <c r="O26" s="111">
        <v>749.84251968504122</v>
      </c>
      <c r="P26" s="111">
        <v>23.220472440944885</v>
      </c>
      <c r="Q26" s="111">
        <v>219.53543307086571</v>
      </c>
      <c r="R26" s="111">
        <v>148.77952755905523</v>
      </c>
      <c r="S26" s="111">
        <v>43.03149606299214</v>
      </c>
      <c r="T26" s="111">
        <v>48.322834645669296</v>
      </c>
      <c r="U26" s="111">
        <v>1000.1732283464617</v>
      </c>
      <c r="V26" s="111">
        <v>693.91338582677156</v>
      </c>
      <c r="W26" s="114">
        <v>750</v>
      </c>
      <c r="X26" s="109" t="s">
        <v>331</v>
      </c>
      <c r="Y26" s="137">
        <v>45232</v>
      </c>
      <c r="Z26" s="137" t="s">
        <v>339</v>
      </c>
      <c r="AA26" s="138" t="s">
        <v>329</v>
      </c>
    </row>
    <row r="27" spans="1:27" ht="16.25" customHeight="1" x14ac:dyDescent="0.35">
      <c r="A27" s="109" t="s">
        <v>598</v>
      </c>
      <c r="B27" s="109" t="s">
        <v>597</v>
      </c>
      <c r="C27" s="109" t="s">
        <v>596</v>
      </c>
      <c r="D27" s="109" t="s">
        <v>157</v>
      </c>
      <c r="E27" s="113">
        <v>66845</v>
      </c>
      <c r="F27" s="109" t="s">
        <v>8</v>
      </c>
      <c r="G27" s="109" t="s">
        <v>113</v>
      </c>
      <c r="H27" s="109" t="s">
        <v>105</v>
      </c>
      <c r="I27" s="112">
        <v>29.5521885521886</v>
      </c>
      <c r="J27" s="111">
        <v>8.0157480314960576</v>
      </c>
      <c r="K27" s="111">
        <v>12.094488188976372</v>
      </c>
      <c r="L27" s="111">
        <v>34.905511811023651</v>
      </c>
      <c r="M27" s="111">
        <v>20.921259842519682</v>
      </c>
      <c r="N27" s="111">
        <v>48.173228346456767</v>
      </c>
      <c r="O27" s="111">
        <v>20.86614173228347</v>
      </c>
      <c r="P27" s="111">
        <v>5.0393700787401574</v>
      </c>
      <c r="Q27" s="111">
        <v>1.8582677165354331</v>
      </c>
      <c r="R27" s="111">
        <v>19.393700787401574</v>
      </c>
      <c r="S27" s="111">
        <v>7.8188976377952715</v>
      </c>
      <c r="T27" s="111">
        <v>10.181102362204717</v>
      </c>
      <c r="U27" s="111">
        <v>38.54330708661422</v>
      </c>
      <c r="V27" s="111">
        <v>63.858267716535565</v>
      </c>
      <c r="W27" s="114" t="s">
        <v>332</v>
      </c>
      <c r="X27" s="109" t="s">
        <v>331</v>
      </c>
      <c r="Y27" s="137">
        <v>45001</v>
      </c>
      <c r="Z27" s="137" t="s">
        <v>330</v>
      </c>
      <c r="AA27" s="137" t="s">
        <v>329</v>
      </c>
    </row>
    <row r="28" spans="1:27" ht="16.25" customHeight="1" x14ac:dyDescent="0.35">
      <c r="A28" s="109" t="s">
        <v>595</v>
      </c>
      <c r="B28" s="109" t="s">
        <v>594</v>
      </c>
      <c r="C28" s="109" t="s">
        <v>593</v>
      </c>
      <c r="D28" s="109" t="s">
        <v>152</v>
      </c>
      <c r="E28" s="113">
        <v>49783</v>
      </c>
      <c r="F28" s="109" t="s">
        <v>150</v>
      </c>
      <c r="G28" s="109" t="s">
        <v>113</v>
      </c>
      <c r="H28" s="109" t="s">
        <v>105</v>
      </c>
      <c r="I28" s="112">
        <v>73.037037037036995</v>
      </c>
      <c r="J28" s="111">
        <v>6.6141732283464556</v>
      </c>
      <c r="K28" s="111">
        <v>1.0472440944881889</v>
      </c>
      <c r="L28" s="111">
        <v>1.2047244094488188</v>
      </c>
      <c r="M28" s="111">
        <v>1.2598425196850394</v>
      </c>
      <c r="N28" s="111">
        <v>2.6456692913385824</v>
      </c>
      <c r="O28" s="111">
        <v>7.4803149606299213</v>
      </c>
      <c r="P28" s="111">
        <v>0</v>
      </c>
      <c r="Q28" s="111">
        <v>0</v>
      </c>
      <c r="R28" s="111">
        <v>0.14173228346456693</v>
      </c>
      <c r="S28" s="111">
        <v>1.2283464566929134</v>
      </c>
      <c r="T28" s="111">
        <v>3.1496062992125984E-2</v>
      </c>
      <c r="U28" s="111">
        <v>8.7244094488188946</v>
      </c>
      <c r="V28" s="111">
        <v>5.850393700787401</v>
      </c>
      <c r="W28" s="114" t="s">
        <v>332</v>
      </c>
      <c r="X28" s="109" t="s">
        <v>331</v>
      </c>
      <c r="Y28" s="137">
        <v>45057</v>
      </c>
      <c r="Z28" s="137" t="s">
        <v>330</v>
      </c>
      <c r="AA28" s="137" t="s">
        <v>329</v>
      </c>
    </row>
    <row r="29" spans="1:27" ht="16.25" customHeight="1" x14ac:dyDescent="0.35">
      <c r="A29" s="109" t="s">
        <v>592</v>
      </c>
      <c r="B29" s="109" t="s">
        <v>591</v>
      </c>
      <c r="C29" s="109" t="s">
        <v>590</v>
      </c>
      <c r="D29" s="109" t="s">
        <v>123</v>
      </c>
      <c r="E29" s="113">
        <v>87021</v>
      </c>
      <c r="F29" s="109" t="s">
        <v>124</v>
      </c>
      <c r="G29" s="109" t="s">
        <v>113</v>
      </c>
      <c r="H29" s="109" t="s">
        <v>4</v>
      </c>
      <c r="I29" s="112">
        <v>28.1004366812227</v>
      </c>
      <c r="J29" s="111">
        <v>144.88188976377967</v>
      </c>
      <c r="K29" s="111">
        <v>2.9921259842519681</v>
      </c>
      <c r="L29" s="111">
        <v>0.15748031496062992</v>
      </c>
      <c r="M29" s="111">
        <v>3.1496062992125984E-2</v>
      </c>
      <c r="N29" s="111">
        <v>7.307086614173226</v>
      </c>
      <c r="O29" s="111">
        <v>140.75590551181125</v>
      </c>
      <c r="P29" s="111">
        <v>0</v>
      </c>
      <c r="Q29" s="111">
        <v>0</v>
      </c>
      <c r="R29" s="111">
        <v>0</v>
      </c>
      <c r="S29" s="111">
        <v>1.0629921259842521</v>
      </c>
      <c r="T29" s="111">
        <v>1.4803149606299213</v>
      </c>
      <c r="U29" s="111">
        <v>145.51968503937022</v>
      </c>
      <c r="V29" s="111">
        <v>130.77165354330737</v>
      </c>
      <c r="W29" s="114" t="s">
        <v>332</v>
      </c>
      <c r="X29" s="109" t="s">
        <v>331</v>
      </c>
      <c r="Y29" s="137">
        <v>44973</v>
      </c>
      <c r="Z29" s="137" t="s">
        <v>339</v>
      </c>
      <c r="AA29" s="137" t="s">
        <v>329</v>
      </c>
    </row>
    <row r="30" spans="1:27" ht="16.25" customHeight="1" x14ac:dyDescent="0.35">
      <c r="A30" s="109" t="s">
        <v>589</v>
      </c>
      <c r="B30" s="109" t="s">
        <v>588</v>
      </c>
      <c r="C30" s="109" t="s">
        <v>587</v>
      </c>
      <c r="D30" s="109" t="s">
        <v>159</v>
      </c>
      <c r="E30" s="113">
        <v>47834</v>
      </c>
      <c r="F30" s="109" t="s">
        <v>8</v>
      </c>
      <c r="G30" s="109" t="s">
        <v>126</v>
      </c>
      <c r="H30" s="109" t="s">
        <v>105</v>
      </c>
      <c r="I30" s="112">
        <v>9.5897435897435894</v>
      </c>
      <c r="J30" s="111">
        <v>5.5118110236220446</v>
      </c>
      <c r="K30" s="111">
        <v>6.5669291338582658</v>
      </c>
      <c r="L30" s="111">
        <v>11.440944881889756</v>
      </c>
      <c r="M30" s="111">
        <v>12.267716535433069</v>
      </c>
      <c r="N30" s="111">
        <v>21.393700787401624</v>
      </c>
      <c r="O30" s="111">
        <v>13.637795275590539</v>
      </c>
      <c r="P30" s="111">
        <v>0.67716535433070857</v>
      </c>
      <c r="Q30" s="111">
        <v>7.874015748031496E-2</v>
      </c>
      <c r="R30" s="111">
        <v>3.8110236220472435</v>
      </c>
      <c r="S30" s="111">
        <v>2.811023622047244</v>
      </c>
      <c r="T30" s="111">
        <v>2.401574803149606</v>
      </c>
      <c r="U30" s="111">
        <v>26.763779527559308</v>
      </c>
      <c r="V30" s="111">
        <v>25.23622047244119</v>
      </c>
      <c r="W30" s="114" t="s">
        <v>332</v>
      </c>
      <c r="X30" s="109" t="s">
        <v>331</v>
      </c>
      <c r="Y30" s="137">
        <v>44966</v>
      </c>
      <c r="Z30" s="137" t="s">
        <v>127</v>
      </c>
      <c r="AA30" s="137" t="s">
        <v>329</v>
      </c>
    </row>
    <row r="31" spans="1:27" x14ac:dyDescent="0.35">
      <c r="A31" s="109" t="s">
        <v>586</v>
      </c>
      <c r="B31" s="109" t="s">
        <v>585</v>
      </c>
      <c r="C31" s="109" t="s">
        <v>584</v>
      </c>
      <c r="D31" s="109" t="s">
        <v>138</v>
      </c>
      <c r="E31" s="113">
        <v>12901</v>
      </c>
      <c r="F31" s="109" t="s">
        <v>139</v>
      </c>
      <c r="G31" s="109" t="s">
        <v>126</v>
      </c>
      <c r="H31" s="109" t="s">
        <v>105</v>
      </c>
      <c r="I31" s="112">
        <v>5.2058823529411802</v>
      </c>
      <c r="J31" s="111">
        <v>0.38582677165354334</v>
      </c>
      <c r="K31" s="111">
        <v>0.24409448818897639</v>
      </c>
      <c r="L31" s="111">
        <v>1.21259842519685</v>
      </c>
      <c r="M31" s="111">
        <v>0.25196850393700787</v>
      </c>
      <c r="N31" s="111">
        <v>0.41732283464566933</v>
      </c>
      <c r="O31" s="111">
        <v>0.76377952755905498</v>
      </c>
      <c r="P31" s="111">
        <v>0.48031496062992124</v>
      </c>
      <c r="Q31" s="111">
        <v>0.43307086614173229</v>
      </c>
      <c r="R31" s="111">
        <v>0.48031496062992124</v>
      </c>
      <c r="S31" s="111">
        <v>0</v>
      </c>
      <c r="T31" s="111">
        <v>0</v>
      </c>
      <c r="U31" s="111">
        <v>1.614173228346456</v>
      </c>
      <c r="V31" s="111">
        <v>1.4566929133858264</v>
      </c>
      <c r="W31" s="114" t="s">
        <v>332</v>
      </c>
      <c r="X31" s="109" t="s">
        <v>331</v>
      </c>
      <c r="Y31" s="137">
        <v>44861</v>
      </c>
      <c r="Z31" s="137" t="s">
        <v>410</v>
      </c>
      <c r="AA31" s="138" t="s">
        <v>329</v>
      </c>
    </row>
    <row r="32" spans="1:27" ht="16.25" customHeight="1" x14ac:dyDescent="0.35">
      <c r="A32" s="109" t="s">
        <v>583</v>
      </c>
      <c r="B32" s="109" t="s">
        <v>582</v>
      </c>
      <c r="C32" s="109" t="s">
        <v>581</v>
      </c>
      <c r="D32" s="109" t="s">
        <v>136</v>
      </c>
      <c r="E32" s="113">
        <v>17745</v>
      </c>
      <c r="F32" s="109" t="s">
        <v>137</v>
      </c>
      <c r="G32" s="109" t="s">
        <v>126</v>
      </c>
      <c r="H32" s="109" t="s">
        <v>4</v>
      </c>
      <c r="I32" s="112">
        <v>62.106060606060602</v>
      </c>
      <c r="J32" s="111">
        <v>2.4488188976377954</v>
      </c>
      <c r="K32" s="111">
        <v>10.21259842519685</v>
      </c>
      <c r="L32" s="111">
        <v>33.88188976377954</v>
      </c>
      <c r="M32" s="111">
        <v>14.181102362204719</v>
      </c>
      <c r="N32" s="111">
        <v>56.401574803149657</v>
      </c>
      <c r="O32" s="111">
        <v>3.0472440944881889</v>
      </c>
      <c r="P32" s="111">
        <v>0</v>
      </c>
      <c r="Q32" s="111">
        <v>1.2755905511811023</v>
      </c>
      <c r="R32" s="111">
        <v>21.811023622047248</v>
      </c>
      <c r="S32" s="111">
        <v>14.653543307086617</v>
      </c>
      <c r="T32" s="111">
        <v>0.14960629921259844</v>
      </c>
      <c r="U32" s="111">
        <v>24.110236220472434</v>
      </c>
      <c r="V32" s="111">
        <v>52.960629921259894</v>
      </c>
      <c r="W32" s="114" t="s">
        <v>332</v>
      </c>
      <c r="X32" s="109" t="s">
        <v>331</v>
      </c>
      <c r="Y32" s="137">
        <v>44938</v>
      </c>
      <c r="Z32" s="137" t="s">
        <v>410</v>
      </c>
      <c r="AA32" s="137" t="s">
        <v>329</v>
      </c>
    </row>
    <row r="33" spans="1:27" ht="16.25" customHeight="1" x14ac:dyDescent="0.35">
      <c r="A33" s="109" t="s">
        <v>580</v>
      </c>
      <c r="B33" s="109" t="s">
        <v>579</v>
      </c>
      <c r="C33" s="109" t="s">
        <v>578</v>
      </c>
      <c r="D33" s="109" t="s">
        <v>133</v>
      </c>
      <c r="E33" s="113">
        <v>34112</v>
      </c>
      <c r="F33" s="109" t="s">
        <v>7</v>
      </c>
      <c r="G33" s="109" t="s">
        <v>113</v>
      </c>
      <c r="H33" s="109" t="s">
        <v>105</v>
      </c>
      <c r="I33" s="112">
        <v>2.89719626168224</v>
      </c>
      <c r="J33" s="111">
        <v>3.1732283464566895</v>
      </c>
      <c r="K33" s="111">
        <v>1.2047244094488181</v>
      </c>
      <c r="L33" s="111">
        <v>2.5275590551181075</v>
      </c>
      <c r="M33" s="111">
        <v>1.0944881889763773</v>
      </c>
      <c r="N33" s="111">
        <v>5.1338582677165281</v>
      </c>
      <c r="O33" s="111">
        <v>2.2125984251968478</v>
      </c>
      <c r="P33" s="111">
        <v>0.53543307086614167</v>
      </c>
      <c r="Q33" s="111">
        <v>0.11811023622047244</v>
      </c>
      <c r="R33" s="111">
        <v>0.25984251968503935</v>
      </c>
      <c r="S33" s="111">
        <v>0.26771653543307089</v>
      </c>
      <c r="T33" s="111">
        <v>0.70866141732283472</v>
      </c>
      <c r="U33" s="111">
        <v>6.7637795275590449</v>
      </c>
      <c r="V33" s="111">
        <v>5.4645669291338512</v>
      </c>
      <c r="W33" s="114" t="s">
        <v>332</v>
      </c>
      <c r="X33" s="109" t="s">
        <v>331</v>
      </c>
      <c r="Y33" s="137">
        <v>45029</v>
      </c>
      <c r="Z33" s="137" t="s">
        <v>330</v>
      </c>
      <c r="AA33" s="137" t="s">
        <v>329</v>
      </c>
    </row>
    <row r="34" spans="1:27" ht="16.25" customHeight="1" x14ac:dyDescent="0.35">
      <c r="A34" s="109" t="s">
        <v>577</v>
      </c>
      <c r="B34" s="109" t="s">
        <v>576</v>
      </c>
      <c r="C34" s="109" t="s">
        <v>575</v>
      </c>
      <c r="D34" s="109" t="s">
        <v>120</v>
      </c>
      <c r="E34" s="113">
        <v>98421</v>
      </c>
      <c r="F34" s="109" t="s">
        <v>121</v>
      </c>
      <c r="G34" s="109" t="s">
        <v>110</v>
      </c>
      <c r="H34" s="109" t="s">
        <v>105</v>
      </c>
      <c r="I34" s="112">
        <v>80.361433087460497</v>
      </c>
      <c r="J34" s="111">
        <v>445.84251968504009</v>
      </c>
      <c r="K34" s="111">
        <v>57.472440944881939</v>
      </c>
      <c r="L34" s="111">
        <v>104.55118110236225</v>
      </c>
      <c r="M34" s="111">
        <v>111.91338582677169</v>
      </c>
      <c r="N34" s="111">
        <v>229.5826771653544</v>
      </c>
      <c r="O34" s="111">
        <v>365.13385826771656</v>
      </c>
      <c r="P34" s="111">
        <v>33.472440944881889</v>
      </c>
      <c r="Q34" s="111">
        <v>91.590551181102413</v>
      </c>
      <c r="R34" s="111">
        <v>140.88188976377964</v>
      </c>
      <c r="S34" s="111">
        <v>28.30708661417323</v>
      </c>
      <c r="T34" s="111">
        <v>19.354330708661422</v>
      </c>
      <c r="U34" s="111">
        <v>531.23622047243862</v>
      </c>
      <c r="V34" s="111">
        <v>622.0866141732306</v>
      </c>
      <c r="W34" s="114">
        <v>1181</v>
      </c>
      <c r="X34" s="109" t="s">
        <v>331</v>
      </c>
      <c r="Y34" s="137">
        <v>44973</v>
      </c>
      <c r="Z34" s="137" t="s">
        <v>339</v>
      </c>
      <c r="AA34" s="137" t="s">
        <v>329</v>
      </c>
    </row>
    <row r="35" spans="1:27" ht="16.25" customHeight="1" x14ac:dyDescent="0.35">
      <c r="A35" s="109" t="s">
        <v>574</v>
      </c>
      <c r="B35" s="109" t="s">
        <v>573</v>
      </c>
      <c r="C35" s="109" t="s">
        <v>572</v>
      </c>
      <c r="D35" s="109" t="s">
        <v>571</v>
      </c>
      <c r="E35" s="113">
        <v>4102</v>
      </c>
      <c r="F35" s="109" t="s">
        <v>141</v>
      </c>
      <c r="G35" s="109" t="s">
        <v>126</v>
      </c>
      <c r="H35" s="109" t="s">
        <v>105</v>
      </c>
      <c r="I35" s="112">
        <v>5.6142857142857103</v>
      </c>
      <c r="J35" s="111">
        <v>1.4566929133858262</v>
      </c>
      <c r="K35" s="111">
        <v>0.99999999999999978</v>
      </c>
      <c r="L35" s="111">
        <v>0.59055118110236227</v>
      </c>
      <c r="M35" s="111">
        <v>0.11811023622047244</v>
      </c>
      <c r="N35" s="111">
        <v>1.3700787401574797</v>
      </c>
      <c r="O35" s="111">
        <v>1.7637795275590542</v>
      </c>
      <c r="P35" s="111">
        <v>0</v>
      </c>
      <c r="Q35" s="111">
        <v>3.1496062992125984E-2</v>
      </c>
      <c r="R35" s="111">
        <v>0</v>
      </c>
      <c r="S35" s="111">
        <v>0</v>
      </c>
      <c r="T35" s="111">
        <v>0</v>
      </c>
      <c r="U35" s="111">
        <v>3.1653543307086589</v>
      </c>
      <c r="V35" s="111">
        <v>1.8818897637795262</v>
      </c>
      <c r="W35" s="114" t="s">
        <v>332</v>
      </c>
      <c r="X35" s="109" t="s">
        <v>331</v>
      </c>
      <c r="Y35" s="137">
        <v>45197</v>
      </c>
      <c r="Z35" s="137" t="s">
        <v>330</v>
      </c>
      <c r="AA35" s="137" t="s">
        <v>329</v>
      </c>
    </row>
    <row r="36" spans="1:27" x14ac:dyDescent="0.35">
      <c r="A36" s="109" t="s">
        <v>570</v>
      </c>
      <c r="B36" s="109" t="s">
        <v>569</v>
      </c>
      <c r="C36" s="109" t="s">
        <v>184</v>
      </c>
      <c r="D36" s="109" t="s">
        <v>108</v>
      </c>
      <c r="E36" s="113">
        <v>75202</v>
      </c>
      <c r="F36" s="109" t="s">
        <v>128</v>
      </c>
      <c r="G36" s="109" t="s">
        <v>126</v>
      </c>
      <c r="H36" s="109" t="s">
        <v>105</v>
      </c>
      <c r="I36" s="112">
        <v>1.21364452423698</v>
      </c>
      <c r="J36" s="111">
        <v>5.212598425196842</v>
      </c>
      <c r="K36" s="111">
        <v>3.1496062992125984E-2</v>
      </c>
      <c r="L36" s="111">
        <v>3.937007874015748E-2</v>
      </c>
      <c r="M36" s="111">
        <v>1.5748031496062992E-2</v>
      </c>
      <c r="N36" s="111">
        <v>2.1968503937007839</v>
      </c>
      <c r="O36" s="111">
        <v>2.8976377952755858</v>
      </c>
      <c r="P36" s="111">
        <v>4.7244094488188976E-2</v>
      </c>
      <c r="Q36" s="111">
        <v>0.15748031496062986</v>
      </c>
      <c r="R36" s="111">
        <v>4.7244094488188976E-2</v>
      </c>
      <c r="S36" s="111">
        <v>4.7244094488188976E-2</v>
      </c>
      <c r="T36" s="111">
        <v>2.3622047244094488E-2</v>
      </c>
      <c r="U36" s="111">
        <v>5.1811023622047161</v>
      </c>
      <c r="V36" s="111">
        <v>2.7244094488188932</v>
      </c>
      <c r="W36" s="114" t="s">
        <v>332</v>
      </c>
      <c r="X36" s="109" t="s">
        <v>331</v>
      </c>
      <c r="Y36" s="137">
        <v>44882</v>
      </c>
      <c r="Z36" s="137" t="s">
        <v>410</v>
      </c>
      <c r="AA36" s="137" t="s">
        <v>329</v>
      </c>
    </row>
    <row r="37" spans="1:27" ht="16.25" customHeight="1" x14ac:dyDescent="0.35">
      <c r="A37" s="109" t="s">
        <v>568</v>
      </c>
      <c r="B37" s="109" t="s">
        <v>567</v>
      </c>
      <c r="C37" s="109" t="s">
        <v>566</v>
      </c>
      <c r="D37" s="109" t="s">
        <v>134</v>
      </c>
      <c r="E37" s="113">
        <v>80010</v>
      </c>
      <c r="F37" s="109" t="s">
        <v>135</v>
      </c>
      <c r="G37" s="109" t="s">
        <v>110</v>
      </c>
      <c r="H37" s="109" t="s">
        <v>105</v>
      </c>
      <c r="I37" s="112">
        <v>35.515986769569999</v>
      </c>
      <c r="J37" s="111">
        <v>699.14960629920552</v>
      </c>
      <c r="K37" s="111">
        <v>48.992125984251977</v>
      </c>
      <c r="L37" s="111">
        <v>116.51968503937016</v>
      </c>
      <c r="M37" s="111">
        <v>91.535433070866233</v>
      </c>
      <c r="N37" s="111">
        <v>184.35433070866148</v>
      </c>
      <c r="O37" s="111">
        <v>700.03149606298484</v>
      </c>
      <c r="P37" s="111">
        <v>11.196850393700785</v>
      </c>
      <c r="Q37" s="111">
        <v>60.614173228346516</v>
      </c>
      <c r="R37" s="111">
        <v>96.228346456692933</v>
      </c>
      <c r="S37" s="111">
        <v>31.685039370078737</v>
      </c>
      <c r="T37" s="111">
        <v>29.181102362204708</v>
      </c>
      <c r="U37" s="111">
        <v>799.10236220471415</v>
      </c>
      <c r="V37" s="111">
        <v>578.55905511811079</v>
      </c>
      <c r="W37" s="114">
        <v>600</v>
      </c>
      <c r="X37" s="109" t="s">
        <v>331</v>
      </c>
      <c r="Y37" s="137">
        <v>45001</v>
      </c>
      <c r="Z37" s="137" t="s">
        <v>339</v>
      </c>
      <c r="AA37" s="137" t="s">
        <v>329</v>
      </c>
    </row>
    <row r="38" spans="1:27" ht="16.25" customHeight="1" x14ac:dyDescent="0.35">
      <c r="A38" s="109" t="s">
        <v>565</v>
      </c>
      <c r="B38" s="109" t="s">
        <v>564</v>
      </c>
      <c r="C38" s="109" t="s">
        <v>563</v>
      </c>
      <c r="D38" s="109" t="s">
        <v>151</v>
      </c>
      <c r="E38" s="113">
        <v>53039</v>
      </c>
      <c r="F38" s="109" t="s">
        <v>8</v>
      </c>
      <c r="G38" s="109" t="s">
        <v>126</v>
      </c>
      <c r="H38" s="109" t="s">
        <v>105</v>
      </c>
      <c r="I38" s="112">
        <v>34.713253012048199</v>
      </c>
      <c r="J38" s="111">
        <v>13.858267716535423</v>
      </c>
      <c r="K38" s="111">
        <v>10.913385826771652</v>
      </c>
      <c r="L38" s="111">
        <v>43.409448818897644</v>
      </c>
      <c r="M38" s="111">
        <v>55.031496062992154</v>
      </c>
      <c r="N38" s="111">
        <v>86.622047244094588</v>
      </c>
      <c r="O38" s="111">
        <v>34.346456692913399</v>
      </c>
      <c r="P38" s="111">
        <v>2</v>
      </c>
      <c r="Q38" s="111">
        <v>0.24409448818897639</v>
      </c>
      <c r="R38" s="111">
        <v>42.110236220472437</v>
      </c>
      <c r="S38" s="111">
        <v>8.6929133858267686</v>
      </c>
      <c r="T38" s="111">
        <v>6.5984251968503944</v>
      </c>
      <c r="U38" s="111">
        <v>65.811023622047315</v>
      </c>
      <c r="V38" s="111">
        <v>80.354330708661593</v>
      </c>
      <c r="W38" s="114" t="s">
        <v>332</v>
      </c>
      <c r="X38" s="109" t="s">
        <v>331</v>
      </c>
      <c r="Y38" s="137">
        <v>45022</v>
      </c>
      <c r="Z38" s="137" t="s">
        <v>410</v>
      </c>
      <c r="AA38" s="137" t="s">
        <v>329</v>
      </c>
    </row>
    <row r="39" spans="1:27" x14ac:dyDescent="0.35">
      <c r="A39" s="109" t="s">
        <v>562</v>
      </c>
      <c r="B39" s="109" t="s">
        <v>561</v>
      </c>
      <c r="C39" s="109" t="s">
        <v>560</v>
      </c>
      <c r="D39" s="109" t="s">
        <v>115</v>
      </c>
      <c r="E39" s="113">
        <v>85131</v>
      </c>
      <c r="F39" s="109" t="s">
        <v>116</v>
      </c>
      <c r="G39" s="109" t="s">
        <v>104</v>
      </c>
      <c r="H39" s="109" t="s">
        <v>105</v>
      </c>
      <c r="I39" s="112">
        <v>32.808566108007398</v>
      </c>
      <c r="J39" s="111">
        <v>1248.1574803148824</v>
      </c>
      <c r="K39" s="111">
        <v>44.937007874015805</v>
      </c>
      <c r="L39" s="111">
        <v>64.44881889763785</v>
      </c>
      <c r="M39" s="111">
        <v>55.259842519685073</v>
      </c>
      <c r="N39" s="111">
        <v>102.0866141732286</v>
      </c>
      <c r="O39" s="111">
        <v>809.66929133854785</v>
      </c>
      <c r="P39" s="111">
        <v>49.763779527559095</v>
      </c>
      <c r="Q39" s="111">
        <v>451.28346456692469</v>
      </c>
      <c r="R39" s="111">
        <v>47.889763779527577</v>
      </c>
      <c r="S39" s="111">
        <v>18.440944881889759</v>
      </c>
      <c r="T39" s="111">
        <v>38.598425196850435</v>
      </c>
      <c r="U39" s="111">
        <v>1307.8740157479504</v>
      </c>
      <c r="V39" s="111">
        <v>991.64566929129535</v>
      </c>
      <c r="W39" s="114">
        <v>900</v>
      </c>
      <c r="X39" s="109" t="s">
        <v>331</v>
      </c>
      <c r="Y39" s="137">
        <v>45225</v>
      </c>
      <c r="Z39" s="137" t="s">
        <v>339</v>
      </c>
      <c r="AA39" s="138" t="s">
        <v>329</v>
      </c>
    </row>
    <row r="40" spans="1:27" ht="16.25" customHeight="1" x14ac:dyDescent="0.35">
      <c r="A40" s="109" t="s">
        <v>559</v>
      </c>
      <c r="B40" s="109" t="s">
        <v>558</v>
      </c>
      <c r="C40" s="109" t="s">
        <v>557</v>
      </c>
      <c r="D40" s="109" t="s">
        <v>108</v>
      </c>
      <c r="E40" s="113">
        <v>76837</v>
      </c>
      <c r="F40" s="109" t="s">
        <v>128</v>
      </c>
      <c r="G40" s="109" t="s">
        <v>126</v>
      </c>
      <c r="H40" s="109" t="s">
        <v>4</v>
      </c>
      <c r="I40" s="112">
        <v>37.383584589614699</v>
      </c>
      <c r="J40" s="111">
        <v>176.45669291338609</v>
      </c>
      <c r="K40" s="111">
        <v>27.440944881889841</v>
      </c>
      <c r="L40" s="111">
        <v>2.9212598425196843</v>
      </c>
      <c r="M40" s="111">
        <v>0.24409448818897636</v>
      </c>
      <c r="N40" s="111">
        <v>22.496062992125992</v>
      </c>
      <c r="O40" s="111">
        <v>184.56692913385913</v>
      </c>
      <c r="P40" s="111">
        <v>0</v>
      </c>
      <c r="Q40" s="111">
        <v>0</v>
      </c>
      <c r="R40" s="111">
        <v>0.68503937007873983</v>
      </c>
      <c r="S40" s="111">
        <v>2.5590551181102361</v>
      </c>
      <c r="T40" s="111">
        <v>9.7559055118110205</v>
      </c>
      <c r="U40" s="111">
        <v>194.06299212598512</v>
      </c>
      <c r="V40" s="111">
        <v>72.393700787401386</v>
      </c>
      <c r="W40" s="114" t="s">
        <v>332</v>
      </c>
      <c r="X40" s="109" t="s">
        <v>331</v>
      </c>
      <c r="Y40" s="137">
        <v>45022</v>
      </c>
      <c r="Z40" s="137" t="s">
        <v>410</v>
      </c>
      <c r="AA40" s="137" t="s">
        <v>329</v>
      </c>
    </row>
    <row r="41" spans="1:27" ht="16.25" customHeight="1" x14ac:dyDescent="0.35">
      <c r="A41" s="109" t="s">
        <v>556</v>
      </c>
      <c r="B41" s="109" t="s">
        <v>555</v>
      </c>
      <c r="C41" s="109" t="s">
        <v>554</v>
      </c>
      <c r="D41" s="109" t="s">
        <v>170</v>
      </c>
      <c r="E41" s="113">
        <v>83647</v>
      </c>
      <c r="F41" s="109" t="s">
        <v>148</v>
      </c>
      <c r="G41" s="109" t="s">
        <v>126</v>
      </c>
      <c r="H41" s="109" t="s">
        <v>105</v>
      </c>
      <c r="I41" s="112">
        <v>7.1509433962264204</v>
      </c>
      <c r="J41" s="111">
        <v>0.26771653543307083</v>
      </c>
      <c r="K41" s="111">
        <v>0.69291338582677164</v>
      </c>
      <c r="L41" s="111">
        <v>1.5590551181102361</v>
      </c>
      <c r="M41" s="111">
        <v>0.49606299212598415</v>
      </c>
      <c r="N41" s="111">
        <v>2.4566929133858255</v>
      </c>
      <c r="O41" s="111">
        <v>0.20472440944881889</v>
      </c>
      <c r="P41" s="111">
        <v>0.3543307086614173</v>
      </c>
      <c r="Q41" s="111">
        <v>0</v>
      </c>
      <c r="R41" s="111">
        <v>1</v>
      </c>
      <c r="S41" s="111">
        <v>3.937007874015748E-2</v>
      </c>
      <c r="T41" s="111">
        <v>0</v>
      </c>
      <c r="U41" s="111">
        <v>1.9763779527559044</v>
      </c>
      <c r="V41" s="111">
        <v>2.7244094488188968</v>
      </c>
      <c r="W41" s="114" t="s">
        <v>332</v>
      </c>
      <c r="X41" s="109" t="s">
        <v>331</v>
      </c>
      <c r="Y41" s="137">
        <v>45092</v>
      </c>
      <c r="Z41" s="137" t="s">
        <v>410</v>
      </c>
      <c r="AA41" s="137" t="s">
        <v>409</v>
      </c>
    </row>
    <row r="42" spans="1:27" ht="17.149999999999999" customHeight="1" x14ac:dyDescent="0.35">
      <c r="A42" s="109" t="s">
        <v>553</v>
      </c>
      <c r="B42" s="109" t="s">
        <v>552</v>
      </c>
      <c r="C42" s="109" t="s">
        <v>551</v>
      </c>
      <c r="D42" s="109" t="s">
        <v>108</v>
      </c>
      <c r="E42" s="113">
        <v>78580</v>
      </c>
      <c r="F42" s="109" t="s">
        <v>340</v>
      </c>
      <c r="G42" s="109" t="s">
        <v>104</v>
      </c>
      <c r="H42" s="109" t="s">
        <v>105</v>
      </c>
      <c r="I42" s="112">
        <v>31.527240250074399</v>
      </c>
      <c r="J42" s="111">
        <v>851.01574803148526</v>
      </c>
      <c r="K42" s="111">
        <v>4.9291338582677167</v>
      </c>
      <c r="L42" s="111">
        <v>3.1653543307086611</v>
      </c>
      <c r="M42" s="111">
        <v>1.9921259842519685</v>
      </c>
      <c r="N42" s="111">
        <v>12.637795275590545</v>
      </c>
      <c r="O42" s="111">
        <v>378.62204724409042</v>
      </c>
      <c r="P42" s="111">
        <v>9.1732283464566891</v>
      </c>
      <c r="Q42" s="111">
        <v>460.66929133858247</v>
      </c>
      <c r="R42" s="111">
        <v>2.6377952755905509</v>
      </c>
      <c r="S42" s="111">
        <v>1.2755905511811023</v>
      </c>
      <c r="T42" s="111">
        <v>7.9685039370078714</v>
      </c>
      <c r="U42" s="111">
        <v>849.22047244093426</v>
      </c>
      <c r="V42" s="111">
        <v>618.44094488187739</v>
      </c>
      <c r="W42" s="114">
        <v>600</v>
      </c>
      <c r="X42" s="109" t="s">
        <v>331</v>
      </c>
      <c r="Y42" s="137">
        <v>44994</v>
      </c>
      <c r="Z42" s="137" t="s">
        <v>339</v>
      </c>
      <c r="AA42" s="137" t="s">
        <v>329</v>
      </c>
    </row>
    <row r="43" spans="1:27" x14ac:dyDescent="0.35">
      <c r="A43" s="109" t="s">
        <v>550</v>
      </c>
      <c r="B43" s="109" t="s">
        <v>549</v>
      </c>
      <c r="C43" s="109" t="s">
        <v>548</v>
      </c>
      <c r="D43" s="109" t="s">
        <v>129</v>
      </c>
      <c r="E43" s="113">
        <v>7201</v>
      </c>
      <c r="F43" s="109" t="s">
        <v>130</v>
      </c>
      <c r="G43" s="109" t="s">
        <v>110</v>
      </c>
      <c r="H43" s="109" t="s">
        <v>105</v>
      </c>
      <c r="I43" s="112">
        <v>17.5879218472469</v>
      </c>
      <c r="J43" s="111">
        <v>128.24409448818918</v>
      </c>
      <c r="K43" s="111">
        <v>76.763779527559151</v>
      </c>
      <c r="L43" s="111">
        <v>9.2440944881889653</v>
      </c>
      <c r="M43" s="111">
        <v>4.1181102362204669</v>
      </c>
      <c r="N43" s="111">
        <v>31.669291338582845</v>
      </c>
      <c r="O43" s="111">
        <v>173.37007874015765</v>
      </c>
      <c r="P43" s="111">
        <v>1.8976377952755905</v>
      </c>
      <c r="Q43" s="111">
        <v>11.433070866141726</v>
      </c>
      <c r="R43" s="111">
        <v>3.795275590551181</v>
      </c>
      <c r="S43" s="111">
        <v>6.8661417322834648</v>
      </c>
      <c r="T43" s="111">
        <v>13.188976377952754</v>
      </c>
      <c r="U43" s="111">
        <v>194.51968503937019</v>
      </c>
      <c r="V43" s="111">
        <v>96.456692913385936</v>
      </c>
      <c r="W43" s="114">
        <v>285</v>
      </c>
      <c r="X43" s="109" t="s">
        <v>331</v>
      </c>
      <c r="Y43" s="137">
        <v>45260</v>
      </c>
      <c r="Z43" s="137" t="s">
        <v>339</v>
      </c>
      <c r="AA43" s="138" t="s">
        <v>329</v>
      </c>
    </row>
    <row r="44" spans="1:27" ht="15.65" customHeight="1" x14ac:dyDescent="0.35">
      <c r="A44" s="109" t="s">
        <v>547</v>
      </c>
      <c r="B44" s="109" t="s">
        <v>546</v>
      </c>
      <c r="C44" s="109" t="s">
        <v>186</v>
      </c>
      <c r="D44" s="109" t="s">
        <v>108</v>
      </c>
      <c r="E44" s="113">
        <v>79925</v>
      </c>
      <c r="F44" s="109" t="s">
        <v>124</v>
      </c>
      <c r="G44" s="109" t="s">
        <v>122</v>
      </c>
      <c r="H44" s="109" t="s">
        <v>105</v>
      </c>
      <c r="I44" s="112">
        <v>44.223122866894201</v>
      </c>
      <c r="J44" s="111">
        <v>463.74015748031275</v>
      </c>
      <c r="K44" s="111">
        <v>162.70866141732247</v>
      </c>
      <c r="L44" s="111">
        <v>97.165354330708752</v>
      </c>
      <c r="M44" s="111">
        <v>51.377952755905532</v>
      </c>
      <c r="N44" s="111">
        <v>247.96062992125977</v>
      </c>
      <c r="O44" s="111">
        <v>308.51181102362074</v>
      </c>
      <c r="P44" s="111">
        <v>51.212598425196873</v>
      </c>
      <c r="Q44" s="111">
        <v>167.30708661417322</v>
      </c>
      <c r="R44" s="111">
        <v>39.645669291338606</v>
      </c>
      <c r="S44" s="111">
        <v>57.0551181102363</v>
      </c>
      <c r="T44" s="111">
        <v>93.905511811023729</v>
      </c>
      <c r="U44" s="111">
        <v>584.38582677164823</v>
      </c>
      <c r="V44" s="111">
        <v>646.63779527558631</v>
      </c>
      <c r="W44" s="114">
        <v>450</v>
      </c>
      <c r="X44" s="109" t="s">
        <v>331</v>
      </c>
      <c r="Y44" s="137">
        <v>45015</v>
      </c>
      <c r="Z44" s="137" t="s">
        <v>339</v>
      </c>
      <c r="AA44" s="137" t="s">
        <v>329</v>
      </c>
    </row>
    <row r="45" spans="1:27" ht="15.65" customHeight="1" x14ac:dyDescent="0.35">
      <c r="A45" s="109" t="s">
        <v>545</v>
      </c>
      <c r="B45" s="109" t="s">
        <v>544</v>
      </c>
      <c r="C45" s="109" t="s">
        <v>541</v>
      </c>
      <c r="D45" s="109" t="s">
        <v>106</v>
      </c>
      <c r="E45" s="113">
        <v>31537</v>
      </c>
      <c r="F45" s="109" t="s">
        <v>107</v>
      </c>
      <c r="G45" s="109" t="s">
        <v>104</v>
      </c>
      <c r="H45" s="109" t="s">
        <v>4</v>
      </c>
      <c r="I45" s="112">
        <v>33.735849056603797</v>
      </c>
      <c r="J45" s="111">
        <v>172.48818897637804</v>
      </c>
      <c r="K45" s="111">
        <v>14.732283464566921</v>
      </c>
      <c r="L45" s="111">
        <v>16.763779527559048</v>
      </c>
      <c r="M45" s="111">
        <v>28.874015748031503</v>
      </c>
      <c r="N45" s="111">
        <v>56.80314960629925</v>
      </c>
      <c r="O45" s="111">
        <v>176.05511811023638</v>
      </c>
      <c r="P45" s="111">
        <v>0</v>
      </c>
      <c r="Q45" s="111">
        <v>0</v>
      </c>
      <c r="R45" s="111">
        <v>20.267716535433074</v>
      </c>
      <c r="S45" s="111">
        <v>8.9055118110236222</v>
      </c>
      <c r="T45" s="111">
        <v>4.5354330708661417</v>
      </c>
      <c r="U45" s="111">
        <v>199.14960629921271</v>
      </c>
      <c r="V45" s="111">
        <v>162.9055118110237</v>
      </c>
      <c r="W45" s="114">
        <v>338</v>
      </c>
      <c r="X45" s="109" t="s">
        <v>331</v>
      </c>
      <c r="Y45" s="137">
        <v>44589</v>
      </c>
      <c r="Z45" s="137" t="s">
        <v>339</v>
      </c>
      <c r="AA45" s="137" t="s">
        <v>329</v>
      </c>
    </row>
    <row r="46" spans="1:27" x14ac:dyDescent="0.35">
      <c r="A46" s="109" t="s">
        <v>543</v>
      </c>
      <c r="B46" s="109" t="s">
        <v>542</v>
      </c>
      <c r="C46" s="109" t="s">
        <v>541</v>
      </c>
      <c r="D46" s="109" t="s">
        <v>106</v>
      </c>
      <c r="E46" s="113">
        <v>31537</v>
      </c>
      <c r="F46" s="109" t="s">
        <v>107</v>
      </c>
      <c r="G46" s="109" t="s">
        <v>104</v>
      </c>
      <c r="H46" s="109" t="s">
        <v>4</v>
      </c>
      <c r="I46" s="112">
        <v>46.9696342305038</v>
      </c>
      <c r="J46" s="111">
        <v>517.44094488188659</v>
      </c>
      <c r="K46" s="111">
        <v>69.346456692913421</v>
      </c>
      <c r="L46" s="111">
        <v>34.874015748031503</v>
      </c>
      <c r="M46" s="111">
        <v>28.228346456692904</v>
      </c>
      <c r="N46" s="111">
        <v>107.08661417322843</v>
      </c>
      <c r="O46" s="111">
        <v>542.80314960629369</v>
      </c>
      <c r="P46" s="111">
        <v>0</v>
      </c>
      <c r="Q46" s="111">
        <v>0</v>
      </c>
      <c r="R46" s="111">
        <v>19.937007874015755</v>
      </c>
      <c r="S46" s="111">
        <v>13.874015748031495</v>
      </c>
      <c r="T46" s="111">
        <v>19.267716535433077</v>
      </c>
      <c r="U46" s="111">
        <v>596.81102362204092</v>
      </c>
      <c r="V46" s="111">
        <v>452.35433070865969</v>
      </c>
      <c r="W46" s="114">
        <v>544</v>
      </c>
      <c r="X46" s="109" t="s">
        <v>331</v>
      </c>
      <c r="Y46" s="137">
        <v>44959</v>
      </c>
      <c r="Z46" s="137" t="s">
        <v>339</v>
      </c>
      <c r="AA46" s="138" t="s">
        <v>329</v>
      </c>
    </row>
    <row r="47" spans="1:27" ht="15.65" customHeight="1" x14ac:dyDescent="0.35">
      <c r="A47" s="109" t="s">
        <v>540</v>
      </c>
      <c r="B47" s="109" t="s">
        <v>532</v>
      </c>
      <c r="C47" s="109" t="s">
        <v>531</v>
      </c>
      <c r="D47" s="109" t="s">
        <v>115</v>
      </c>
      <c r="E47" s="113">
        <v>85132</v>
      </c>
      <c r="F47" s="109" t="s">
        <v>116</v>
      </c>
      <c r="G47" s="109" t="s">
        <v>122</v>
      </c>
      <c r="H47" s="109" t="s">
        <v>4</v>
      </c>
      <c r="I47" s="112">
        <v>11.6166526962839</v>
      </c>
      <c r="J47" s="111">
        <v>307.58267716534868</v>
      </c>
      <c r="K47" s="111">
        <v>56.251968503937043</v>
      </c>
      <c r="L47" s="111">
        <v>2.3779527559055094</v>
      </c>
      <c r="M47" s="111">
        <v>2.3700787401574788</v>
      </c>
      <c r="N47" s="111">
        <v>78.21259842519683</v>
      </c>
      <c r="O47" s="111">
        <v>290.29921259841962</v>
      </c>
      <c r="P47" s="111">
        <v>3.937007874015748E-2</v>
      </c>
      <c r="Q47" s="111">
        <v>3.1496062992125984E-2</v>
      </c>
      <c r="R47" s="111">
        <v>4.6850393700787389</v>
      </c>
      <c r="S47" s="111">
        <v>5.6141732283464556</v>
      </c>
      <c r="T47" s="111">
        <v>25.102362204724447</v>
      </c>
      <c r="U47" s="111">
        <v>333.18110236219775</v>
      </c>
      <c r="V47" s="111">
        <v>252.04724409448548</v>
      </c>
      <c r="W47" s="114">
        <v>392</v>
      </c>
      <c r="X47" s="109" t="s">
        <v>331</v>
      </c>
      <c r="Y47" s="137">
        <v>44966</v>
      </c>
      <c r="Z47" s="137" t="s">
        <v>339</v>
      </c>
      <c r="AA47" s="137" t="s">
        <v>329</v>
      </c>
    </row>
    <row r="48" spans="1:27" ht="15.65" customHeight="1" x14ac:dyDescent="0.35">
      <c r="A48" s="109" t="s">
        <v>539</v>
      </c>
      <c r="B48" s="109" t="s">
        <v>538</v>
      </c>
      <c r="C48" s="109" t="s">
        <v>537</v>
      </c>
      <c r="D48" s="109" t="s">
        <v>142</v>
      </c>
      <c r="E48" s="113">
        <v>56007</v>
      </c>
      <c r="F48" s="109" t="s">
        <v>143</v>
      </c>
      <c r="G48" s="109" t="s">
        <v>113</v>
      </c>
      <c r="H48" s="109" t="s">
        <v>4</v>
      </c>
      <c r="I48" s="112">
        <v>40.780952380952399</v>
      </c>
      <c r="J48" s="111">
        <v>2.8740157480314963</v>
      </c>
      <c r="K48" s="111">
        <v>7.047244094488188</v>
      </c>
      <c r="L48" s="111">
        <v>20.181102362204726</v>
      </c>
      <c r="M48" s="111">
        <v>5.2992125984251954</v>
      </c>
      <c r="N48" s="111">
        <v>21.212598425196848</v>
      </c>
      <c r="O48" s="111">
        <v>14.188976377952747</v>
      </c>
      <c r="P48" s="111">
        <v>0</v>
      </c>
      <c r="Q48" s="111">
        <v>0</v>
      </c>
      <c r="R48" s="111">
        <v>9.5748031496062946</v>
      </c>
      <c r="S48" s="111">
        <v>0.37007874015748027</v>
      </c>
      <c r="T48" s="111">
        <v>1.188976377952756</v>
      </c>
      <c r="U48" s="111">
        <v>24.267716535433085</v>
      </c>
      <c r="V48" s="111">
        <v>30.283464566929148</v>
      </c>
      <c r="W48" s="114" t="s">
        <v>332</v>
      </c>
      <c r="X48" s="109" t="s">
        <v>331</v>
      </c>
      <c r="Y48" s="137">
        <v>44959</v>
      </c>
      <c r="Z48" s="137" t="s">
        <v>330</v>
      </c>
      <c r="AA48" s="137" t="s">
        <v>329</v>
      </c>
    </row>
    <row r="49" spans="1:27" ht="15.65" customHeight="1" x14ac:dyDescent="0.35">
      <c r="A49" s="109" t="s">
        <v>536</v>
      </c>
      <c r="B49" s="109" t="s">
        <v>535</v>
      </c>
      <c r="C49" s="109" t="s">
        <v>534</v>
      </c>
      <c r="D49" s="109" t="s">
        <v>131</v>
      </c>
      <c r="E49" s="113">
        <v>23901</v>
      </c>
      <c r="F49" s="109" t="s">
        <v>132</v>
      </c>
      <c r="G49" s="109" t="s">
        <v>104</v>
      </c>
      <c r="H49" s="109" t="s">
        <v>4</v>
      </c>
      <c r="I49" s="112">
        <v>73.570093457943898</v>
      </c>
      <c r="J49" s="111">
        <v>28.236220472440955</v>
      </c>
      <c r="K49" s="111">
        <v>19.488188976377952</v>
      </c>
      <c r="L49" s="111">
        <v>52.417322834645709</v>
      </c>
      <c r="M49" s="111">
        <v>83.417322834645759</v>
      </c>
      <c r="N49" s="111">
        <v>134.26771653543329</v>
      </c>
      <c r="O49" s="111">
        <v>49.291338582677199</v>
      </c>
      <c r="P49" s="111">
        <v>0</v>
      </c>
      <c r="Q49" s="111">
        <v>0</v>
      </c>
      <c r="R49" s="111">
        <v>55.629921259842519</v>
      </c>
      <c r="S49" s="111">
        <v>14.251968503937009</v>
      </c>
      <c r="T49" s="111">
        <v>11.22047244094488</v>
      </c>
      <c r="U49" s="111">
        <v>102.45669291338589</v>
      </c>
      <c r="V49" s="111">
        <v>127.96850393700801</v>
      </c>
      <c r="W49" s="114">
        <v>500</v>
      </c>
      <c r="X49" s="109" t="s">
        <v>331</v>
      </c>
      <c r="Y49" s="137">
        <v>45043</v>
      </c>
      <c r="Z49" s="137" t="s">
        <v>405</v>
      </c>
      <c r="AA49" s="137" t="s">
        <v>329</v>
      </c>
    </row>
    <row r="50" spans="1:27" ht="15.65" customHeight="1" x14ac:dyDescent="0.35">
      <c r="A50" s="109" t="s">
        <v>533</v>
      </c>
      <c r="B50" s="109" t="s">
        <v>532</v>
      </c>
      <c r="C50" s="109" t="s">
        <v>531</v>
      </c>
      <c r="D50" s="109" t="s">
        <v>115</v>
      </c>
      <c r="E50" s="113">
        <v>85232</v>
      </c>
      <c r="F50" s="109" t="s">
        <v>116</v>
      </c>
      <c r="G50" s="109" t="s">
        <v>145</v>
      </c>
      <c r="H50" s="109" t="s">
        <v>4</v>
      </c>
      <c r="I50" s="112">
        <v>2.4576069730586401</v>
      </c>
      <c r="J50" s="111">
        <v>117.10236220472514</v>
      </c>
      <c r="K50" s="111">
        <v>17.700787401574868</v>
      </c>
      <c r="L50" s="111">
        <v>11.173228346456675</v>
      </c>
      <c r="M50" s="111">
        <v>6.9448818897637707</v>
      </c>
      <c r="N50" s="111">
        <v>33.622047244095455</v>
      </c>
      <c r="O50" s="111">
        <v>116.1259842519694</v>
      </c>
      <c r="P50" s="111">
        <v>0.72440944881889702</v>
      </c>
      <c r="Q50" s="111">
        <v>2.4488188976377918</v>
      </c>
      <c r="R50" s="111">
        <v>3.2755905511810988</v>
      </c>
      <c r="S50" s="111">
        <v>1.2913385826771642</v>
      </c>
      <c r="T50" s="111">
        <v>2.2913385826771635</v>
      </c>
      <c r="U50" s="111">
        <v>146.06299212598435</v>
      </c>
      <c r="V50" s="111">
        <v>107.32283464566879</v>
      </c>
      <c r="W50" s="114" t="s">
        <v>332</v>
      </c>
      <c r="X50" s="109" t="s">
        <v>114</v>
      </c>
      <c r="Y50" s="137" t="s">
        <v>114</v>
      </c>
      <c r="Z50" s="137" t="s">
        <v>114</v>
      </c>
      <c r="AA50" s="137" t="s">
        <v>114</v>
      </c>
    </row>
    <row r="51" spans="1:27" x14ac:dyDescent="0.35">
      <c r="A51" s="109" t="s">
        <v>530</v>
      </c>
      <c r="B51" s="109" t="s">
        <v>529</v>
      </c>
      <c r="C51" s="109" t="s">
        <v>528</v>
      </c>
      <c r="D51" s="109" t="s">
        <v>149</v>
      </c>
      <c r="E51" s="113">
        <v>44024</v>
      </c>
      <c r="F51" s="109" t="s">
        <v>150</v>
      </c>
      <c r="G51" s="109" t="s">
        <v>126</v>
      </c>
      <c r="H51" s="109" t="s">
        <v>105</v>
      </c>
      <c r="I51" s="112">
        <v>65.702702702702695</v>
      </c>
      <c r="J51" s="111">
        <v>33.330708661417319</v>
      </c>
      <c r="K51" s="111">
        <v>5.5196850393700787</v>
      </c>
      <c r="L51" s="111">
        <v>8.669291338582676</v>
      </c>
      <c r="M51" s="111">
        <v>3.4488188976377958</v>
      </c>
      <c r="N51" s="111">
        <v>16.496062992125982</v>
      </c>
      <c r="O51" s="111">
        <v>29.4251968503937</v>
      </c>
      <c r="P51" s="111">
        <v>0.56692913385826771</v>
      </c>
      <c r="Q51" s="111">
        <v>4.4803149606299204</v>
      </c>
      <c r="R51" s="111">
        <v>5.228346456692913</v>
      </c>
      <c r="S51" s="111">
        <v>3.7401574803149606</v>
      </c>
      <c r="T51" s="111">
        <v>5.6692913385826769</v>
      </c>
      <c r="U51" s="111">
        <v>36.330708661417312</v>
      </c>
      <c r="V51" s="111">
        <v>27.929133858267708</v>
      </c>
      <c r="W51" s="114" t="s">
        <v>332</v>
      </c>
      <c r="X51" s="109" t="s">
        <v>331</v>
      </c>
      <c r="Y51" s="137">
        <v>44959</v>
      </c>
      <c r="Z51" s="137" t="s">
        <v>410</v>
      </c>
      <c r="AA51" s="137" t="s">
        <v>329</v>
      </c>
    </row>
    <row r="52" spans="1:27" ht="15.65" customHeight="1" x14ac:dyDescent="0.35">
      <c r="A52" s="109" t="s">
        <v>527</v>
      </c>
      <c r="B52" s="109" t="s">
        <v>526</v>
      </c>
      <c r="C52" s="109" t="s">
        <v>525</v>
      </c>
      <c r="D52" s="109" t="s">
        <v>102</v>
      </c>
      <c r="E52" s="113">
        <v>93250</v>
      </c>
      <c r="F52" s="109" t="s">
        <v>140</v>
      </c>
      <c r="G52" s="109" t="s">
        <v>110</v>
      </c>
      <c r="H52" s="109" t="s">
        <v>105</v>
      </c>
      <c r="I52" s="112">
        <v>63.9298245614035</v>
      </c>
      <c r="J52" s="111">
        <v>43.133858267716533</v>
      </c>
      <c r="K52" s="111">
        <v>17.56692913385826</v>
      </c>
      <c r="L52" s="111">
        <v>46.905511811023636</v>
      </c>
      <c r="M52" s="111">
        <v>136.55905511811042</v>
      </c>
      <c r="N52" s="111">
        <v>181.46456692913407</v>
      </c>
      <c r="O52" s="111">
        <v>62.637795275590534</v>
      </c>
      <c r="P52" s="111">
        <v>6.2992125984251968E-2</v>
      </c>
      <c r="Q52" s="111">
        <v>0</v>
      </c>
      <c r="R52" s="111">
        <v>108.98425196850395</v>
      </c>
      <c r="S52" s="111">
        <v>5.9212598425196852</v>
      </c>
      <c r="T52" s="111">
        <v>5.622047244094488</v>
      </c>
      <c r="U52" s="111">
        <v>123.63779527559062</v>
      </c>
      <c r="V52" s="111">
        <v>167.51181102362239</v>
      </c>
      <c r="W52" s="114">
        <v>560</v>
      </c>
      <c r="X52" s="109" t="s">
        <v>331</v>
      </c>
      <c r="Y52" s="137">
        <v>44952</v>
      </c>
      <c r="Z52" s="137" t="s">
        <v>339</v>
      </c>
      <c r="AA52" s="137" t="s">
        <v>329</v>
      </c>
    </row>
    <row r="53" spans="1:27" ht="15.65" customHeight="1" x14ac:dyDescent="0.35">
      <c r="A53" s="109" t="s">
        <v>524</v>
      </c>
      <c r="B53" s="109" t="s">
        <v>523</v>
      </c>
      <c r="C53" s="109" t="s">
        <v>522</v>
      </c>
      <c r="D53" s="109" t="s">
        <v>168</v>
      </c>
      <c r="E53" s="113">
        <v>96910</v>
      </c>
      <c r="F53" s="109" t="s">
        <v>140</v>
      </c>
      <c r="G53" s="109" t="s">
        <v>126</v>
      </c>
      <c r="H53" s="109" t="s">
        <v>105</v>
      </c>
      <c r="I53" s="112">
        <v>58</v>
      </c>
      <c r="J53" s="111">
        <v>0.3543307086614173</v>
      </c>
      <c r="K53" s="111">
        <v>1.4488188976377954</v>
      </c>
      <c r="L53" s="111">
        <v>3.9448818897637796</v>
      </c>
      <c r="M53" s="111">
        <v>0</v>
      </c>
      <c r="N53" s="111">
        <v>5.3937007874015741</v>
      </c>
      <c r="O53" s="111">
        <v>0.3543307086614173</v>
      </c>
      <c r="P53" s="111">
        <v>0</v>
      </c>
      <c r="Q53" s="111">
        <v>0</v>
      </c>
      <c r="R53" s="111">
        <v>5.1181102362204722</v>
      </c>
      <c r="S53" s="111">
        <v>0.24409448818897639</v>
      </c>
      <c r="T53" s="111">
        <v>0</v>
      </c>
      <c r="U53" s="111">
        <v>0.38582677165354329</v>
      </c>
      <c r="V53" s="111">
        <v>4.6692913385826769</v>
      </c>
      <c r="W53" s="114" t="s">
        <v>332</v>
      </c>
      <c r="X53" s="109" t="s">
        <v>332</v>
      </c>
      <c r="Y53" s="115" t="s">
        <v>332</v>
      </c>
      <c r="Z53" s="137" t="s">
        <v>332</v>
      </c>
      <c r="AA53" s="115" t="s">
        <v>332</v>
      </c>
    </row>
    <row r="54" spans="1:27" ht="15.65" customHeight="1" x14ac:dyDescent="0.35">
      <c r="A54" s="109" t="s">
        <v>521</v>
      </c>
      <c r="B54" s="109" t="s">
        <v>520</v>
      </c>
      <c r="C54" s="109" t="s">
        <v>519</v>
      </c>
      <c r="D54" s="109" t="s">
        <v>117</v>
      </c>
      <c r="E54" s="113">
        <v>39520</v>
      </c>
      <c r="F54" s="109" t="s">
        <v>112</v>
      </c>
      <c r="G54" s="109" t="s">
        <v>113</v>
      </c>
      <c r="H54" s="109" t="s">
        <v>105</v>
      </c>
      <c r="I54" s="112">
        <v>2.7756563245823398</v>
      </c>
      <c r="J54" s="111">
        <v>5.9606299212598337</v>
      </c>
      <c r="K54" s="111">
        <v>1.5039370078740142</v>
      </c>
      <c r="L54" s="111">
        <v>1.6535433070866123</v>
      </c>
      <c r="M54" s="111">
        <v>0.80314960629921206</v>
      </c>
      <c r="N54" s="111">
        <v>2.3464566929133825</v>
      </c>
      <c r="O54" s="111">
        <v>7.3700787401574681</v>
      </c>
      <c r="P54" s="111">
        <v>7.874015748031496E-3</v>
      </c>
      <c r="Q54" s="111">
        <v>0.19685039370078744</v>
      </c>
      <c r="R54" s="111">
        <v>6.2992125984251968E-2</v>
      </c>
      <c r="S54" s="111">
        <v>3.937007874015748E-2</v>
      </c>
      <c r="T54" s="111">
        <v>6.2992125984251968E-2</v>
      </c>
      <c r="U54" s="111">
        <v>9.7559055118110081</v>
      </c>
      <c r="V54" s="111">
        <v>3.8425196850393641</v>
      </c>
      <c r="W54" s="114" t="s">
        <v>332</v>
      </c>
      <c r="X54" s="109" t="s">
        <v>163</v>
      </c>
      <c r="Y54" s="137">
        <v>44558</v>
      </c>
      <c r="Z54" s="137" t="s">
        <v>379</v>
      </c>
      <c r="AA54" s="137" t="s">
        <v>329</v>
      </c>
    </row>
    <row r="55" spans="1:27" x14ac:dyDescent="0.35">
      <c r="A55" s="109" t="s">
        <v>518</v>
      </c>
      <c r="B55" s="109" t="s">
        <v>517</v>
      </c>
      <c r="C55" s="109" t="s">
        <v>516</v>
      </c>
      <c r="D55" s="109" t="s">
        <v>147</v>
      </c>
      <c r="E55" s="113">
        <v>89015</v>
      </c>
      <c r="F55" s="109" t="s">
        <v>148</v>
      </c>
      <c r="G55" s="109" t="s">
        <v>126</v>
      </c>
      <c r="H55" s="109" t="s">
        <v>105</v>
      </c>
      <c r="I55" s="112">
        <v>35.656652360514997</v>
      </c>
      <c r="J55" s="111">
        <v>10.283464566929128</v>
      </c>
      <c r="K55" s="111">
        <v>17.527559055118104</v>
      </c>
      <c r="L55" s="111">
        <v>27.448818897637814</v>
      </c>
      <c r="M55" s="111">
        <v>11.409448818897632</v>
      </c>
      <c r="N55" s="111">
        <v>39.818897637795317</v>
      </c>
      <c r="O55" s="111">
        <v>14.716535433070854</v>
      </c>
      <c r="P55" s="111">
        <v>9.2519685039370039</v>
      </c>
      <c r="Q55" s="111">
        <v>2.8818897637795273</v>
      </c>
      <c r="R55" s="111">
        <v>20.125984251968518</v>
      </c>
      <c r="S55" s="111">
        <v>10.708661417322828</v>
      </c>
      <c r="T55" s="111">
        <v>8.8346456692913335</v>
      </c>
      <c r="U55" s="111">
        <v>27.000000000000011</v>
      </c>
      <c r="V55" s="111">
        <v>52.291338582677234</v>
      </c>
      <c r="W55" s="114" t="s">
        <v>332</v>
      </c>
      <c r="X55" s="109" t="s">
        <v>331</v>
      </c>
      <c r="Y55" s="137">
        <v>45022</v>
      </c>
      <c r="Z55" s="137" t="s">
        <v>410</v>
      </c>
      <c r="AA55" s="137" t="s">
        <v>329</v>
      </c>
    </row>
    <row r="56" spans="1:27" x14ac:dyDescent="0.35">
      <c r="A56" s="109" t="s">
        <v>515</v>
      </c>
      <c r="B56" s="109" t="s">
        <v>514</v>
      </c>
      <c r="C56" s="109" t="s">
        <v>187</v>
      </c>
      <c r="D56" s="109" t="s">
        <v>108</v>
      </c>
      <c r="E56" s="113">
        <v>77032</v>
      </c>
      <c r="F56" s="109" t="s">
        <v>125</v>
      </c>
      <c r="G56" s="109" t="s">
        <v>110</v>
      </c>
      <c r="H56" s="109" t="s">
        <v>105</v>
      </c>
      <c r="I56" s="112">
        <v>38.665267175572502</v>
      </c>
      <c r="J56" s="111">
        <v>808.62992125983237</v>
      </c>
      <c r="K56" s="111">
        <v>21.236220472440927</v>
      </c>
      <c r="L56" s="111">
        <v>2.8031496062992121</v>
      </c>
      <c r="M56" s="111">
        <v>0.9055118110236221</v>
      </c>
      <c r="N56" s="111">
        <v>6.204724409448815</v>
      </c>
      <c r="O56" s="111">
        <v>700.47244094487189</v>
      </c>
      <c r="P56" s="111">
        <v>0.49606299212598426</v>
      </c>
      <c r="Q56" s="111">
        <v>126.40157480314966</v>
      </c>
      <c r="R56" s="111">
        <v>1.1653543307086616</v>
      </c>
      <c r="S56" s="111">
        <v>2.3307086614173227</v>
      </c>
      <c r="T56" s="111">
        <v>1.1653543307086616</v>
      </c>
      <c r="U56" s="111">
        <v>828.91338582676258</v>
      </c>
      <c r="V56" s="111">
        <v>427.51181102362091</v>
      </c>
      <c r="W56" s="114">
        <v>750</v>
      </c>
      <c r="X56" s="109" t="s">
        <v>331</v>
      </c>
      <c r="Y56" s="137">
        <v>44952</v>
      </c>
      <c r="Z56" s="137" t="s">
        <v>339</v>
      </c>
      <c r="AA56" s="115" t="s">
        <v>329</v>
      </c>
    </row>
    <row r="57" spans="1:27" ht="15.65" customHeight="1" x14ac:dyDescent="0.35">
      <c r="A57" s="109" t="s">
        <v>513</v>
      </c>
      <c r="B57" s="109" t="s">
        <v>512</v>
      </c>
      <c r="C57" s="109" t="s">
        <v>511</v>
      </c>
      <c r="D57" s="109" t="s">
        <v>102</v>
      </c>
      <c r="E57" s="113">
        <v>92231</v>
      </c>
      <c r="F57" s="109" t="s">
        <v>118</v>
      </c>
      <c r="G57" s="109" t="s">
        <v>110</v>
      </c>
      <c r="H57" s="109" t="s">
        <v>105</v>
      </c>
      <c r="I57" s="112">
        <v>46.9332572732459</v>
      </c>
      <c r="J57" s="111">
        <v>594.73228346456222</v>
      </c>
      <c r="K57" s="111">
        <v>6.5748031496062982</v>
      </c>
      <c r="L57" s="111">
        <v>13.102362204724406</v>
      </c>
      <c r="M57" s="111">
        <v>20.4251968503937</v>
      </c>
      <c r="N57" s="111">
        <v>68.204724409448858</v>
      </c>
      <c r="O57" s="111">
        <v>566.25196850392922</v>
      </c>
      <c r="P57" s="111">
        <v>0.37795275590551181</v>
      </c>
      <c r="Q57" s="111">
        <v>0</v>
      </c>
      <c r="R57" s="111">
        <v>36.433070866141733</v>
      </c>
      <c r="S57" s="111">
        <v>9.1889763779527538</v>
      </c>
      <c r="T57" s="111">
        <v>10.031496062992126</v>
      </c>
      <c r="U57" s="111">
        <v>579.18110236219854</v>
      </c>
      <c r="V57" s="111">
        <v>352.96062992125962</v>
      </c>
      <c r="W57" s="114">
        <v>640</v>
      </c>
      <c r="X57" s="109" t="s">
        <v>331</v>
      </c>
      <c r="Y57" s="137">
        <v>44952</v>
      </c>
      <c r="Z57" s="137" t="s">
        <v>339</v>
      </c>
      <c r="AA57" s="137" t="s">
        <v>329</v>
      </c>
    </row>
    <row r="58" spans="1:27" x14ac:dyDescent="0.35">
      <c r="A58" s="109" t="s">
        <v>510</v>
      </c>
      <c r="B58" s="109" t="s">
        <v>509</v>
      </c>
      <c r="C58" s="109" t="s">
        <v>454</v>
      </c>
      <c r="D58" s="109" t="s">
        <v>108</v>
      </c>
      <c r="E58" s="113">
        <v>77301</v>
      </c>
      <c r="F58" s="109" t="s">
        <v>125</v>
      </c>
      <c r="G58" s="109" t="s">
        <v>113</v>
      </c>
      <c r="H58" s="109" t="s">
        <v>105</v>
      </c>
      <c r="I58" s="112">
        <v>40.303346371143</v>
      </c>
      <c r="J58" s="111">
        <v>907.80314960629153</v>
      </c>
      <c r="K58" s="111">
        <v>39.07086614173231</v>
      </c>
      <c r="L58" s="111">
        <v>6.1023622047244102</v>
      </c>
      <c r="M58" s="111">
        <v>1.7322834645669292</v>
      </c>
      <c r="N58" s="111">
        <v>18.496062992125974</v>
      </c>
      <c r="O58" s="111">
        <v>936.21259842518907</v>
      </c>
      <c r="P58" s="111">
        <v>0</v>
      </c>
      <c r="Q58" s="111">
        <v>0</v>
      </c>
      <c r="R58" s="111">
        <v>1.5748031496062991</v>
      </c>
      <c r="S58" s="111">
        <v>3.188976377952756</v>
      </c>
      <c r="T58" s="111">
        <v>4.6850393700787389</v>
      </c>
      <c r="U58" s="111">
        <v>945.25984251967714</v>
      </c>
      <c r="V58" s="111">
        <v>572.3070866141685</v>
      </c>
      <c r="W58" s="114" t="s">
        <v>332</v>
      </c>
      <c r="X58" s="109" t="s">
        <v>331</v>
      </c>
      <c r="Y58" s="137">
        <v>44938</v>
      </c>
      <c r="Z58" s="137" t="s">
        <v>330</v>
      </c>
      <c r="AA58" s="138" t="s">
        <v>329</v>
      </c>
    </row>
    <row r="59" spans="1:27" ht="15.65" customHeight="1" x14ac:dyDescent="0.35">
      <c r="A59" s="109" t="s">
        <v>508</v>
      </c>
      <c r="B59" s="109" t="s">
        <v>507</v>
      </c>
      <c r="C59" s="109" t="s">
        <v>506</v>
      </c>
      <c r="D59" s="109" t="s">
        <v>170</v>
      </c>
      <c r="E59" s="113">
        <v>83442</v>
      </c>
      <c r="F59" s="109" t="s">
        <v>148</v>
      </c>
      <c r="G59" s="109" t="s">
        <v>113</v>
      </c>
      <c r="H59" s="109" t="s">
        <v>105</v>
      </c>
      <c r="I59" s="112">
        <v>4.0975609756097597</v>
      </c>
      <c r="J59" s="111">
        <v>0.18897637795275588</v>
      </c>
      <c r="K59" s="111">
        <v>0.48031496062992118</v>
      </c>
      <c r="L59" s="111">
        <v>0.43307086614173229</v>
      </c>
      <c r="M59" s="111">
        <v>0.24409448818897633</v>
      </c>
      <c r="N59" s="111">
        <v>1.110236220472441</v>
      </c>
      <c r="O59" s="111">
        <v>0.23622047244094485</v>
      </c>
      <c r="P59" s="111">
        <v>0</v>
      </c>
      <c r="Q59" s="111">
        <v>0</v>
      </c>
      <c r="R59" s="111">
        <v>0.14173228346456693</v>
      </c>
      <c r="S59" s="111">
        <v>4.7244094488188976E-2</v>
      </c>
      <c r="T59" s="111">
        <v>0</v>
      </c>
      <c r="U59" s="111">
        <v>1.1574803149606299</v>
      </c>
      <c r="V59" s="111">
        <v>0.8582677165354331</v>
      </c>
      <c r="W59" s="114" t="s">
        <v>332</v>
      </c>
      <c r="X59" s="109" t="s">
        <v>163</v>
      </c>
      <c r="Y59" s="137">
        <v>44515</v>
      </c>
      <c r="Z59" s="137" t="s">
        <v>379</v>
      </c>
      <c r="AA59" s="137" t="s">
        <v>329</v>
      </c>
    </row>
    <row r="60" spans="1:27" x14ac:dyDescent="0.35">
      <c r="A60" s="109" t="s">
        <v>505</v>
      </c>
      <c r="B60" s="109" t="s">
        <v>504</v>
      </c>
      <c r="C60" s="109" t="s">
        <v>503</v>
      </c>
      <c r="D60" s="109" t="s">
        <v>111</v>
      </c>
      <c r="E60" s="113">
        <v>71342</v>
      </c>
      <c r="F60" s="109" t="s">
        <v>112</v>
      </c>
      <c r="G60" s="109" t="s">
        <v>104</v>
      </c>
      <c r="H60" s="109" t="s">
        <v>105</v>
      </c>
      <c r="I60" s="112">
        <v>35.719578409453803</v>
      </c>
      <c r="J60" s="111">
        <v>397.65354330708533</v>
      </c>
      <c r="K60" s="111">
        <v>179.64566929133849</v>
      </c>
      <c r="L60" s="111">
        <v>250.33070866141736</v>
      </c>
      <c r="M60" s="111">
        <v>182.00000000000034</v>
      </c>
      <c r="N60" s="111">
        <v>481.09448818897494</v>
      </c>
      <c r="O60" s="111">
        <v>527.05511811023348</v>
      </c>
      <c r="P60" s="111">
        <v>0.17322834645669291</v>
      </c>
      <c r="Q60" s="111">
        <v>1.307086614173228</v>
      </c>
      <c r="R60" s="111">
        <v>185.89763779527595</v>
      </c>
      <c r="S60" s="111">
        <v>77.409448818897786</v>
      </c>
      <c r="T60" s="111">
        <v>87.858267716535536</v>
      </c>
      <c r="U60" s="111">
        <v>658.46456692913193</v>
      </c>
      <c r="V60" s="111">
        <v>762.82677165353391</v>
      </c>
      <c r="W60" s="114">
        <v>1170</v>
      </c>
      <c r="X60" s="109" t="s">
        <v>331</v>
      </c>
      <c r="Y60" s="137">
        <v>44574</v>
      </c>
      <c r="Z60" s="137" t="s">
        <v>339</v>
      </c>
      <c r="AA60" s="138" t="s">
        <v>329</v>
      </c>
    </row>
    <row r="61" spans="1:27" ht="15.65" customHeight="1" x14ac:dyDescent="0.35">
      <c r="A61" s="109" t="s">
        <v>502</v>
      </c>
      <c r="B61" s="109" t="s">
        <v>501</v>
      </c>
      <c r="C61" s="109" t="s">
        <v>500</v>
      </c>
      <c r="D61" s="109" t="s">
        <v>111</v>
      </c>
      <c r="E61" s="113">
        <v>71303</v>
      </c>
      <c r="F61" s="109" t="s">
        <v>112</v>
      </c>
      <c r="G61" s="109" t="s">
        <v>145</v>
      </c>
      <c r="H61" s="109" t="s">
        <v>4</v>
      </c>
      <c r="I61" s="112">
        <v>3.2054615168802001</v>
      </c>
      <c r="J61" s="111">
        <v>158.85826771653032</v>
      </c>
      <c r="K61" s="111">
        <v>25.377952755905891</v>
      </c>
      <c r="L61" s="111">
        <v>49.905511811024397</v>
      </c>
      <c r="M61" s="111">
        <v>40.078740157481207</v>
      </c>
      <c r="N61" s="111">
        <v>97.5984251968504</v>
      </c>
      <c r="O61" s="111">
        <v>176.5590551181017</v>
      </c>
      <c r="P61" s="111">
        <v>2.3622047244094488E-2</v>
      </c>
      <c r="Q61" s="111">
        <v>3.937007874015748E-2</v>
      </c>
      <c r="R61" s="111">
        <v>31.732283464567693</v>
      </c>
      <c r="S61" s="111">
        <v>14.17322834645667</v>
      </c>
      <c r="T61" s="111">
        <v>16.307086614173212</v>
      </c>
      <c r="U61" s="111">
        <v>212.00787401573345</v>
      </c>
      <c r="V61" s="111">
        <v>269.62992125981839</v>
      </c>
      <c r="W61" s="114" t="s">
        <v>332</v>
      </c>
      <c r="X61" s="109" t="s">
        <v>331</v>
      </c>
      <c r="Y61" s="137">
        <v>45198</v>
      </c>
      <c r="Z61" s="137" t="s">
        <v>405</v>
      </c>
      <c r="AA61" s="137" t="s">
        <v>329</v>
      </c>
    </row>
    <row r="62" spans="1:27" x14ac:dyDescent="0.35">
      <c r="A62" s="109" t="s">
        <v>499</v>
      </c>
      <c r="B62" s="109" t="s">
        <v>498</v>
      </c>
      <c r="C62" s="109" t="s">
        <v>497</v>
      </c>
      <c r="D62" s="109" t="s">
        <v>111</v>
      </c>
      <c r="E62" s="113">
        <v>71251</v>
      </c>
      <c r="F62" s="109" t="s">
        <v>112</v>
      </c>
      <c r="G62" s="109" t="s">
        <v>104</v>
      </c>
      <c r="H62" s="109" t="s">
        <v>105</v>
      </c>
      <c r="I62" s="112">
        <v>33.3624827586207</v>
      </c>
      <c r="J62" s="111">
        <v>938.2834645669094</v>
      </c>
      <c r="K62" s="111">
        <v>16.921259842519675</v>
      </c>
      <c r="L62" s="111">
        <v>0.59842519685039375</v>
      </c>
      <c r="M62" s="111">
        <v>2.3622047244094488E-2</v>
      </c>
      <c r="N62" s="111">
        <v>19.314960629921263</v>
      </c>
      <c r="O62" s="111">
        <v>936.44094488187</v>
      </c>
      <c r="P62" s="111">
        <v>0</v>
      </c>
      <c r="Q62" s="111">
        <v>7.0866141732283464E-2</v>
      </c>
      <c r="R62" s="111">
        <v>2.622047244094488</v>
      </c>
      <c r="S62" s="111">
        <v>4.1338582677165334</v>
      </c>
      <c r="T62" s="111">
        <v>8.2755905511810965</v>
      </c>
      <c r="U62" s="111">
        <v>940.79527559053133</v>
      </c>
      <c r="V62" s="111">
        <v>706.50393700786424</v>
      </c>
      <c r="W62" s="114">
        <v>500</v>
      </c>
      <c r="X62" s="109" t="s">
        <v>331</v>
      </c>
      <c r="Y62" s="137">
        <v>45267</v>
      </c>
      <c r="Z62" s="137" t="s">
        <v>339</v>
      </c>
      <c r="AA62" s="138" t="s">
        <v>329</v>
      </c>
    </row>
    <row r="63" spans="1:27" ht="15.75" customHeight="1" x14ac:dyDescent="0.35">
      <c r="A63" s="109" t="s">
        <v>496</v>
      </c>
      <c r="B63" s="109" t="s">
        <v>495</v>
      </c>
      <c r="C63" s="109" t="s">
        <v>494</v>
      </c>
      <c r="D63" s="109" t="s">
        <v>142</v>
      </c>
      <c r="E63" s="113">
        <v>56201</v>
      </c>
      <c r="F63" s="109" t="s">
        <v>143</v>
      </c>
      <c r="G63" s="109" t="s">
        <v>113</v>
      </c>
      <c r="H63" s="109" t="s">
        <v>105</v>
      </c>
      <c r="I63" s="112">
        <v>50.62890625</v>
      </c>
      <c r="J63" s="111">
        <v>9.6614173228346409</v>
      </c>
      <c r="K63" s="111">
        <v>10.118110236220467</v>
      </c>
      <c r="L63" s="111">
        <v>52.314960629921316</v>
      </c>
      <c r="M63" s="111">
        <v>13.629921259842515</v>
      </c>
      <c r="N63" s="111">
        <v>46.086614173228362</v>
      </c>
      <c r="O63" s="111">
        <v>27.464566929133877</v>
      </c>
      <c r="P63" s="111">
        <v>6.9921259842519676</v>
      </c>
      <c r="Q63" s="111">
        <v>5.1811023622047241</v>
      </c>
      <c r="R63" s="111">
        <v>22.062992125984255</v>
      </c>
      <c r="S63" s="111">
        <v>4.984251968503937</v>
      </c>
      <c r="T63" s="111">
        <v>6.21259842519685</v>
      </c>
      <c r="U63" s="111">
        <v>52.46456692913393</v>
      </c>
      <c r="V63" s="111">
        <v>70.811023622047387</v>
      </c>
      <c r="W63" s="114" t="s">
        <v>332</v>
      </c>
      <c r="X63" s="109" t="s">
        <v>331</v>
      </c>
      <c r="Y63" s="137">
        <v>45001</v>
      </c>
      <c r="Z63" s="137" t="s">
        <v>330</v>
      </c>
      <c r="AA63" s="137" t="s">
        <v>329</v>
      </c>
    </row>
    <row r="64" spans="1:27" ht="15.65" customHeight="1" x14ac:dyDescent="0.35">
      <c r="A64" s="109" t="s">
        <v>493</v>
      </c>
      <c r="B64" s="109" t="s">
        <v>492</v>
      </c>
      <c r="C64" s="109" t="s">
        <v>485</v>
      </c>
      <c r="D64" s="109" t="s">
        <v>108</v>
      </c>
      <c r="E64" s="113">
        <v>78118</v>
      </c>
      <c r="F64" s="109" t="s">
        <v>109</v>
      </c>
      <c r="G64" s="109" t="s">
        <v>126</v>
      </c>
      <c r="H64" s="109" t="s">
        <v>105</v>
      </c>
      <c r="I64" s="112">
        <v>1.9036144578313301</v>
      </c>
      <c r="J64" s="111">
        <v>1.5196850393700783</v>
      </c>
      <c r="K64" s="111">
        <v>0.12598425196850394</v>
      </c>
      <c r="L64" s="111">
        <v>0.1417322834645669</v>
      </c>
      <c r="M64" s="111">
        <v>2.3622047244094488E-2</v>
      </c>
      <c r="N64" s="111">
        <v>0.67716535433070857</v>
      </c>
      <c r="O64" s="111">
        <v>1.1338582677165352</v>
      </c>
      <c r="P64" s="111">
        <v>0</v>
      </c>
      <c r="Q64" s="111">
        <v>0</v>
      </c>
      <c r="R64" s="111">
        <v>0</v>
      </c>
      <c r="S64" s="111">
        <v>0</v>
      </c>
      <c r="T64" s="111">
        <v>0.59055118110236215</v>
      </c>
      <c r="U64" s="111">
        <v>1.2204724409448815</v>
      </c>
      <c r="V64" s="111">
        <v>1.1496062992125982</v>
      </c>
      <c r="W64" s="114" t="s">
        <v>332</v>
      </c>
      <c r="X64" s="109" t="s">
        <v>332</v>
      </c>
      <c r="Y64" s="137" t="s">
        <v>332</v>
      </c>
      <c r="Z64" s="137" t="s">
        <v>332</v>
      </c>
      <c r="AA64" s="137" t="s">
        <v>332</v>
      </c>
    </row>
    <row r="65" spans="1:27" ht="15.65" customHeight="1" x14ac:dyDescent="0.35">
      <c r="A65" s="109" t="s">
        <v>491</v>
      </c>
      <c r="B65" s="109" t="s">
        <v>490</v>
      </c>
      <c r="C65" s="109" t="s">
        <v>489</v>
      </c>
      <c r="D65" s="109" t="s">
        <v>146</v>
      </c>
      <c r="E65" s="113">
        <v>74647</v>
      </c>
      <c r="F65" s="109" t="s">
        <v>8</v>
      </c>
      <c r="G65" s="109" t="s">
        <v>113</v>
      </c>
      <c r="H65" s="109" t="s">
        <v>105</v>
      </c>
      <c r="I65" s="112">
        <v>42.625482625482597</v>
      </c>
      <c r="J65" s="111">
        <v>41.220472440944896</v>
      </c>
      <c r="K65" s="111">
        <v>13.795275590551178</v>
      </c>
      <c r="L65" s="111">
        <v>21.803149606299218</v>
      </c>
      <c r="M65" s="111">
        <v>14.889763779527556</v>
      </c>
      <c r="N65" s="111">
        <v>43.125984251968518</v>
      </c>
      <c r="O65" s="111">
        <v>48.582677165354362</v>
      </c>
      <c r="P65" s="111">
        <v>0</v>
      </c>
      <c r="Q65" s="111">
        <v>0</v>
      </c>
      <c r="R65" s="111">
        <v>16.661417322834652</v>
      </c>
      <c r="S65" s="111">
        <v>6.8740157480314945</v>
      </c>
      <c r="T65" s="111">
        <v>7.7480314960629926</v>
      </c>
      <c r="U65" s="111">
        <v>60.425196850393739</v>
      </c>
      <c r="V65" s="111">
        <v>72.913385826771716</v>
      </c>
      <c r="W65" s="114" t="s">
        <v>332</v>
      </c>
      <c r="X65" s="109" t="s">
        <v>331</v>
      </c>
      <c r="Y65" s="137">
        <v>44987</v>
      </c>
      <c r="Z65" s="137" t="s">
        <v>339</v>
      </c>
      <c r="AA65" s="137" t="s">
        <v>329</v>
      </c>
    </row>
    <row r="66" spans="1:27" ht="15.65" customHeight="1" x14ac:dyDescent="0.35">
      <c r="A66" s="109" t="s">
        <v>488</v>
      </c>
      <c r="B66" s="109" t="s">
        <v>171</v>
      </c>
      <c r="C66" s="109" t="s">
        <v>172</v>
      </c>
      <c r="D66" s="109" t="s">
        <v>173</v>
      </c>
      <c r="E66" s="113">
        <v>37918</v>
      </c>
      <c r="F66" s="109" t="s">
        <v>112</v>
      </c>
      <c r="G66" s="109" t="s">
        <v>126</v>
      </c>
      <c r="H66" s="109" t="s">
        <v>105</v>
      </c>
      <c r="I66" s="112">
        <v>1.8571428571428601</v>
      </c>
      <c r="J66" s="111">
        <v>0.66141732283464538</v>
      </c>
      <c r="K66" s="111">
        <v>0.75590551181102306</v>
      </c>
      <c r="L66" s="111">
        <v>0.56692913385826738</v>
      </c>
      <c r="M66" s="111">
        <v>0.38582677165354318</v>
      </c>
      <c r="N66" s="111">
        <v>1.4960629921259823</v>
      </c>
      <c r="O66" s="111">
        <v>0.81889763779527491</v>
      </c>
      <c r="P66" s="111">
        <v>0</v>
      </c>
      <c r="Q66" s="111">
        <v>5.5118110236220472E-2</v>
      </c>
      <c r="R66" s="111">
        <v>7.874015748031496E-3</v>
      </c>
      <c r="S66" s="111">
        <v>0</v>
      </c>
      <c r="T66" s="111">
        <v>0</v>
      </c>
      <c r="U66" s="111">
        <v>2.3622047244094455</v>
      </c>
      <c r="V66" s="111">
        <v>1.7637795275590529</v>
      </c>
      <c r="W66" s="114" t="s">
        <v>332</v>
      </c>
      <c r="X66" s="109" t="s">
        <v>163</v>
      </c>
      <c r="Y66" s="137">
        <v>44949</v>
      </c>
      <c r="Z66" s="137" t="s">
        <v>379</v>
      </c>
      <c r="AA66" s="137" t="s">
        <v>329</v>
      </c>
    </row>
    <row r="67" spans="1:27" ht="15.65" customHeight="1" x14ac:dyDescent="0.35">
      <c r="A67" s="109" t="s">
        <v>487</v>
      </c>
      <c r="B67" s="109" t="s">
        <v>486</v>
      </c>
      <c r="C67" s="109" t="s">
        <v>485</v>
      </c>
      <c r="D67" s="109" t="s">
        <v>108</v>
      </c>
      <c r="E67" s="113">
        <v>78118</v>
      </c>
      <c r="F67" s="109" t="s">
        <v>109</v>
      </c>
      <c r="G67" s="109" t="s">
        <v>104</v>
      </c>
      <c r="H67" s="109" t="s">
        <v>105</v>
      </c>
      <c r="I67" s="112">
        <v>38.2843338213763</v>
      </c>
      <c r="J67" s="111">
        <v>1218.9921259842074</v>
      </c>
      <c r="K67" s="111">
        <v>13.937007874015741</v>
      </c>
      <c r="L67" s="111">
        <v>2.3622047244094488E-2</v>
      </c>
      <c r="M67" s="111">
        <v>3.937007874015748E-2</v>
      </c>
      <c r="N67" s="111">
        <v>35.944881889763813</v>
      </c>
      <c r="O67" s="111">
        <v>1197.0472440944495</v>
      </c>
      <c r="P67" s="111">
        <v>0</v>
      </c>
      <c r="Q67" s="111">
        <v>0</v>
      </c>
      <c r="R67" s="111">
        <v>0.87401574803149606</v>
      </c>
      <c r="S67" s="111">
        <v>2.9133858267716533</v>
      </c>
      <c r="T67" s="111">
        <v>26.669291338582692</v>
      </c>
      <c r="U67" s="111">
        <v>1202.535433070826</v>
      </c>
      <c r="V67" s="111">
        <v>771.57480314959867</v>
      </c>
      <c r="W67" s="114">
        <v>830</v>
      </c>
      <c r="X67" s="109" t="s">
        <v>331</v>
      </c>
      <c r="Y67" s="137">
        <v>45001</v>
      </c>
      <c r="Z67" s="137" t="s">
        <v>339</v>
      </c>
      <c r="AA67" s="115" t="s">
        <v>329</v>
      </c>
    </row>
    <row r="68" spans="1:27" ht="15.65" customHeight="1" x14ac:dyDescent="0.35">
      <c r="A68" s="109" t="s">
        <v>484</v>
      </c>
      <c r="B68" s="109" t="s">
        <v>483</v>
      </c>
      <c r="C68" s="109" t="s">
        <v>189</v>
      </c>
      <c r="D68" s="109" t="s">
        <v>133</v>
      </c>
      <c r="E68" s="113">
        <v>33194</v>
      </c>
      <c r="F68" s="109" t="s">
        <v>7</v>
      </c>
      <c r="G68" s="109" t="s">
        <v>122</v>
      </c>
      <c r="H68" s="109" t="s">
        <v>4</v>
      </c>
      <c r="I68" s="112">
        <v>42.092190252495598</v>
      </c>
      <c r="J68" s="111">
        <v>16.28346456692914</v>
      </c>
      <c r="K68" s="111">
        <v>3.9606299212598417</v>
      </c>
      <c r="L68" s="111">
        <v>251.28346456692904</v>
      </c>
      <c r="M68" s="111">
        <v>303.68503937007898</v>
      </c>
      <c r="N68" s="111">
        <v>389.89763779527533</v>
      </c>
      <c r="O68" s="111">
        <v>184.48818897637778</v>
      </c>
      <c r="P68" s="111">
        <v>0.82677165354330706</v>
      </c>
      <c r="Q68" s="111">
        <v>0</v>
      </c>
      <c r="R68" s="111">
        <v>161.83464566929155</v>
      </c>
      <c r="S68" s="111">
        <v>48.07086614173231</v>
      </c>
      <c r="T68" s="111">
        <v>24.047244094488203</v>
      </c>
      <c r="U68" s="111">
        <v>341.25984251968475</v>
      </c>
      <c r="V68" s="111">
        <v>402.85826771653547</v>
      </c>
      <c r="W68" s="114">
        <v>450</v>
      </c>
      <c r="X68" s="109" t="s">
        <v>331</v>
      </c>
      <c r="Y68" s="137">
        <v>45008</v>
      </c>
      <c r="Z68" s="137" t="s">
        <v>339</v>
      </c>
      <c r="AA68" s="137" t="s">
        <v>329</v>
      </c>
    </row>
    <row r="69" spans="1:27" ht="15.65" customHeight="1" x14ac:dyDescent="0.35">
      <c r="A69" s="109" t="s">
        <v>482</v>
      </c>
      <c r="B69" s="109" t="s">
        <v>481</v>
      </c>
      <c r="C69" s="109" t="s">
        <v>480</v>
      </c>
      <c r="D69" s="109" t="s">
        <v>111</v>
      </c>
      <c r="E69" s="113">
        <v>71483</v>
      </c>
      <c r="F69" s="109" t="s">
        <v>112</v>
      </c>
      <c r="G69" s="109" t="s">
        <v>104</v>
      </c>
      <c r="H69" s="109" t="s">
        <v>4</v>
      </c>
      <c r="I69" s="112">
        <v>26.693747660052399</v>
      </c>
      <c r="J69" s="111">
        <v>1303.7244094487319</v>
      </c>
      <c r="K69" s="111">
        <v>68.086614173228455</v>
      </c>
      <c r="L69" s="111">
        <v>77.716535433070902</v>
      </c>
      <c r="M69" s="111">
        <v>39.212598425196909</v>
      </c>
      <c r="N69" s="111">
        <v>155.40944881889797</v>
      </c>
      <c r="O69" s="111">
        <v>1333.2047244093583</v>
      </c>
      <c r="P69" s="111">
        <v>0</v>
      </c>
      <c r="Q69" s="111">
        <v>0.12598425196850394</v>
      </c>
      <c r="R69" s="111">
        <v>55.015748031496123</v>
      </c>
      <c r="S69" s="111">
        <v>29.511811023622069</v>
      </c>
      <c r="T69" s="111">
        <v>31.448818897637814</v>
      </c>
      <c r="U69" s="111">
        <v>1372.7637795274625</v>
      </c>
      <c r="V69" s="111">
        <v>954.85039370077004</v>
      </c>
      <c r="W69" s="114">
        <v>946</v>
      </c>
      <c r="X69" s="109" t="s">
        <v>331</v>
      </c>
      <c r="Y69" s="137">
        <v>44952</v>
      </c>
      <c r="Z69" s="137" t="s">
        <v>339</v>
      </c>
      <c r="AA69" s="137" t="s">
        <v>329</v>
      </c>
    </row>
    <row r="70" spans="1:27" x14ac:dyDescent="0.35">
      <c r="A70" s="109" t="s">
        <v>479</v>
      </c>
      <c r="B70" s="109" t="s">
        <v>478</v>
      </c>
      <c r="C70" s="109" t="s">
        <v>477</v>
      </c>
      <c r="D70" s="109" t="s">
        <v>165</v>
      </c>
      <c r="E70" s="113">
        <v>29072</v>
      </c>
      <c r="F70" s="109" t="s">
        <v>107</v>
      </c>
      <c r="G70" s="109" t="s">
        <v>126</v>
      </c>
      <c r="H70" s="109" t="s">
        <v>105</v>
      </c>
      <c r="I70" s="112">
        <v>1.6326530612244901</v>
      </c>
      <c r="J70" s="111">
        <v>0.19685039370078738</v>
      </c>
      <c r="K70" s="111">
        <v>0.85039370078740084</v>
      </c>
      <c r="L70" s="111">
        <v>0.17322834645669288</v>
      </c>
      <c r="M70" s="111">
        <v>7.874015748031496E-2</v>
      </c>
      <c r="N70" s="111">
        <v>0.80314960629921195</v>
      </c>
      <c r="O70" s="111">
        <v>0.40157480314960614</v>
      </c>
      <c r="P70" s="111">
        <v>3.937007874015748E-2</v>
      </c>
      <c r="Q70" s="111">
        <v>5.5118110236220472E-2</v>
      </c>
      <c r="R70" s="111">
        <v>4.7244094488188976E-2</v>
      </c>
      <c r="S70" s="111">
        <v>4.7244094488188976E-2</v>
      </c>
      <c r="T70" s="111">
        <v>7.874015748031496E-3</v>
      </c>
      <c r="U70" s="111">
        <v>1.1968503937007859</v>
      </c>
      <c r="V70" s="111">
        <v>0.78740157480314887</v>
      </c>
      <c r="W70" s="114" t="s">
        <v>332</v>
      </c>
      <c r="X70" s="109" t="s">
        <v>331</v>
      </c>
      <c r="Y70" s="137">
        <v>44966</v>
      </c>
      <c r="Z70" s="137" t="s">
        <v>410</v>
      </c>
      <c r="AA70" s="137" t="s">
        <v>409</v>
      </c>
    </row>
    <row r="71" spans="1:27" x14ac:dyDescent="0.35">
      <c r="A71" s="109" t="s">
        <v>476</v>
      </c>
      <c r="B71" s="109" t="s">
        <v>475</v>
      </c>
      <c r="C71" s="109" t="s">
        <v>474</v>
      </c>
      <c r="D71" s="109" t="s">
        <v>108</v>
      </c>
      <c r="E71" s="113">
        <v>76642</v>
      </c>
      <c r="F71" s="109" t="s">
        <v>125</v>
      </c>
      <c r="G71" s="109" t="s">
        <v>126</v>
      </c>
      <c r="H71" s="109" t="s">
        <v>4</v>
      </c>
      <c r="I71" s="112">
        <v>29.2918918918919</v>
      </c>
      <c r="J71" s="111">
        <v>57.322834645669346</v>
      </c>
      <c r="K71" s="111">
        <v>2.4015748031496065</v>
      </c>
      <c r="L71" s="111">
        <v>0.57480314960629908</v>
      </c>
      <c r="M71" s="111">
        <v>0.37007874015748032</v>
      </c>
      <c r="N71" s="111">
        <v>3.1417322834645658</v>
      </c>
      <c r="O71" s="111">
        <v>57.527559055118168</v>
      </c>
      <c r="P71" s="111">
        <v>0</v>
      </c>
      <c r="Q71" s="111">
        <v>0</v>
      </c>
      <c r="R71" s="111">
        <v>7.0866141732283464E-2</v>
      </c>
      <c r="S71" s="111">
        <v>4.7244094488188976E-2</v>
      </c>
      <c r="T71" s="111">
        <v>0.53543307086614178</v>
      </c>
      <c r="U71" s="111">
        <v>60.01574803149613</v>
      </c>
      <c r="V71" s="111">
        <v>49.606299212598501</v>
      </c>
      <c r="W71" s="114" t="s">
        <v>332</v>
      </c>
      <c r="X71" s="109" t="s">
        <v>331</v>
      </c>
      <c r="Y71" s="137">
        <v>44938</v>
      </c>
      <c r="Z71" s="137" t="s">
        <v>330</v>
      </c>
      <c r="AA71" s="137" t="s">
        <v>329</v>
      </c>
    </row>
    <row r="72" spans="1:27" ht="15.65" customHeight="1" x14ac:dyDescent="0.35">
      <c r="A72" s="109" t="s">
        <v>473</v>
      </c>
      <c r="B72" s="109" t="s">
        <v>472</v>
      </c>
      <c r="C72" s="109" t="s">
        <v>341</v>
      </c>
      <c r="D72" s="109" t="s">
        <v>108</v>
      </c>
      <c r="E72" s="113">
        <v>78041</v>
      </c>
      <c r="F72" s="109" t="s">
        <v>340</v>
      </c>
      <c r="G72" s="109" t="s">
        <v>104</v>
      </c>
      <c r="H72" s="109" t="s">
        <v>105</v>
      </c>
      <c r="I72" s="112">
        <v>31.0762368207624</v>
      </c>
      <c r="J72" s="111">
        <v>287.44881889763946</v>
      </c>
      <c r="K72" s="111">
        <v>5.4173228346456686</v>
      </c>
      <c r="L72" s="111">
        <v>3.0866141732283467</v>
      </c>
      <c r="M72" s="111">
        <v>5.8031496062992138</v>
      </c>
      <c r="N72" s="111">
        <v>2.6141732283464569</v>
      </c>
      <c r="O72" s="111">
        <v>51.188976377952869</v>
      </c>
      <c r="P72" s="111">
        <v>13.692913385826769</v>
      </c>
      <c r="Q72" s="111">
        <v>234.25984251968592</v>
      </c>
      <c r="R72" s="111">
        <v>4.7322834645669287</v>
      </c>
      <c r="S72" s="111">
        <v>2.4566929133858264</v>
      </c>
      <c r="T72" s="111">
        <v>7.606299212598425</v>
      </c>
      <c r="U72" s="111">
        <v>286.96062992126161</v>
      </c>
      <c r="V72" s="111">
        <v>244.59055118110413</v>
      </c>
      <c r="W72" s="114" t="s">
        <v>332</v>
      </c>
      <c r="X72" s="109" t="s">
        <v>331</v>
      </c>
      <c r="Y72" s="137">
        <v>45008</v>
      </c>
      <c r="Z72" s="137" t="s">
        <v>330</v>
      </c>
      <c r="AA72" s="137" t="s">
        <v>329</v>
      </c>
    </row>
    <row r="73" spans="1:27" x14ac:dyDescent="0.35">
      <c r="A73" s="109" t="s">
        <v>471</v>
      </c>
      <c r="B73" s="109" t="s">
        <v>470</v>
      </c>
      <c r="C73" s="109" t="s">
        <v>469</v>
      </c>
      <c r="D73" s="109" t="s">
        <v>117</v>
      </c>
      <c r="E73" s="113">
        <v>39046</v>
      </c>
      <c r="F73" s="109" t="s">
        <v>112</v>
      </c>
      <c r="G73" s="109" t="s">
        <v>126</v>
      </c>
      <c r="H73" s="109" t="s">
        <v>105</v>
      </c>
      <c r="I73" s="112">
        <v>2.7218045112781999</v>
      </c>
      <c r="J73" s="111">
        <v>7.0866141732283464E-2</v>
      </c>
      <c r="K73" s="111">
        <v>1.0629921259842512</v>
      </c>
      <c r="L73" s="111">
        <v>0.75590551181102339</v>
      </c>
      <c r="M73" s="111">
        <v>1.2283464566929123</v>
      </c>
      <c r="N73" s="111">
        <v>2.7401574803149567</v>
      </c>
      <c r="O73" s="111">
        <v>0.34645669291338571</v>
      </c>
      <c r="P73" s="111">
        <v>7.874015748031496E-3</v>
      </c>
      <c r="Q73" s="111">
        <v>2.3622047244094488E-2</v>
      </c>
      <c r="R73" s="111">
        <v>0.29133858267716534</v>
      </c>
      <c r="S73" s="111">
        <v>3.1496062992125984E-2</v>
      </c>
      <c r="T73" s="111">
        <v>0</v>
      </c>
      <c r="U73" s="111">
        <v>2.795275590551177</v>
      </c>
      <c r="V73" s="111">
        <v>2.8897637795275548</v>
      </c>
      <c r="W73" s="114" t="s">
        <v>332</v>
      </c>
      <c r="X73" s="109" t="s">
        <v>331</v>
      </c>
      <c r="Y73" s="137">
        <v>45162</v>
      </c>
      <c r="Z73" s="137" t="s">
        <v>410</v>
      </c>
      <c r="AA73" s="138" t="s">
        <v>409</v>
      </c>
    </row>
    <row r="74" spans="1:27" x14ac:dyDescent="0.35">
      <c r="A74" s="109" t="s">
        <v>468</v>
      </c>
      <c r="B74" s="109" t="s">
        <v>467</v>
      </c>
      <c r="C74" s="109" t="s">
        <v>466</v>
      </c>
      <c r="D74" s="109" t="s">
        <v>170</v>
      </c>
      <c r="E74" s="113">
        <v>83318</v>
      </c>
      <c r="F74" s="109" t="s">
        <v>148</v>
      </c>
      <c r="G74" s="109" t="s">
        <v>113</v>
      </c>
      <c r="H74" s="109" t="s">
        <v>105</v>
      </c>
      <c r="I74" s="112">
        <v>3.3274336283185799</v>
      </c>
      <c r="J74" s="111">
        <v>0.13385826771653542</v>
      </c>
      <c r="K74" s="111">
        <v>1.9999999999999991</v>
      </c>
      <c r="L74" s="111">
        <v>0.48818897637795255</v>
      </c>
      <c r="M74" s="111">
        <v>0.41732283464566911</v>
      </c>
      <c r="N74" s="111">
        <v>2.8031496062992103</v>
      </c>
      <c r="O74" s="111">
        <v>0.21259842519685035</v>
      </c>
      <c r="P74" s="111">
        <v>0</v>
      </c>
      <c r="Q74" s="111">
        <v>2.3622047244094488E-2</v>
      </c>
      <c r="R74" s="111">
        <v>0</v>
      </c>
      <c r="S74" s="111">
        <v>4.7244094488188976E-2</v>
      </c>
      <c r="T74" s="111">
        <v>3.1496062992125984E-2</v>
      </c>
      <c r="U74" s="111">
        <v>2.9606299212598399</v>
      </c>
      <c r="V74" s="111">
        <v>2.503937007874014</v>
      </c>
      <c r="W74" s="114" t="s">
        <v>332</v>
      </c>
      <c r="X74" s="109" t="s">
        <v>331</v>
      </c>
      <c r="Y74" s="137">
        <v>45190</v>
      </c>
      <c r="Z74" s="137" t="s">
        <v>330</v>
      </c>
      <c r="AA74" s="138" t="s">
        <v>409</v>
      </c>
    </row>
    <row r="75" spans="1:27" ht="15.65" customHeight="1" x14ac:dyDescent="0.35">
      <c r="A75" s="109" t="s">
        <v>465</v>
      </c>
      <c r="B75" s="109" t="s">
        <v>464</v>
      </c>
      <c r="C75" s="109" t="s">
        <v>463</v>
      </c>
      <c r="D75" s="109" t="s">
        <v>152</v>
      </c>
      <c r="E75" s="113">
        <v>48161</v>
      </c>
      <c r="F75" s="109" t="s">
        <v>150</v>
      </c>
      <c r="G75" s="109" t="s">
        <v>113</v>
      </c>
      <c r="H75" s="109" t="s">
        <v>4</v>
      </c>
      <c r="I75" s="112">
        <v>64</v>
      </c>
      <c r="J75" s="111">
        <v>56.29133858267717</v>
      </c>
      <c r="K75" s="111">
        <v>0.31496062992125984</v>
      </c>
      <c r="L75" s="111">
        <v>1.6692913385826769</v>
      </c>
      <c r="M75" s="111">
        <v>0.88976377952755903</v>
      </c>
      <c r="N75" s="111">
        <v>3.6614173228346454</v>
      </c>
      <c r="O75" s="111">
        <v>55.188976377952756</v>
      </c>
      <c r="P75" s="111">
        <v>0.31496062992125984</v>
      </c>
      <c r="Q75" s="111">
        <v>0</v>
      </c>
      <c r="R75" s="111">
        <v>1.0708661417322836</v>
      </c>
      <c r="S75" s="111">
        <v>0</v>
      </c>
      <c r="T75" s="111">
        <v>0.59842519685039375</v>
      </c>
      <c r="U75" s="111">
        <v>57.496062992125985</v>
      </c>
      <c r="V75" s="111">
        <v>30.21259842519687</v>
      </c>
      <c r="W75" s="114" t="s">
        <v>332</v>
      </c>
      <c r="X75" s="109" t="s">
        <v>331</v>
      </c>
      <c r="Y75" s="137">
        <v>44973</v>
      </c>
      <c r="Z75" s="137" t="s">
        <v>330</v>
      </c>
      <c r="AA75" s="137" t="s">
        <v>329</v>
      </c>
    </row>
    <row r="76" spans="1:27" x14ac:dyDescent="0.35">
      <c r="A76" s="109" t="s">
        <v>462</v>
      </c>
      <c r="B76" s="109" t="s">
        <v>461</v>
      </c>
      <c r="C76" s="109" t="s">
        <v>460</v>
      </c>
      <c r="D76" s="109" t="s">
        <v>167</v>
      </c>
      <c r="E76" s="113">
        <v>96950</v>
      </c>
      <c r="F76" s="109" t="s">
        <v>140</v>
      </c>
      <c r="G76" s="109" t="s">
        <v>126</v>
      </c>
      <c r="H76" s="109" t="s">
        <v>105</v>
      </c>
      <c r="I76" s="112">
        <v>61</v>
      </c>
      <c r="J76" s="111">
        <v>0</v>
      </c>
      <c r="K76" s="111">
        <v>3.4960629921259843</v>
      </c>
      <c r="L76" s="111">
        <v>0.95275590551181111</v>
      </c>
      <c r="M76" s="111">
        <v>0.98425196850393704</v>
      </c>
      <c r="N76" s="111">
        <v>5.3070866141732278</v>
      </c>
      <c r="O76" s="111">
        <v>0</v>
      </c>
      <c r="P76" s="111">
        <v>0.12598425196850394</v>
      </c>
      <c r="Q76" s="111">
        <v>0</v>
      </c>
      <c r="R76" s="111">
        <v>5.1338582677165343</v>
      </c>
      <c r="S76" s="111">
        <v>0</v>
      </c>
      <c r="T76" s="111">
        <v>0</v>
      </c>
      <c r="U76" s="111">
        <v>0.29921259842519687</v>
      </c>
      <c r="V76" s="111">
        <v>5.4330708661417315</v>
      </c>
      <c r="W76" s="114" t="s">
        <v>332</v>
      </c>
      <c r="X76" s="109" t="s">
        <v>163</v>
      </c>
      <c r="Y76" s="137">
        <v>44618</v>
      </c>
      <c r="Z76" s="137" t="s">
        <v>379</v>
      </c>
      <c r="AA76" s="138" t="s">
        <v>329</v>
      </c>
    </row>
    <row r="77" spans="1:27" ht="15.65" customHeight="1" x14ac:dyDescent="0.35">
      <c r="A77" s="109" t="s">
        <v>459</v>
      </c>
      <c r="B77" s="109" t="s">
        <v>458</v>
      </c>
      <c r="C77" s="109" t="s">
        <v>457</v>
      </c>
      <c r="D77" s="109" t="s">
        <v>136</v>
      </c>
      <c r="E77" s="113">
        <v>16866</v>
      </c>
      <c r="F77" s="109" t="s">
        <v>137</v>
      </c>
      <c r="G77" s="109" t="s">
        <v>104</v>
      </c>
      <c r="H77" s="109" t="s">
        <v>105</v>
      </c>
      <c r="I77" s="112">
        <v>75.258385093167703</v>
      </c>
      <c r="J77" s="111">
        <v>227.72440944881919</v>
      </c>
      <c r="K77" s="111">
        <v>62.307086614173265</v>
      </c>
      <c r="L77" s="111">
        <v>508.88976377952753</v>
      </c>
      <c r="M77" s="111">
        <v>401.3307086614173</v>
      </c>
      <c r="N77" s="111">
        <v>607.65354330708544</v>
      </c>
      <c r="O77" s="111">
        <v>545.3700787401558</v>
      </c>
      <c r="P77" s="111">
        <v>23.496062992125996</v>
      </c>
      <c r="Q77" s="111">
        <v>23.73228346456693</v>
      </c>
      <c r="R77" s="111">
        <v>304.68503937007881</v>
      </c>
      <c r="S77" s="111">
        <v>83.464566929133824</v>
      </c>
      <c r="T77" s="111">
        <v>67.645669291338592</v>
      </c>
      <c r="U77" s="111">
        <v>744.45669291338163</v>
      </c>
      <c r="V77" s="111">
        <v>649.16535433070464</v>
      </c>
      <c r="W77" s="114">
        <v>800</v>
      </c>
      <c r="X77" s="109" t="s">
        <v>331</v>
      </c>
      <c r="Y77" s="137">
        <v>44987</v>
      </c>
      <c r="Z77" s="137" t="s">
        <v>339</v>
      </c>
      <c r="AA77" s="137" t="s">
        <v>329</v>
      </c>
    </row>
    <row r="78" spans="1:27" x14ac:dyDescent="0.35">
      <c r="A78" s="109" t="s">
        <v>456</v>
      </c>
      <c r="B78" s="109" t="s">
        <v>455</v>
      </c>
      <c r="C78" s="109" t="s">
        <v>454</v>
      </c>
      <c r="D78" s="109" t="s">
        <v>108</v>
      </c>
      <c r="E78" s="113">
        <v>77301</v>
      </c>
      <c r="F78" s="109" t="s">
        <v>125</v>
      </c>
      <c r="G78" s="109" t="s">
        <v>110</v>
      </c>
      <c r="H78" s="109" t="s">
        <v>105</v>
      </c>
      <c r="I78" s="112">
        <v>38.4024276377218</v>
      </c>
      <c r="J78" s="111">
        <v>404.11023622047315</v>
      </c>
      <c r="K78" s="111">
        <v>427.01574803149481</v>
      </c>
      <c r="L78" s="111">
        <v>226.15748031496088</v>
      </c>
      <c r="M78" s="111">
        <v>138.57480314960645</v>
      </c>
      <c r="N78" s="111">
        <v>517.44881889763542</v>
      </c>
      <c r="O78" s="111">
        <v>575.35433070865986</v>
      </c>
      <c r="P78" s="111">
        <v>33.078740157480311</v>
      </c>
      <c r="Q78" s="111">
        <v>69.976377952755897</v>
      </c>
      <c r="R78" s="111">
        <v>238.88188976377967</v>
      </c>
      <c r="S78" s="111">
        <v>120.82677165354345</v>
      </c>
      <c r="T78" s="111">
        <v>83.551181102362278</v>
      </c>
      <c r="U78" s="111">
        <v>752.59842519684503</v>
      </c>
      <c r="V78" s="111">
        <v>754.17322834645131</v>
      </c>
      <c r="W78" s="114">
        <v>750</v>
      </c>
      <c r="X78" s="109" t="s">
        <v>331</v>
      </c>
      <c r="Y78" s="137">
        <v>45267</v>
      </c>
      <c r="Z78" s="137" t="s">
        <v>339</v>
      </c>
      <c r="AA78" s="137" t="s">
        <v>329</v>
      </c>
    </row>
    <row r="79" spans="1:27" ht="15.65" customHeight="1" x14ac:dyDescent="0.35">
      <c r="A79" s="109" t="s">
        <v>453</v>
      </c>
      <c r="B79" s="109" t="s">
        <v>452</v>
      </c>
      <c r="C79" s="109" t="s">
        <v>449</v>
      </c>
      <c r="D79" s="109" t="s">
        <v>147</v>
      </c>
      <c r="E79" s="113">
        <v>89060</v>
      </c>
      <c r="F79" s="109" t="s">
        <v>148</v>
      </c>
      <c r="G79" s="109" t="s">
        <v>119</v>
      </c>
      <c r="H79" s="109" t="s">
        <v>105</v>
      </c>
      <c r="I79" s="112">
        <v>41.205479452054803</v>
      </c>
      <c r="J79" s="111">
        <v>93.992125984251942</v>
      </c>
      <c r="K79" s="111">
        <v>41.031496062992154</v>
      </c>
      <c r="L79" s="111">
        <v>37.472440944881917</v>
      </c>
      <c r="M79" s="111">
        <v>38.850393700787421</v>
      </c>
      <c r="N79" s="111">
        <v>104.87401574803158</v>
      </c>
      <c r="O79" s="111">
        <v>106.47244094488191</v>
      </c>
      <c r="P79" s="111">
        <v>0</v>
      </c>
      <c r="Q79" s="111">
        <v>0</v>
      </c>
      <c r="R79" s="111">
        <v>44.897637795275614</v>
      </c>
      <c r="S79" s="111">
        <v>13.88976377952755</v>
      </c>
      <c r="T79" s="111">
        <v>10.71653543307086</v>
      </c>
      <c r="U79" s="111">
        <v>141.84251968503963</v>
      </c>
      <c r="V79" s="111">
        <v>172.09448818897647</v>
      </c>
      <c r="W79" s="114" t="s">
        <v>332</v>
      </c>
      <c r="X79" s="109" t="s">
        <v>331</v>
      </c>
      <c r="Y79" s="137">
        <v>45015</v>
      </c>
      <c r="Z79" s="137" t="s">
        <v>127</v>
      </c>
      <c r="AA79" s="137" t="s">
        <v>329</v>
      </c>
    </row>
    <row r="80" spans="1:27" x14ac:dyDescent="0.35">
      <c r="A80" s="109" t="s">
        <v>451</v>
      </c>
      <c r="B80" s="109" t="s">
        <v>450</v>
      </c>
      <c r="C80" s="109" t="s">
        <v>449</v>
      </c>
      <c r="D80" s="109" t="s">
        <v>147</v>
      </c>
      <c r="E80" s="113">
        <v>89060</v>
      </c>
      <c r="F80" s="109" t="s">
        <v>148</v>
      </c>
      <c r="G80" s="109" t="s">
        <v>113</v>
      </c>
      <c r="H80" s="109" t="s">
        <v>105</v>
      </c>
      <c r="I80" s="112">
        <v>45.852813852813902</v>
      </c>
      <c r="J80" s="111">
        <v>6.984251968503937</v>
      </c>
      <c r="K80" s="111">
        <v>15.669291338582665</v>
      </c>
      <c r="L80" s="111">
        <v>18.015748031496059</v>
      </c>
      <c r="M80" s="111">
        <v>30.559055118110262</v>
      </c>
      <c r="N80" s="111">
        <v>61.708661417322901</v>
      </c>
      <c r="O80" s="111">
        <v>9.5196850393700743</v>
      </c>
      <c r="P80" s="111">
        <v>0</v>
      </c>
      <c r="Q80" s="111">
        <v>0</v>
      </c>
      <c r="R80" s="111">
        <v>32.409448818897658</v>
      </c>
      <c r="S80" s="111">
        <v>8.4015748031496056</v>
      </c>
      <c r="T80" s="111">
        <v>5.0078740157480315</v>
      </c>
      <c r="U80" s="111">
        <v>25.409448818897641</v>
      </c>
      <c r="V80" s="111">
        <v>57.196850393700849</v>
      </c>
      <c r="W80" s="114" t="s">
        <v>332</v>
      </c>
      <c r="X80" s="109" t="s">
        <v>331</v>
      </c>
      <c r="Y80" s="137">
        <v>44882</v>
      </c>
      <c r="Z80" s="137" t="s">
        <v>330</v>
      </c>
      <c r="AA80" s="138" t="s">
        <v>329</v>
      </c>
    </row>
    <row r="81" spans="1:27" ht="15.65" customHeight="1" x14ac:dyDescent="0.35">
      <c r="A81" s="109" t="s">
        <v>446</v>
      </c>
      <c r="B81" s="109" t="s">
        <v>448</v>
      </c>
      <c r="C81" s="109" t="s">
        <v>447</v>
      </c>
      <c r="D81" s="109" t="s">
        <v>133</v>
      </c>
      <c r="E81" s="113">
        <v>32839</v>
      </c>
      <c r="F81" s="109" t="s">
        <v>7</v>
      </c>
      <c r="G81" s="109" t="s">
        <v>126</v>
      </c>
      <c r="H81" s="109" t="s">
        <v>105</v>
      </c>
      <c r="I81" s="112">
        <v>1.9433962264150899</v>
      </c>
      <c r="J81" s="111">
        <v>0.14960629921259844</v>
      </c>
      <c r="K81" s="111">
        <v>0.37795275590551175</v>
      </c>
      <c r="L81" s="111">
        <v>0.85826771653543243</v>
      </c>
      <c r="M81" s="111">
        <v>0.25196850393700782</v>
      </c>
      <c r="N81" s="111">
        <v>0.84251968503936936</v>
      </c>
      <c r="O81" s="111">
        <v>0.66141732283464516</v>
      </c>
      <c r="P81" s="111">
        <v>8.6614173228346455E-2</v>
      </c>
      <c r="Q81" s="111">
        <v>4.7244094488188976E-2</v>
      </c>
      <c r="R81" s="111">
        <v>4.7244094488188976E-2</v>
      </c>
      <c r="S81" s="111">
        <v>0</v>
      </c>
      <c r="T81" s="111">
        <v>2.3622047244094488E-2</v>
      </c>
      <c r="U81" s="111">
        <v>1.5669291338582658</v>
      </c>
      <c r="V81" s="111">
        <v>1.149606299212597</v>
      </c>
      <c r="W81" s="114" t="s">
        <v>332</v>
      </c>
      <c r="X81" s="109" t="s">
        <v>163</v>
      </c>
      <c r="Y81" s="137">
        <v>44930</v>
      </c>
      <c r="Z81" s="137" t="s">
        <v>379</v>
      </c>
      <c r="AA81" s="137" t="s">
        <v>329</v>
      </c>
    </row>
    <row r="82" spans="1:27" x14ac:dyDescent="0.35">
      <c r="A82" s="109" t="s">
        <v>446</v>
      </c>
      <c r="B82" s="109" t="s">
        <v>445</v>
      </c>
      <c r="C82" s="109" t="s">
        <v>444</v>
      </c>
      <c r="D82" s="109" t="s">
        <v>138</v>
      </c>
      <c r="E82" s="113">
        <v>10924</v>
      </c>
      <c r="F82" s="109" t="s">
        <v>144</v>
      </c>
      <c r="G82" s="109" t="s">
        <v>113</v>
      </c>
      <c r="H82" s="109" t="s">
        <v>105</v>
      </c>
      <c r="I82" s="112">
        <v>80.466101694915295</v>
      </c>
      <c r="J82" s="111">
        <v>23.708661417322833</v>
      </c>
      <c r="K82" s="111">
        <v>21.188976377952752</v>
      </c>
      <c r="L82" s="111">
        <v>11.141732283464567</v>
      </c>
      <c r="M82" s="111">
        <v>6.7716535433070861</v>
      </c>
      <c r="N82" s="111">
        <v>43.338582677165356</v>
      </c>
      <c r="O82" s="111">
        <v>19.472440944881889</v>
      </c>
      <c r="P82" s="111">
        <v>0</v>
      </c>
      <c r="Q82" s="111">
        <v>0</v>
      </c>
      <c r="R82" s="111">
        <v>10.48031496062992</v>
      </c>
      <c r="S82" s="111">
        <v>8.015748031496063</v>
      </c>
      <c r="T82" s="111">
        <v>11.716535433070863</v>
      </c>
      <c r="U82" s="111">
        <v>32.598425196850407</v>
      </c>
      <c r="V82" s="111">
        <v>40.716535433070874</v>
      </c>
      <c r="W82" s="114" t="s">
        <v>332</v>
      </c>
      <c r="X82" s="109" t="s">
        <v>331</v>
      </c>
      <c r="Y82" s="137">
        <v>45260</v>
      </c>
      <c r="Z82" s="137" t="s">
        <v>330</v>
      </c>
      <c r="AA82" s="137" t="s">
        <v>329</v>
      </c>
    </row>
    <row r="83" spans="1:27" x14ac:dyDescent="0.35">
      <c r="A83" s="109" t="s">
        <v>443</v>
      </c>
      <c r="B83" s="109" t="s">
        <v>442</v>
      </c>
      <c r="C83" s="109" t="s">
        <v>441</v>
      </c>
      <c r="D83" s="109" t="s">
        <v>123</v>
      </c>
      <c r="E83" s="113">
        <v>88081</v>
      </c>
      <c r="F83" s="109" t="s">
        <v>124</v>
      </c>
      <c r="G83" s="109" t="s">
        <v>104</v>
      </c>
      <c r="H83" s="109" t="s">
        <v>105</v>
      </c>
      <c r="I83" s="112">
        <v>55.7709384460141</v>
      </c>
      <c r="J83" s="111">
        <v>803.44094488188568</v>
      </c>
      <c r="K83" s="111">
        <v>60.181102362204747</v>
      </c>
      <c r="L83" s="111">
        <v>32.629921259842547</v>
      </c>
      <c r="M83" s="111">
        <v>15.952755905511802</v>
      </c>
      <c r="N83" s="111">
        <v>89.653543307086579</v>
      </c>
      <c r="O83" s="111">
        <v>646.07874015747757</v>
      </c>
      <c r="P83" s="111">
        <v>3.0472440944881889</v>
      </c>
      <c r="Q83" s="111">
        <v>173.42519685039366</v>
      </c>
      <c r="R83" s="111">
        <v>13.787401574803148</v>
      </c>
      <c r="S83" s="111">
        <v>7.6456692913385842</v>
      </c>
      <c r="T83" s="111">
        <v>33.055118110236251</v>
      </c>
      <c r="U83" s="111">
        <v>857.71653543306661</v>
      </c>
      <c r="V83" s="111">
        <v>722.75590551180892</v>
      </c>
      <c r="W83" s="114">
        <v>500</v>
      </c>
      <c r="X83" s="109" t="s">
        <v>331</v>
      </c>
      <c r="Y83" s="137">
        <v>45246</v>
      </c>
      <c r="Z83" s="137" t="s">
        <v>339</v>
      </c>
      <c r="AA83" s="137" t="s">
        <v>329</v>
      </c>
    </row>
    <row r="84" spans="1:27" ht="15.65" customHeight="1" x14ac:dyDescent="0.35">
      <c r="A84" s="109" t="s">
        <v>440</v>
      </c>
      <c r="B84" s="109" t="s">
        <v>439</v>
      </c>
      <c r="C84" s="109" t="s">
        <v>438</v>
      </c>
      <c r="D84" s="109" t="s">
        <v>9</v>
      </c>
      <c r="E84" s="113">
        <v>35447</v>
      </c>
      <c r="F84" s="109" t="s">
        <v>112</v>
      </c>
      <c r="G84" s="109" t="s">
        <v>113</v>
      </c>
      <c r="H84" s="109" t="s">
        <v>105</v>
      </c>
      <c r="I84" s="112">
        <v>2.9964871194379401</v>
      </c>
      <c r="J84" s="111">
        <v>3.2677165354330664</v>
      </c>
      <c r="K84" s="111">
        <v>6.6062992125984152</v>
      </c>
      <c r="L84" s="111">
        <v>7.6850393700787283</v>
      </c>
      <c r="M84" s="111">
        <v>3.1102362204724372</v>
      </c>
      <c r="N84" s="111">
        <v>11.078740157480299</v>
      </c>
      <c r="O84" s="111">
        <v>6.3622047244094384</v>
      </c>
      <c r="P84" s="111">
        <v>2.787401574803146</v>
      </c>
      <c r="Q84" s="111">
        <v>0.44094488188976372</v>
      </c>
      <c r="R84" s="111">
        <v>0.62204724409448808</v>
      </c>
      <c r="S84" s="111">
        <v>0.14960629921259844</v>
      </c>
      <c r="T84" s="111">
        <v>4.7244094488188976E-2</v>
      </c>
      <c r="U84" s="111">
        <v>19.850393700787517</v>
      </c>
      <c r="V84" s="111">
        <v>15.417322834645644</v>
      </c>
      <c r="W84" s="114" t="s">
        <v>332</v>
      </c>
      <c r="X84" s="109" t="s">
        <v>331</v>
      </c>
      <c r="Y84" s="137">
        <v>45260</v>
      </c>
      <c r="Z84" s="137" t="s">
        <v>330</v>
      </c>
      <c r="AA84" s="137" t="s">
        <v>329</v>
      </c>
    </row>
    <row r="85" spans="1:27" ht="15.65" customHeight="1" x14ac:dyDescent="0.35">
      <c r="A85" s="109" t="s">
        <v>437</v>
      </c>
      <c r="B85" s="109" t="s">
        <v>436</v>
      </c>
      <c r="C85" s="109" t="s">
        <v>435</v>
      </c>
      <c r="D85" s="109" t="s">
        <v>156</v>
      </c>
      <c r="E85" s="113">
        <v>68949</v>
      </c>
      <c r="F85" s="109" t="s">
        <v>143</v>
      </c>
      <c r="G85" s="109" t="s">
        <v>126</v>
      </c>
      <c r="H85" s="109" t="s">
        <v>105</v>
      </c>
      <c r="I85" s="112">
        <v>62.4166666666667</v>
      </c>
      <c r="J85" s="111">
        <v>0.77952755905511817</v>
      </c>
      <c r="K85" s="111">
        <v>0.98425196850393704</v>
      </c>
      <c r="L85" s="111">
        <v>3.4330708661417328</v>
      </c>
      <c r="M85" s="111">
        <v>2.4330708661417324</v>
      </c>
      <c r="N85" s="111">
        <v>6.7086614173228334</v>
      </c>
      <c r="O85" s="111">
        <v>0.62204724409448819</v>
      </c>
      <c r="P85" s="111">
        <v>0.29921259842519687</v>
      </c>
      <c r="Q85" s="111">
        <v>0</v>
      </c>
      <c r="R85" s="111">
        <v>3.2834645669291342</v>
      </c>
      <c r="S85" s="111">
        <v>0.6614173228346456</v>
      </c>
      <c r="T85" s="111">
        <v>1.0314960629921259</v>
      </c>
      <c r="U85" s="111">
        <v>2.6535433070866139</v>
      </c>
      <c r="V85" s="111">
        <v>6.3779527559055094</v>
      </c>
      <c r="W85" s="114" t="s">
        <v>332</v>
      </c>
      <c r="X85" s="109" t="s">
        <v>331</v>
      </c>
      <c r="Y85" s="137">
        <v>45015</v>
      </c>
      <c r="Z85" s="137" t="s">
        <v>410</v>
      </c>
      <c r="AA85" s="137" t="s">
        <v>329</v>
      </c>
    </row>
    <row r="86" spans="1:27" ht="15.65" customHeight="1" x14ac:dyDescent="0.35">
      <c r="A86" s="109" t="s">
        <v>434</v>
      </c>
      <c r="B86" s="109" t="s">
        <v>433</v>
      </c>
      <c r="C86" s="109" t="s">
        <v>432</v>
      </c>
      <c r="D86" s="109" t="s">
        <v>108</v>
      </c>
      <c r="E86" s="113">
        <v>78566</v>
      </c>
      <c r="F86" s="109" t="s">
        <v>340</v>
      </c>
      <c r="G86" s="109" t="s">
        <v>122</v>
      </c>
      <c r="H86" s="109" t="s">
        <v>105</v>
      </c>
      <c r="I86" s="112">
        <v>10.7563196040304</v>
      </c>
      <c r="J86" s="111">
        <v>988.73228346455141</v>
      </c>
      <c r="K86" s="111">
        <v>47.44881889763785</v>
      </c>
      <c r="L86" s="111">
        <v>6.6220472440944871</v>
      </c>
      <c r="M86" s="111">
        <v>40.086614173228391</v>
      </c>
      <c r="N86" s="111">
        <v>146.5905511811022</v>
      </c>
      <c r="O86" s="111">
        <v>931.59055118108665</v>
      </c>
      <c r="P86" s="111">
        <v>4.7244094488188976E-2</v>
      </c>
      <c r="Q86" s="111">
        <v>4.6614173228346383</v>
      </c>
      <c r="R86" s="111">
        <v>50.511811023622123</v>
      </c>
      <c r="S86" s="111">
        <v>33.732283464566947</v>
      </c>
      <c r="T86" s="111">
        <v>41.669291338582703</v>
      </c>
      <c r="U86" s="111">
        <v>956.97637795273897</v>
      </c>
      <c r="V86" s="111">
        <v>668.56692913384563</v>
      </c>
      <c r="W86" s="114">
        <v>650</v>
      </c>
      <c r="X86" s="109" t="s">
        <v>331</v>
      </c>
      <c r="Y86" s="137">
        <v>45022</v>
      </c>
      <c r="Z86" s="137" t="s">
        <v>339</v>
      </c>
      <c r="AA86" s="137" t="s">
        <v>329</v>
      </c>
    </row>
    <row r="87" spans="1:27" x14ac:dyDescent="0.35">
      <c r="A87" s="109" t="s">
        <v>431</v>
      </c>
      <c r="B87" s="109" t="s">
        <v>430</v>
      </c>
      <c r="C87" s="109" t="s">
        <v>429</v>
      </c>
      <c r="D87" s="109" t="s">
        <v>136</v>
      </c>
      <c r="E87" s="113">
        <v>18428</v>
      </c>
      <c r="F87" s="109" t="s">
        <v>137</v>
      </c>
      <c r="G87" s="109" t="s">
        <v>113</v>
      </c>
      <c r="H87" s="109" t="s">
        <v>4</v>
      </c>
      <c r="I87" s="112">
        <v>27.370437956204398</v>
      </c>
      <c r="J87" s="111">
        <v>36.622047244094539</v>
      </c>
      <c r="K87" s="111">
        <v>7.9763779527559047</v>
      </c>
      <c r="L87" s="111">
        <v>34.165354330708759</v>
      </c>
      <c r="M87" s="111">
        <v>42.606299212598486</v>
      </c>
      <c r="N87" s="111">
        <v>69.818897637795402</v>
      </c>
      <c r="O87" s="111">
        <v>51.551181102362364</v>
      </c>
      <c r="P87" s="111">
        <v>0</v>
      </c>
      <c r="Q87" s="111">
        <v>0</v>
      </c>
      <c r="R87" s="111">
        <v>22.708661417322844</v>
      </c>
      <c r="S87" s="111">
        <v>5.0708661417322833</v>
      </c>
      <c r="T87" s="111">
        <v>4</v>
      </c>
      <c r="U87" s="111">
        <v>89.590551181102668</v>
      </c>
      <c r="V87" s="111">
        <v>110.66929133858294</v>
      </c>
      <c r="W87" s="114">
        <v>100</v>
      </c>
      <c r="X87" s="109" t="s">
        <v>331</v>
      </c>
      <c r="Y87" s="137">
        <v>45029</v>
      </c>
      <c r="Z87" s="137" t="s">
        <v>339</v>
      </c>
      <c r="AA87" s="137" t="s">
        <v>329</v>
      </c>
    </row>
    <row r="88" spans="1:27" ht="15.65" customHeight="1" x14ac:dyDescent="0.35">
      <c r="A88" s="109" t="s">
        <v>428</v>
      </c>
      <c r="B88" s="109" t="s">
        <v>427</v>
      </c>
      <c r="C88" s="109" t="s">
        <v>426</v>
      </c>
      <c r="D88" s="109" t="s">
        <v>133</v>
      </c>
      <c r="E88" s="113">
        <v>33762</v>
      </c>
      <c r="F88" s="109" t="s">
        <v>7</v>
      </c>
      <c r="G88" s="109" t="s">
        <v>126</v>
      </c>
      <c r="H88" s="109" t="s">
        <v>105</v>
      </c>
      <c r="I88" s="112">
        <v>1.7214611872146099</v>
      </c>
      <c r="J88" s="111">
        <v>0.45669291338582657</v>
      </c>
      <c r="K88" s="111">
        <v>0.48031496062992102</v>
      </c>
      <c r="L88" s="111">
        <v>1.4566929133858251</v>
      </c>
      <c r="M88" s="111">
        <v>0.67716535433070824</v>
      </c>
      <c r="N88" s="111">
        <v>1.5984251968503922</v>
      </c>
      <c r="O88" s="111">
        <v>1.3622047244094475</v>
      </c>
      <c r="P88" s="111">
        <v>2.3622047244094488E-2</v>
      </c>
      <c r="Q88" s="111">
        <v>8.6614173228346455E-2</v>
      </c>
      <c r="R88" s="111">
        <v>0</v>
      </c>
      <c r="S88" s="111">
        <v>0</v>
      </c>
      <c r="T88" s="111">
        <v>7.874015748031496E-3</v>
      </c>
      <c r="U88" s="111">
        <v>3.0629921259842474</v>
      </c>
      <c r="V88" s="111">
        <v>2.0629921259842492</v>
      </c>
      <c r="W88" s="114" t="s">
        <v>332</v>
      </c>
      <c r="X88" s="109" t="s">
        <v>163</v>
      </c>
      <c r="Y88" s="137">
        <v>44519</v>
      </c>
      <c r="Z88" s="137" t="s">
        <v>379</v>
      </c>
      <c r="AA88" s="137" t="s">
        <v>329</v>
      </c>
    </row>
    <row r="89" spans="1:27" ht="15.65" customHeight="1" x14ac:dyDescent="0.35">
      <c r="A89" s="109" t="s">
        <v>425</v>
      </c>
      <c r="B89" s="109" t="s">
        <v>424</v>
      </c>
      <c r="C89" s="109" t="s">
        <v>423</v>
      </c>
      <c r="D89" s="109" t="s">
        <v>111</v>
      </c>
      <c r="E89" s="113">
        <v>70576</v>
      </c>
      <c r="F89" s="109" t="s">
        <v>112</v>
      </c>
      <c r="G89" s="109" t="s">
        <v>104</v>
      </c>
      <c r="H89" s="109" t="s">
        <v>4</v>
      </c>
      <c r="I89" s="112">
        <v>27.2648295189164</v>
      </c>
      <c r="J89" s="111">
        <v>236.88976377952773</v>
      </c>
      <c r="K89" s="111">
        <v>34.937007874015805</v>
      </c>
      <c r="L89" s="111">
        <v>40.905511811023786</v>
      </c>
      <c r="M89" s="111">
        <v>16.68503937007873</v>
      </c>
      <c r="N89" s="111">
        <v>75.188976377953324</v>
      </c>
      <c r="O89" s="111">
        <v>254.22834645669312</v>
      </c>
      <c r="P89" s="111">
        <v>0</v>
      </c>
      <c r="Q89" s="111">
        <v>0</v>
      </c>
      <c r="R89" s="111">
        <v>14.921259842519664</v>
      </c>
      <c r="S89" s="111">
        <v>7.1023622047244013</v>
      </c>
      <c r="T89" s="111">
        <v>9.5826771653543208</v>
      </c>
      <c r="U89" s="111">
        <v>297.81102362204388</v>
      </c>
      <c r="V89" s="111">
        <v>286.80314960629664</v>
      </c>
      <c r="W89" s="114" t="s">
        <v>332</v>
      </c>
      <c r="X89" s="109" t="s">
        <v>331</v>
      </c>
      <c r="Y89" s="137">
        <v>44603</v>
      </c>
      <c r="Z89" s="137" t="s">
        <v>339</v>
      </c>
      <c r="AA89" s="137" t="s">
        <v>329</v>
      </c>
    </row>
    <row r="90" spans="1:27" ht="15.65" customHeight="1" x14ac:dyDescent="0.35">
      <c r="A90" s="109" t="s">
        <v>422</v>
      </c>
      <c r="B90" s="109" t="s">
        <v>421</v>
      </c>
      <c r="C90" s="109" t="s">
        <v>420</v>
      </c>
      <c r="D90" s="109" t="s">
        <v>6</v>
      </c>
      <c r="E90" s="113">
        <v>2360</v>
      </c>
      <c r="F90" s="109" t="s">
        <v>141</v>
      </c>
      <c r="G90" s="109" t="s">
        <v>113</v>
      </c>
      <c r="H90" s="109" t="s">
        <v>4</v>
      </c>
      <c r="I90" s="112">
        <v>38.470699432892197</v>
      </c>
      <c r="J90" s="111">
        <v>74.086614173228497</v>
      </c>
      <c r="K90" s="111">
        <v>11.574803149606293</v>
      </c>
      <c r="L90" s="111">
        <v>44.748031496063071</v>
      </c>
      <c r="M90" s="111">
        <v>40.196850393700828</v>
      </c>
      <c r="N90" s="111">
        <v>55.141732283464663</v>
      </c>
      <c r="O90" s="111">
        <v>115.46456692913392</v>
      </c>
      <c r="P90" s="111">
        <v>0</v>
      </c>
      <c r="Q90" s="111">
        <v>0</v>
      </c>
      <c r="R90" s="111">
        <v>20.346456692913385</v>
      </c>
      <c r="S90" s="111">
        <v>6.2992125984251963</v>
      </c>
      <c r="T90" s="111">
        <v>4.0393700787401574</v>
      </c>
      <c r="U90" s="111">
        <v>139.92125984251979</v>
      </c>
      <c r="V90" s="111">
        <v>115.62992125984277</v>
      </c>
      <c r="W90" s="114" t="s">
        <v>332</v>
      </c>
      <c r="X90" s="109" t="s">
        <v>331</v>
      </c>
      <c r="Y90" s="137">
        <v>45267</v>
      </c>
      <c r="Z90" s="137" t="s">
        <v>330</v>
      </c>
      <c r="AA90" s="137" t="s">
        <v>329</v>
      </c>
    </row>
    <row r="91" spans="1:27" ht="15.65" customHeight="1" x14ac:dyDescent="0.35">
      <c r="A91" s="109" t="s">
        <v>419</v>
      </c>
      <c r="B91" s="109" t="s">
        <v>418</v>
      </c>
      <c r="C91" s="109" t="s">
        <v>417</v>
      </c>
      <c r="D91" s="109" t="s">
        <v>108</v>
      </c>
      <c r="E91" s="113">
        <v>77351</v>
      </c>
      <c r="F91" s="109" t="s">
        <v>125</v>
      </c>
      <c r="G91" s="109" t="s">
        <v>104</v>
      </c>
      <c r="H91" s="109" t="s">
        <v>4</v>
      </c>
      <c r="I91" s="112">
        <v>38.291715744012599</v>
      </c>
      <c r="J91" s="111">
        <v>765.86614173225689</v>
      </c>
      <c r="K91" s="111">
        <v>2.7322834645669278</v>
      </c>
      <c r="L91" s="111">
        <v>1.5748031496062992E-2</v>
      </c>
      <c r="M91" s="111">
        <v>0.40157480314960636</v>
      </c>
      <c r="N91" s="111">
        <v>2.1574803149606296</v>
      </c>
      <c r="O91" s="111">
        <v>766.85826771650841</v>
      </c>
      <c r="P91" s="111">
        <v>0</v>
      </c>
      <c r="Q91" s="111">
        <v>0</v>
      </c>
      <c r="R91" s="111">
        <v>0</v>
      </c>
      <c r="S91" s="111">
        <v>0.29133858267716534</v>
      </c>
      <c r="T91" s="111">
        <v>1.3543307086614174</v>
      </c>
      <c r="U91" s="111">
        <v>767.37007874013057</v>
      </c>
      <c r="V91" s="111">
        <v>285.81889763779407</v>
      </c>
      <c r="W91" s="114">
        <v>350</v>
      </c>
      <c r="X91" s="109" t="s">
        <v>331</v>
      </c>
      <c r="Y91" s="137">
        <v>44987</v>
      </c>
      <c r="Z91" s="137" t="s">
        <v>330</v>
      </c>
      <c r="AA91" s="137" t="s">
        <v>329</v>
      </c>
    </row>
    <row r="92" spans="1:27" x14ac:dyDescent="0.35">
      <c r="A92" s="109" t="s">
        <v>416</v>
      </c>
      <c r="B92" s="109" t="s">
        <v>415</v>
      </c>
      <c r="C92" s="109" t="s">
        <v>414</v>
      </c>
      <c r="D92" s="109" t="s">
        <v>158</v>
      </c>
      <c r="E92" s="113">
        <v>50313</v>
      </c>
      <c r="F92" s="109" t="s">
        <v>143</v>
      </c>
      <c r="G92" s="109" t="s">
        <v>126</v>
      </c>
      <c r="H92" s="109" t="s">
        <v>105</v>
      </c>
      <c r="I92" s="112">
        <v>46.085714285714303</v>
      </c>
      <c r="J92" s="111">
        <v>4.3307086614173222</v>
      </c>
      <c r="K92" s="111">
        <v>4.2204724409448815</v>
      </c>
      <c r="L92" s="111">
        <v>5.9527559055118102</v>
      </c>
      <c r="M92" s="111">
        <v>8.3307086614173222</v>
      </c>
      <c r="N92" s="111">
        <v>19.433070866141733</v>
      </c>
      <c r="O92" s="111">
        <v>3.4015748031496065</v>
      </c>
      <c r="P92" s="111">
        <v>0</v>
      </c>
      <c r="Q92" s="111">
        <v>0</v>
      </c>
      <c r="R92" s="111">
        <v>5.1023622047244093</v>
      </c>
      <c r="S92" s="111">
        <v>0.92913385826771644</v>
      </c>
      <c r="T92" s="111">
        <v>0.44094488188976377</v>
      </c>
      <c r="U92" s="111">
        <v>16.362204724409445</v>
      </c>
      <c r="V92" s="111">
        <v>21.062992125984248</v>
      </c>
      <c r="W92" s="114" t="s">
        <v>332</v>
      </c>
      <c r="X92" s="109" t="s">
        <v>331</v>
      </c>
      <c r="Y92" s="137">
        <v>44952</v>
      </c>
      <c r="Z92" s="137" t="s">
        <v>410</v>
      </c>
      <c r="AA92" s="137" t="s">
        <v>329</v>
      </c>
    </row>
    <row r="93" spans="1:27" x14ac:dyDescent="0.35">
      <c r="A93" s="109" t="s">
        <v>413</v>
      </c>
      <c r="B93" s="109" t="s">
        <v>412</v>
      </c>
      <c r="C93" s="109" t="s">
        <v>411</v>
      </c>
      <c r="D93" s="109" t="s">
        <v>158</v>
      </c>
      <c r="E93" s="113">
        <v>51501</v>
      </c>
      <c r="F93" s="109" t="s">
        <v>143</v>
      </c>
      <c r="G93" s="109" t="s">
        <v>126</v>
      </c>
      <c r="H93" s="109" t="s">
        <v>105</v>
      </c>
      <c r="I93" s="112">
        <v>39.2079207920792</v>
      </c>
      <c r="J93" s="111">
        <v>2.6377952755905514</v>
      </c>
      <c r="K93" s="111">
        <v>2.6535433070866139</v>
      </c>
      <c r="L93" s="111">
        <v>9.7795275590551132</v>
      </c>
      <c r="M93" s="111">
        <v>9.307086614173226</v>
      </c>
      <c r="N93" s="111">
        <v>22.960629921259855</v>
      </c>
      <c r="O93" s="111">
        <v>1.2519685039370076</v>
      </c>
      <c r="P93" s="111">
        <v>0.16535433070866143</v>
      </c>
      <c r="Q93" s="111">
        <v>0</v>
      </c>
      <c r="R93" s="111">
        <v>5.0157480314960621</v>
      </c>
      <c r="S93" s="111">
        <v>1.9685039370078743</v>
      </c>
      <c r="T93" s="111">
        <v>1.4330708661417324</v>
      </c>
      <c r="U93" s="111">
        <v>15.960629921259832</v>
      </c>
      <c r="V93" s="111">
        <v>22.45669291338584</v>
      </c>
      <c r="W93" s="114" t="s">
        <v>332</v>
      </c>
      <c r="X93" s="109" t="s">
        <v>331</v>
      </c>
      <c r="Y93" s="137">
        <v>44861</v>
      </c>
      <c r="Z93" s="137" t="s">
        <v>410</v>
      </c>
      <c r="AA93" s="137" t="s">
        <v>409</v>
      </c>
    </row>
    <row r="94" spans="1:27" ht="15.65" customHeight="1" x14ac:dyDescent="0.35">
      <c r="A94" s="109" t="s">
        <v>408</v>
      </c>
      <c r="B94" s="109" t="s">
        <v>407</v>
      </c>
      <c r="C94" s="109" t="s">
        <v>406</v>
      </c>
      <c r="D94" s="109" t="s">
        <v>108</v>
      </c>
      <c r="E94" s="113">
        <v>76009</v>
      </c>
      <c r="F94" s="109" t="s">
        <v>128</v>
      </c>
      <c r="G94" s="109" t="s">
        <v>104</v>
      </c>
      <c r="H94" s="109" t="s">
        <v>105</v>
      </c>
      <c r="I94" s="112">
        <v>20.5459849958322</v>
      </c>
      <c r="J94" s="111">
        <v>177.82677165354207</v>
      </c>
      <c r="K94" s="111">
        <v>85.944881889763806</v>
      </c>
      <c r="L94" s="111">
        <v>195.09448818897644</v>
      </c>
      <c r="M94" s="111">
        <v>108.19685039370101</v>
      </c>
      <c r="N94" s="111">
        <v>270.92125984251891</v>
      </c>
      <c r="O94" s="111">
        <v>250.40157480314627</v>
      </c>
      <c r="P94" s="111">
        <v>21.98425196850393</v>
      </c>
      <c r="Q94" s="111">
        <v>23.755905511811086</v>
      </c>
      <c r="R94" s="111">
        <v>110.51968503937022</v>
      </c>
      <c r="S94" s="111">
        <v>57.755905511811072</v>
      </c>
      <c r="T94" s="111">
        <v>70.787401574803198</v>
      </c>
      <c r="U94" s="111">
        <v>327.99999999999409</v>
      </c>
      <c r="V94" s="111">
        <v>379.50393700786543</v>
      </c>
      <c r="W94" s="114">
        <v>525</v>
      </c>
      <c r="X94" s="109" t="s">
        <v>331</v>
      </c>
      <c r="Y94" s="137">
        <v>44910</v>
      </c>
      <c r="Z94" s="137" t="s">
        <v>405</v>
      </c>
      <c r="AA94" s="137" t="s">
        <v>329</v>
      </c>
    </row>
    <row r="95" spans="1:27" x14ac:dyDescent="0.35">
      <c r="A95" s="109" t="s">
        <v>404</v>
      </c>
      <c r="B95" s="109" t="s">
        <v>403</v>
      </c>
      <c r="C95" s="109" t="s">
        <v>402</v>
      </c>
      <c r="D95" s="109" t="s">
        <v>106</v>
      </c>
      <c r="E95" s="113">
        <v>30250</v>
      </c>
      <c r="F95" s="109" t="s">
        <v>107</v>
      </c>
      <c r="G95" s="109" t="s">
        <v>119</v>
      </c>
      <c r="H95" s="109" t="s">
        <v>105</v>
      </c>
      <c r="I95" s="112">
        <v>1.5067567567567599</v>
      </c>
      <c r="J95" s="111">
        <v>0.11811023622047244</v>
      </c>
      <c r="K95" s="111">
        <v>0.1889763779527559</v>
      </c>
      <c r="L95" s="111">
        <v>0.83464566929133788</v>
      </c>
      <c r="M95" s="111">
        <v>0.72440944881889713</v>
      </c>
      <c r="N95" s="111">
        <v>1.0393700787401565</v>
      </c>
      <c r="O95" s="111">
        <v>0.82677165354330662</v>
      </c>
      <c r="P95" s="111">
        <v>0</v>
      </c>
      <c r="Q95" s="111">
        <v>0</v>
      </c>
      <c r="R95" s="111">
        <v>9.4488188976377951E-2</v>
      </c>
      <c r="S95" s="111">
        <v>2.3622047244094488E-2</v>
      </c>
      <c r="T95" s="111">
        <v>0</v>
      </c>
      <c r="U95" s="111">
        <v>1.7480314960629897</v>
      </c>
      <c r="V95" s="111">
        <v>1.1023622047244084</v>
      </c>
      <c r="W95" s="114" t="s">
        <v>332</v>
      </c>
      <c r="X95" s="109" t="s">
        <v>331</v>
      </c>
      <c r="Y95" s="137">
        <v>45246</v>
      </c>
      <c r="Z95" s="137" t="s">
        <v>330</v>
      </c>
      <c r="AA95" s="138" t="s">
        <v>329</v>
      </c>
    </row>
    <row r="96" spans="1:27" ht="15.65" customHeight="1" x14ac:dyDescent="0.35">
      <c r="A96" s="109" t="s">
        <v>401</v>
      </c>
      <c r="B96" s="109" t="s">
        <v>400</v>
      </c>
      <c r="C96" s="109" t="s">
        <v>341</v>
      </c>
      <c r="D96" s="109" t="s">
        <v>108</v>
      </c>
      <c r="E96" s="113">
        <v>78046</v>
      </c>
      <c r="F96" s="109" t="s">
        <v>340</v>
      </c>
      <c r="G96" s="109" t="s">
        <v>119</v>
      </c>
      <c r="H96" s="109" t="s">
        <v>4</v>
      </c>
      <c r="I96" s="112">
        <v>34.4113667117727</v>
      </c>
      <c r="J96" s="111">
        <v>378.75590551180886</v>
      </c>
      <c r="K96" s="111">
        <v>13.535433070866139</v>
      </c>
      <c r="L96" s="111">
        <v>20.086614173228348</v>
      </c>
      <c r="M96" s="111">
        <v>71.70866141732283</v>
      </c>
      <c r="N96" s="111">
        <v>63.503937007874065</v>
      </c>
      <c r="O96" s="111">
        <v>420.5826771653509</v>
      </c>
      <c r="P96" s="111">
        <v>0</v>
      </c>
      <c r="Q96" s="111">
        <v>0</v>
      </c>
      <c r="R96" s="111">
        <v>25.299212598425203</v>
      </c>
      <c r="S96" s="111">
        <v>13.425196850393696</v>
      </c>
      <c r="T96" s="111">
        <v>18.031496062992122</v>
      </c>
      <c r="U96" s="111">
        <v>427.33070866141378</v>
      </c>
      <c r="V96" s="111">
        <v>371.74803149606123</v>
      </c>
      <c r="W96" s="114">
        <v>275</v>
      </c>
      <c r="X96" s="109" t="s">
        <v>331</v>
      </c>
      <c r="Y96" s="137">
        <v>45281</v>
      </c>
      <c r="Z96" s="137" t="s">
        <v>330</v>
      </c>
      <c r="AA96" s="137" t="s">
        <v>329</v>
      </c>
    </row>
    <row r="97" spans="1:27" x14ac:dyDescent="0.35">
      <c r="A97" s="109" t="s">
        <v>399</v>
      </c>
      <c r="B97" s="109" t="s">
        <v>398</v>
      </c>
      <c r="C97" s="109" t="s">
        <v>397</v>
      </c>
      <c r="D97" s="109" t="s">
        <v>111</v>
      </c>
      <c r="E97" s="113">
        <v>71334</v>
      </c>
      <c r="F97" s="109" t="s">
        <v>112</v>
      </c>
      <c r="G97" s="109" t="s">
        <v>104</v>
      </c>
      <c r="H97" s="109" t="s">
        <v>4</v>
      </c>
      <c r="I97" s="112">
        <v>38.951011714590003</v>
      </c>
      <c r="J97" s="111">
        <v>476.26771653543153</v>
      </c>
      <c r="K97" s="111">
        <v>9.7322834645669261</v>
      </c>
      <c r="L97" s="111">
        <v>0</v>
      </c>
      <c r="M97" s="111">
        <v>0</v>
      </c>
      <c r="N97" s="111">
        <v>5.3700787401574779</v>
      </c>
      <c r="O97" s="111">
        <v>480.62992125984084</v>
      </c>
      <c r="P97" s="111">
        <v>0</v>
      </c>
      <c r="Q97" s="111">
        <v>0</v>
      </c>
      <c r="R97" s="111">
        <v>2.3149606299212597</v>
      </c>
      <c r="S97" s="111">
        <v>0.14173228346456693</v>
      </c>
      <c r="T97" s="111">
        <v>0.76377952755905509</v>
      </c>
      <c r="U97" s="111">
        <v>482.77952755905341</v>
      </c>
      <c r="V97" s="111">
        <v>284.62204724409571</v>
      </c>
      <c r="W97" s="114">
        <v>361</v>
      </c>
      <c r="X97" s="109" t="s">
        <v>331</v>
      </c>
      <c r="Y97" s="137">
        <v>45246</v>
      </c>
      <c r="Z97" s="137" t="s">
        <v>339</v>
      </c>
      <c r="AA97" s="137" t="s">
        <v>329</v>
      </c>
    </row>
    <row r="98" spans="1:27" x14ac:dyDescent="0.35">
      <c r="A98" s="109" t="s">
        <v>396</v>
      </c>
      <c r="B98" s="109" t="s">
        <v>395</v>
      </c>
      <c r="C98" s="109" t="s">
        <v>394</v>
      </c>
      <c r="D98" s="109" t="s">
        <v>111</v>
      </c>
      <c r="E98" s="113">
        <v>71202</v>
      </c>
      <c r="F98" s="109" t="s">
        <v>112</v>
      </c>
      <c r="G98" s="109" t="s">
        <v>104</v>
      </c>
      <c r="H98" s="109" t="s">
        <v>4</v>
      </c>
      <c r="I98" s="112">
        <v>38.529951902055103</v>
      </c>
      <c r="J98" s="111">
        <v>740.70866141731915</v>
      </c>
      <c r="K98" s="111">
        <v>8.8503937007874001</v>
      </c>
      <c r="L98" s="111">
        <v>0.58267716535433067</v>
      </c>
      <c r="M98" s="111">
        <v>1.1259842519685037</v>
      </c>
      <c r="N98" s="111">
        <v>3.5669291338582654</v>
      </c>
      <c r="O98" s="111">
        <v>220.72440944881905</v>
      </c>
      <c r="P98" s="111">
        <v>2.850393700787401</v>
      </c>
      <c r="Q98" s="111">
        <v>524.12598425196882</v>
      </c>
      <c r="R98" s="111">
        <v>2.2755905511811014</v>
      </c>
      <c r="S98" s="111">
        <v>0.72440944881889768</v>
      </c>
      <c r="T98" s="111">
        <v>2.4251968503937</v>
      </c>
      <c r="U98" s="111">
        <v>745.84251968503531</v>
      </c>
      <c r="V98" s="111">
        <v>362.89763779527578</v>
      </c>
      <c r="W98" s="114">
        <v>677</v>
      </c>
      <c r="X98" s="109" t="s">
        <v>331</v>
      </c>
      <c r="Y98" s="137">
        <v>44854</v>
      </c>
      <c r="Z98" s="137" t="s">
        <v>339</v>
      </c>
      <c r="AA98" s="137" t="s">
        <v>329</v>
      </c>
    </row>
    <row r="99" spans="1:27" x14ac:dyDescent="0.35">
      <c r="A99" s="109" t="s">
        <v>393</v>
      </c>
      <c r="B99" s="109" t="s">
        <v>392</v>
      </c>
      <c r="C99" s="109" t="s">
        <v>391</v>
      </c>
      <c r="D99" s="109" t="s">
        <v>149</v>
      </c>
      <c r="E99" s="113">
        <v>44883</v>
      </c>
      <c r="F99" s="109" t="s">
        <v>150</v>
      </c>
      <c r="G99" s="109" t="s">
        <v>113</v>
      </c>
      <c r="H99" s="109" t="s">
        <v>105</v>
      </c>
      <c r="I99" s="112">
        <v>44.151111111111099</v>
      </c>
      <c r="J99" s="111">
        <v>24.220472440944881</v>
      </c>
      <c r="K99" s="111">
        <v>9.0157480314960612</v>
      </c>
      <c r="L99" s="111">
        <v>15.69291338582676</v>
      </c>
      <c r="M99" s="111">
        <v>12.519685039370072</v>
      </c>
      <c r="N99" s="111">
        <v>35.566929133858302</v>
      </c>
      <c r="O99" s="111">
        <v>18.559055118110237</v>
      </c>
      <c r="P99" s="111">
        <v>0.79527559055118102</v>
      </c>
      <c r="Q99" s="111">
        <v>6.5275590551181075</v>
      </c>
      <c r="R99" s="111">
        <v>13.49606299212598</v>
      </c>
      <c r="S99" s="111">
        <v>5.5669291338582667</v>
      </c>
      <c r="T99" s="111">
        <v>10.251968503937004</v>
      </c>
      <c r="U99" s="111">
        <v>32.133858267716555</v>
      </c>
      <c r="V99" s="111">
        <v>49.086614173228405</v>
      </c>
      <c r="W99" s="114" t="s">
        <v>332</v>
      </c>
      <c r="X99" s="109" t="s">
        <v>331</v>
      </c>
      <c r="Y99" s="137">
        <v>45225</v>
      </c>
      <c r="Z99" s="137" t="s">
        <v>330</v>
      </c>
      <c r="AA99" s="137" t="s">
        <v>329</v>
      </c>
    </row>
    <row r="100" spans="1:27" ht="15.65" customHeight="1" x14ac:dyDescent="0.35">
      <c r="A100" s="109" t="s">
        <v>390</v>
      </c>
      <c r="B100" s="109" t="s">
        <v>389</v>
      </c>
      <c r="C100" s="109" t="s">
        <v>388</v>
      </c>
      <c r="D100" s="109" t="s">
        <v>142</v>
      </c>
      <c r="E100" s="113">
        <v>55330</v>
      </c>
      <c r="F100" s="109" t="s">
        <v>143</v>
      </c>
      <c r="G100" s="109" t="s">
        <v>113</v>
      </c>
      <c r="H100" s="109" t="s">
        <v>105</v>
      </c>
      <c r="I100" s="112">
        <v>4</v>
      </c>
      <c r="J100" s="111">
        <v>0</v>
      </c>
      <c r="K100" s="111">
        <v>0</v>
      </c>
      <c r="L100" s="111">
        <v>3.1496062992125984E-2</v>
      </c>
      <c r="M100" s="111">
        <v>1</v>
      </c>
      <c r="N100" s="111">
        <v>1</v>
      </c>
      <c r="O100" s="111">
        <v>0</v>
      </c>
      <c r="P100" s="111">
        <v>3.1496062992125984E-2</v>
      </c>
      <c r="Q100" s="111">
        <v>0</v>
      </c>
      <c r="R100" s="111">
        <v>1.0314960629921259</v>
      </c>
      <c r="S100" s="111">
        <v>0</v>
      </c>
      <c r="T100" s="111">
        <v>0</v>
      </c>
      <c r="U100" s="111">
        <v>0</v>
      </c>
      <c r="V100" s="111">
        <v>1.0314960629921259</v>
      </c>
      <c r="W100" s="114" t="s">
        <v>332</v>
      </c>
      <c r="X100" s="109" t="s">
        <v>331</v>
      </c>
      <c r="Y100" s="137">
        <v>44973</v>
      </c>
      <c r="Z100" s="137" t="s">
        <v>330</v>
      </c>
      <c r="AA100" s="137" t="s">
        <v>329</v>
      </c>
    </row>
    <row r="101" spans="1:27" ht="15.65" customHeight="1" x14ac:dyDescent="0.35">
      <c r="A101" s="109" t="s">
        <v>387</v>
      </c>
      <c r="B101" s="109" t="s">
        <v>386</v>
      </c>
      <c r="C101" s="109" t="s">
        <v>385</v>
      </c>
      <c r="D101" s="109" t="s">
        <v>166</v>
      </c>
      <c r="E101" s="113">
        <v>965</v>
      </c>
      <c r="F101" s="109" t="s">
        <v>7</v>
      </c>
      <c r="G101" s="109" t="s">
        <v>145</v>
      </c>
      <c r="H101" s="109" t="s">
        <v>105</v>
      </c>
      <c r="I101" s="112">
        <v>2.2169811320754702</v>
      </c>
      <c r="J101" s="111">
        <v>3.3622047244094437</v>
      </c>
      <c r="K101" s="111">
        <v>0.14960629921259838</v>
      </c>
      <c r="L101" s="111">
        <v>6.2992125984251968E-2</v>
      </c>
      <c r="M101" s="111">
        <v>3.1496062992125984E-2</v>
      </c>
      <c r="N101" s="111">
        <v>0.25984251968503935</v>
      </c>
      <c r="O101" s="111">
        <v>2.834645669291334</v>
      </c>
      <c r="P101" s="111">
        <v>0</v>
      </c>
      <c r="Q101" s="111">
        <v>0.51181102362204722</v>
      </c>
      <c r="R101" s="111">
        <v>4.7244094488188976E-2</v>
      </c>
      <c r="S101" s="111">
        <v>3.1496062992125984E-2</v>
      </c>
      <c r="T101" s="111">
        <v>7.874015748031496E-3</v>
      </c>
      <c r="U101" s="111">
        <v>3.5196850393700734</v>
      </c>
      <c r="V101" s="111">
        <v>2.1732283464566899</v>
      </c>
      <c r="W101" s="114" t="s">
        <v>332</v>
      </c>
      <c r="X101" s="109" t="s">
        <v>114</v>
      </c>
      <c r="Y101" s="137" t="s">
        <v>114</v>
      </c>
      <c r="Z101" s="137" t="s">
        <v>114</v>
      </c>
      <c r="AA101" s="137" t="s">
        <v>114</v>
      </c>
    </row>
    <row r="102" spans="1:27" ht="15.65" customHeight="1" x14ac:dyDescent="0.35">
      <c r="A102" s="109" t="s">
        <v>384</v>
      </c>
      <c r="B102" s="109" t="s">
        <v>383</v>
      </c>
      <c r="C102" s="109" t="s">
        <v>382</v>
      </c>
      <c r="D102" s="109" t="s">
        <v>115</v>
      </c>
      <c r="E102" s="113">
        <v>85349</v>
      </c>
      <c r="F102" s="109" t="s">
        <v>118</v>
      </c>
      <c r="G102" s="109" t="s">
        <v>113</v>
      </c>
      <c r="H102" s="109" t="s">
        <v>105</v>
      </c>
      <c r="I102" s="112">
        <v>5.3545837723919902</v>
      </c>
      <c r="J102" s="111">
        <v>74.425196850395054</v>
      </c>
      <c r="K102" s="111">
        <v>4.7637795275590493</v>
      </c>
      <c r="L102" s="111">
        <v>1.2362204724409447</v>
      </c>
      <c r="M102" s="111">
        <v>0</v>
      </c>
      <c r="N102" s="111">
        <v>3.0944881889763751</v>
      </c>
      <c r="O102" s="111">
        <v>51.338582677166087</v>
      </c>
      <c r="P102" s="111">
        <v>0.79527559055118102</v>
      </c>
      <c r="Q102" s="111">
        <v>25.196850393700881</v>
      </c>
      <c r="R102" s="111">
        <v>0.25984251968503935</v>
      </c>
      <c r="S102" s="111">
        <v>0</v>
      </c>
      <c r="T102" s="111">
        <v>0.45669291338582685</v>
      </c>
      <c r="U102" s="111">
        <v>79.708661417324322</v>
      </c>
      <c r="V102" s="111">
        <v>43.385826771654337</v>
      </c>
      <c r="W102" s="114">
        <v>100</v>
      </c>
      <c r="X102" s="109" t="s">
        <v>331</v>
      </c>
      <c r="Y102" s="137">
        <v>44882</v>
      </c>
      <c r="Z102" s="137" t="s">
        <v>330</v>
      </c>
      <c r="AA102" s="137" t="s">
        <v>329</v>
      </c>
    </row>
    <row r="103" spans="1:27" ht="15.65" customHeight="1" x14ac:dyDescent="0.35">
      <c r="A103" s="109" t="s">
        <v>381</v>
      </c>
      <c r="B103" s="109" t="s">
        <v>380</v>
      </c>
      <c r="C103" s="109" t="s">
        <v>195</v>
      </c>
      <c r="D103" s="109" t="s">
        <v>164</v>
      </c>
      <c r="E103" s="113">
        <v>84119</v>
      </c>
      <c r="F103" s="109" t="s">
        <v>148</v>
      </c>
      <c r="G103" s="109" t="s">
        <v>126</v>
      </c>
      <c r="H103" s="109" t="s">
        <v>105</v>
      </c>
      <c r="I103" s="112">
        <v>2.0377358490566002</v>
      </c>
      <c r="J103" s="111">
        <v>0.20472440944881887</v>
      </c>
      <c r="K103" s="111">
        <v>3.2834645669291289</v>
      </c>
      <c r="L103" s="111">
        <v>0.4724409448818897</v>
      </c>
      <c r="M103" s="111">
        <v>0.24409448818897639</v>
      </c>
      <c r="N103" s="111">
        <v>2.9448818897637752</v>
      </c>
      <c r="O103" s="111">
        <v>1.0393700787401565</v>
      </c>
      <c r="P103" s="111">
        <v>0.17322834645669291</v>
      </c>
      <c r="Q103" s="111">
        <v>4.7244094488188976E-2</v>
      </c>
      <c r="R103" s="111">
        <v>0.3385826771653544</v>
      </c>
      <c r="S103" s="111">
        <v>7.874015748031496E-2</v>
      </c>
      <c r="T103" s="111">
        <v>7.0866141732283464E-2</v>
      </c>
      <c r="U103" s="111">
        <v>3.7165354330708604</v>
      </c>
      <c r="V103" s="111">
        <v>3.44881889763779</v>
      </c>
      <c r="W103" s="114" t="s">
        <v>332</v>
      </c>
      <c r="X103" s="109" t="s">
        <v>163</v>
      </c>
      <c r="Y103" s="137">
        <v>44561</v>
      </c>
      <c r="Z103" s="137" t="s">
        <v>379</v>
      </c>
      <c r="AA103" s="137" t="s">
        <v>329</v>
      </c>
    </row>
    <row r="104" spans="1:27" x14ac:dyDescent="0.35">
      <c r="A104" s="109" t="s">
        <v>378</v>
      </c>
      <c r="B104" s="109" t="s">
        <v>377</v>
      </c>
      <c r="C104" s="109" t="s">
        <v>376</v>
      </c>
      <c r="D104" s="109" t="s">
        <v>108</v>
      </c>
      <c r="E104" s="113">
        <v>78061</v>
      </c>
      <c r="F104" s="109" t="s">
        <v>109</v>
      </c>
      <c r="G104" s="109" t="s">
        <v>110</v>
      </c>
      <c r="H104" s="109" t="s">
        <v>105</v>
      </c>
      <c r="I104" s="112">
        <v>35.077239112571903</v>
      </c>
      <c r="J104" s="111">
        <v>1283.629921259801</v>
      </c>
      <c r="K104" s="111">
        <v>128.4803149606301</v>
      </c>
      <c r="L104" s="111">
        <v>172.24409448818901</v>
      </c>
      <c r="M104" s="111">
        <v>72.425196850393903</v>
      </c>
      <c r="N104" s="111">
        <v>368.92913385826785</v>
      </c>
      <c r="O104" s="111">
        <v>1282.6850393700361</v>
      </c>
      <c r="P104" s="111">
        <v>1.3700787401574801</v>
      </c>
      <c r="Q104" s="111">
        <v>3.7952755905511775</v>
      </c>
      <c r="R104" s="111">
        <v>94.913385826771844</v>
      </c>
      <c r="S104" s="111">
        <v>68.480314960629968</v>
      </c>
      <c r="T104" s="111">
        <v>178.07086614173238</v>
      </c>
      <c r="U104" s="111">
        <v>1315.3149606298753</v>
      </c>
      <c r="V104" s="111">
        <v>1265.8976377952349</v>
      </c>
      <c r="W104" s="110">
        <v>1350</v>
      </c>
      <c r="X104" s="109" t="s">
        <v>331</v>
      </c>
      <c r="Y104" s="137">
        <v>44966</v>
      </c>
      <c r="Z104" s="137" t="s">
        <v>339</v>
      </c>
      <c r="AA104" s="137" t="s">
        <v>329</v>
      </c>
    </row>
    <row r="105" spans="1:27" ht="15.65" customHeight="1" x14ac:dyDescent="0.35">
      <c r="A105" s="109" t="s">
        <v>375</v>
      </c>
      <c r="B105" s="109" t="s">
        <v>374</v>
      </c>
      <c r="C105" s="109" t="s">
        <v>373</v>
      </c>
      <c r="D105" s="109" t="s">
        <v>152</v>
      </c>
      <c r="E105" s="113">
        <v>48060</v>
      </c>
      <c r="F105" s="109" t="s">
        <v>150</v>
      </c>
      <c r="G105" s="109" t="s">
        <v>113</v>
      </c>
      <c r="H105" s="109" t="s">
        <v>4</v>
      </c>
      <c r="I105" s="112">
        <v>41.767326732673297</v>
      </c>
      <c r="J105" s="111">
        <v>40.000000000000028</v>
      </c>
      <c r="K105" s="111">
        <v>11.944881889763776</v>
      </c>
      <c r="L105" s="111">
        <v>11.377952755905509</v>
      </c>
      <c r="M105" s="111">
        <v>7.2047244094488159</v>
      </c>
      <c r="N105" s="111">
        <v>34.818897637795303</v>
      </c>
      <c r="O105" s="111">
        <v>35.708661417322844</v>
      </c>
      <c r="P105" s="111">
        <v>0</v>
      </c>
      <c r="Q105" s="111">
        <v>0</v>
      </c>
      <c r="R105" s="111">
        <v>9.7007874015748001</v>
      </c>
      <c r="S105" s="111">
        <v>6.3700787401574797</v>
      </c>
      <c r="T105" s="111">
        <v>7.3464566929133852</v>
      </c>
      <c r="U105" s="111">
        <v>47.11023622047248</v>
      </c>
      <c r="V105" s="111">
        <v>57.622047244094524</v>
      </c>
      <c r="W105" s="114" t="s">
        <v>332</v>
      </c>
      <c r="X105" s="109" t="s">
        <v>331</v>
      </c>
      <c r="Y105" s="137">
        <v>45015</v>
      </c>
      <c r="Z105" s="137" t="s">
        <v>330</v>
      </c>
      <c r="AA105" s="137" t="s">
        <v>329</v>
      </c>
    </row>
    <row r="106" spans="1:27" ht="15.65" customHeight="1" x14ac:dyDescent="0.35">
      <c r="A106" s="109" t="s">
        <v>372</v>
      </c>
      <c r="B106" s="109" t="s">
        <v>371</v>
      </c>
      <c r="C106" s="109" t="s">
        <v>370</v>
      </c>
      <c r="D106" s="109" t="s">
        <v>108</v>
      </c>
      <c r="E106" s="113">
        <v>78017</v>
      </c>
      <c r="F106" s="109" t="s">
        <v>109</v>
      </c>
      <c r="G106" s="109" t="s">
        <v>104</v>
      </c>
      <c r="H106" s="109" t="s">
        <v>105</v>
      </c>
      <c r="I106" s="112">
        <v>41.5647259543613</v>
      </c>
      <c r="J106" s="111">
        <v>1824.6850393699731</v>
      </c>
      <c r="K106" s="111">
        <v>8.7007874015748019</v>
      </c>
      <c r="L106" s="111">
        <v>0.72440944881889768</v>
      </c>
      <c r="M106" s="111">
        <v>0</v>
      </c>
      <c r="N106" s="111">
        <v>0.36220472440944884</v>
      </c>
      <c r="O106" s="111">
        <v>281.03149606299218</v>
      </c>
      <c r="P106" s="111">
        <v>10.63779527559055</v>
      </c>
      <c r="Q106" s="111">
        <v>1542.0787401574091</v>
      </c>
      <c r="R106" s="111">
        <v>0</v>
      </c>
      <c r="S106" s="111">
        <v>9.4488188976377951E-2</v>
      </c>
      <c r="T106" s="111">
        <v>9.8188976377952741</v>
      </c>
      <c r="U106" s="111">
        <v>1824.196850393595</v>
      </c>
      <c r="V106" s="111">
        <v>968.76377952752978</v>
      </c>
      <c r="W106" s="114">
        <v>2400</v>
      </c>
      <c r="X106" s="109" t="s">
        <v>331</v>
      </c>
      <c r="Y106" s="137">
        <v>44882</v>
      </c>
      <c r="Z106" s="137" t="s">
        <v>369</v>
      </c>
      <c r="AA106" s="137" t="s">
        <v>329</v>
      </c>
    </row>
    <row r="107" spans="1:27" x14ac:dyDescent="0.35">
      <c r="A107" s="109" t="s">
        <v>368</v>
      </c>
      <c r="B107" s="109" t="s">
        <v>367</v>
      </c>
      <c r="C107" s="109" t="s">
        <v>366</v>
      </c>
      <c r="D107" s="109" t="s">
        <v>155</v>
      </c>
      <c r="E107" s="113">
        <v>3820</v>
      </c>
      <c r="F107" s="109" t="s">
        <v>141</v>
      </c>
      <c r="G107" s="109" t="s">
        <v>113</v>
      </c>
      <c r="H107" s="109" t="s">
        <v>105</v>
      </c>
      <c r="I107" s="112">
        <v>75.6666666666667</v>
      </c>
      <c r="J107" s="111">
        <v>1</v>
      </c>
      <c r="K107" s="111">
        <v>0.952755905511811</v>
      </c>
      <c r="L107" s="111">
        <v>38.464566929133881</v>
      </c>
      <c r="M107" s="111">
        <v>33.866141732283459</v>
      </c>
      <c r="N107" s="111">
        <v>36.102362204724407</v>
      </c>
      <c r="O107" s="111">
        <v>28.787401574803152</v>
      </c>
      <c r="P107" s="111">
        <v>6.4173228346456694</v>
      </c>
      <c r="Q107" s="111">
        <v>2.9763779527559056</v>
      </c>
      <c r="R107" s="111">
        <v>25.409448818897637</v>
      </c>
      <c r="S107" s="111">
        <v>4.1338582677165352</v>
      </c>
      <c r="T107" s="111">
        <v>4.7795275590551176</v>
      </c>
      <c r="U107" s="111">
        <v>39.960629921259866</v>
      </c>
      <c r="V107" s="111">
        <v>44.787401574803155</v>
      </c>
      <c r="W107" s="110" t="s">
        <v>332</v>
      </c>
      <c r="X107" s="109" t="s">
        <v>331</v>
      </c>
      <c r="Y107" s="137">
        <v>45008</v>
      </c>
      <c r="Z107" s="137" t="s">
        <v>330</v>
      </c>
      <c r="AA107" s="115" t="s">
        <v>329</v>
      </c>
    </row>
    <row r="108" spans="1:27" ht="15.65" customHeight="1" x14ac:dyDescent="0.35">
      <c r="A108" s="109" t="s">
        <v>365</v>
      </c>
      <c r="B108" s="109" t="s">
        <v>364</v>
      </c>
      <c r="C108" s="109" t="s">
        <v>363</v>
      </c>
      <c r="D108" s="109" t="s">
        <v>106</v>
      </c>
      <c r="E108" s="113">
        <v>31815</v>
      </c>
      <c r="F108" s="109" t="s">
        <v>107</v>
      </c>
      <c r="G108" s="109" t="s">
        <v>104</v>
      </c>
      <c r="H108" s="109" t="s">
        <v>105</v>
      </c>
      <c r="I108" s="112">
        <v>55.340095087163199</v>
      </c>
      <c r="J108" s="111">
        <v>860.677165354316</v>
      </c>
      <c r="K108" s="111">
        <v>131.50393700787427</v>
      </c>
      <c r="L108" s="111">
        <v>261.14960629921279</v>
      </c>
      <c r="M108" s="111">
        <v>271.3779527559056</v>
      </c>
      <c r="N108" s="111">
        <v>585.02362204724284</v>
      </c>
      <c r="O108" s="111">
        <v>732.57480314959594</v>
      </c>
      <c r="P108" s="111">
        <v>30.834645669291341</v>
      </c>
      <c r="Q108" s="111">
        <v>176.27559055118098</v>
      </c>
      <c r="R108" s="111">
        <v>232.58267716535454</v>
      </c>
      <c r="S108" s="111">
        <v>104.67716535433085</v>
      </c>
      <c r="T108" s="111">
        <v>81.149606299212621</v>
      </c>
      <c r="U108" s="111">
        <v>1106.2992125983976</v>
      </c>
      <c r="V108" s="111">
        <v>1007.6692913385683</v>
      </c>
      <c r="W108" s="114">
        <v>1600</v>
      </c>
      <c r="X108" s="109" t="s">
        <v>331</v>
      </c>
      <c r="Y108" s="137">
        <v>44987</v>
      </c>
      <c r="Z108" s="137" t="s">
        <v>339</v>
      </c>
      <c r="AA108" s="137" t="s">
        <v>329</v>
      </c>
    </row>
    <row r="109" spans="1:27" x14ac:dyDescent="0.35">
      <c r="A109" s="109" t="s">
        <v>362</v>
      </c>
      <c r="B109" s="109" t="s">
        <v>361</v>
      </c>
      <c r="C109" s="109" t="s">
        <v>360</v>
      </c>
      <c r="D109" s="109" t="s">
        <v>123</v>
      </c>
      <c r="E109" s="113">
        <v>87016</v>
      </c>
      <c r="F109" s="109" t="s">
        <v>124</v>
      </c>
      <c r="G109" s="109" t="s">
        <v>113</v>
      </c>
      <c r="H109" s="109" t="s">
        <v>4</v>
      </c>
      <c r="I109" s="112">
        <v>40.187949640287798</v>
      </c>
      <c r="J109" s="111">
        <v>373.11023622047139</v>
      </c>
      <c r="K109" s="111">
        <v>6.6929133858267695</v>
      </c>
      <c r="L109" s="111">
        <v>0.36220472440944884</v>
      </c>
      <c r="M109" s="111">
        <v>4.7244094488188976E-2</v>
      </c>
      <c r="N109" s="111">
        <v>2.6299212598425186</v>
      </c>
      <c r="O109" s="111">
        <v>377.5826771653534</v>
      </c>
      <c r="P109" s="111">
        <v>0</v>
      </c>
      <c r="Q109" s="111">
        <v>0</v>
      </c>
      <c r="R109" s="111">
        <v>0.8582677165354331</v>
      </c>
      <c r="S109" s="111">
        <v>0.10236220472440945</v>
      </c>
      <c r="T109" s="111">
        <v>1.0866141732283463</v>
      </c>
      <c r="U109" s="111">
        <v>378.16535433070771</v>
      </c>
      <c r="V109" s="111">
        <v>184.31496062992113</v>
      </c>
      <c r="W109" s="114">
        <v>505</v>
      </c>
      <c r="X109" s="109" t="s">
        <v>331</v>
      </c>
      <c r="Y109" s="137">
        <v>45218</v>
      </c>
      <c r="Z109" s="137" t="s">
        <v>339</v>
      </c>
      <c r="AA109" s="137" t="s">
        <v>329</v>
      </c>
    </row>
    <row r="110" spans="1:27" x14ac:dyDescent="0.35">
      <c r="A110" s="109" t="s">
        <v>359</v>
      </c>
      <c r="B110" s="109" t="s">
        <v>358</v>
      </c>
      <c r="C110" s="109" t="s">
        <v>357</v>
      </c>
      <c r="D110" s="109" t="s">
        <v>146</v>
      </c>
      <c r="E110" s="113">
        <v>74103</v>
      </c>
      <c r="F110" s="109" t="s">
        <v>128</v>
      </c>
      <c r="G110" s="109" t="s">
        <v>113</v>
      </c>
      <c r="H110" s="109" t="s">
        <v>105</v>
      </c>
      <c r="I110" s="112">
        <v>2.2375690607734802</v>
      </c>
      <c r="J110" s="111">
        <v>0.65354330708661379</v>
      </c>
      <c r="K110" s="111">
        <v>1.0236220472440938</v>
      </c>
      <c r="L110" s="111">
        <v>0.99212598425196763</v>
      </c>
      <c r="M110" s="111">
        <v>0.59842519685039353</v>
      </c>
      <c r="N110" s="111">
        <v>2.3700787401574774</v>
      </c>
      <c r="O110" s="111">
        <v>0.79527559055118058</v>
      </c>
      <c r="P110" s="111">
        <v>5.5118110236220472E-2</v>
      </c>
      <c r="Q110" s="111">
        <v>4.7244094488188976E-2</v>
      </c>
      <c r="R110" s="111">
        <v>0.29921259842519676</v>
      </c>
      <c r="S110" s="111">
        <v>0.19685039370078738</v>
      </c>
      <c r="T110" s="111">
        <v>0.13385826771653542</v>
      </c>
      <c r="U110" s="111">
        <v>2.6377952755905474</v>
      </c>
      <c r="V110" s="111">
        <v>2.2362204724409418</v>
      </c>
      <c r="W110" s="114" t="s">
        <v>332</v>
      </c>
      <c r="X110" s="109" t="s">
        <v>331</v>
      </c>
      <c r="Y110" s="137">
        <v>45106</v>
      </c>
      <c r="Z110" s="137" t="s">
        <v>330</v>
      </c>
      <c r="AA110" s="137" t="s">
        <v>329</v>
      </c>
    </row>
    <row r="111" spans="1:27" x14ac:dyDescent="0.35">
      <c r="A111" s="109" t="s">
        <v>356</v>
      </c>
      <c r="B111" s="109" t="s">
        <v>355</v>
      </c>
      <c r="C111" s="109" t="s">
        <v>354</v>
      </c>
      <c r="D111" s="109" t="s">
        <v>350</v>
      </c>
      <c r="E111" s="113">
        <v>5403</v>
      </c>
      <c r="F111" s="109" t="s">
        <v>141</v>
      </c>
      <c r="G111" s="109" t="s">
        <v>113</v>
      </c>
      <c r="H111" s="109" t="s">
        <v>105</v>
      </c>
      <c r="I111" s="112">
        <v>2.3017241379310298</v>
      </c>
      <c r="J111" s="111">
        <v>1.9055118110236198</v>
      </c>
      <c r="K111" s="111">
        <v>0.30708661417322836</v>
      </c>
      <c r="L111" s="111">
        <v>0</v>
      </c>
      <c r="M111" s="111">
        <v>0</v>
      </c>
      <c r="N111" s="111">
        <v>0</v>
      </c>
      <c r="O111" s="111">
        <v>0</v>
      </c>
      <c r="P111" s="111">
        <v>8.6614173228346455E-2</v>
      </c>
      <c r="Q111" s="111">
        <v>2.1259842519685015</v>
      </c>
      <c r="R111" s="111">
        <v>0</v>
      </c>
      <c r="S111" s="111">
        <v>0</v>
      </c>
      <c r="T111" s="111">
        <v>0</v>
      </c>
      <c r="U111" s="111">
        <v>2.2125984251968478</v>
      </c>
      <c r="V111" s="111">
        <v>1.8425196850393677</v>
      </c>
      <c r="W111" s="114" t="s">
        <v>332</v>
      </c>
      <c r="X111" s="109" t="s">
        <v>332</v>
      </c>
      <c r="Y111" s="137" t="s">
        <v>332</v>
      </c>
      <c r="Z111" s="137" t="s">
        <v>332</v>
      </c>
      <c r="AA111" s="137" t="s">
        <v>332</v>
      </c>
    </row>
    <row r="112" spans="1:27" x14ac:dyDescent="0.35">
      <c r="A112" s="109" t="s">
        <v>353</v>
      </c>
      <c r="B112" s="109" t="s">
        <v>352</v>
      </c>
      <c r="C112" s="109" t="s">
        <v>351</v>
      </c>
      <c r="D112" s="109" t="s">
        <v>350</v>
      </c>
      <c r="E112" s="113">
        <v>5488</v>
      </c>
      <c r="F112" s="109" t="s">
        <v>141</v>
      </c>
      <c r="G112" s="109" t="s">
        <v>126</v>
      </c>
      <c r="H112" s="109" t="s">
        <v>105</v>
      </c>
      <c r="I112" s="112">
        <v>2.1211267605633801</v>
      </c>
      <c r="J112" s="111">
        <v>5.6377952755905429</v>
      </c>
      <c r="K112" s="111">
        <v>0.3700787401574801</v>
      </c>
      <c r="L112" s="111">
        <v>0.18897637795275585</v>
      </c>
      <c r="M112" s="111">
        <v>0.11023622047244094</v>
      </c>
      <c r="N112" s="111">
        <v>0.48031496062992113</v>
      </c>
      <c r="O112" s="111">
        <v>5.7874015748031411</v>
      </c>
      <c r="P112" s="111">
        <v>0</v>
      </c>
      <c r="Q112" s="111">
        <v>3.937007874015748E-2</v>
      </c>
      <c r="R112" s="111">
        <v>3.1496062992125984E-2</v>
      </c>
      <c r="S112" s="111">
        <v>2.3622047244094488E-2</v>
      </c>
      <c r="T112" s="111">
        <v>3.1496062992125984E-2</v>
      </c>
      <c r="U112" s="111">
        <v>6.2204724409448726</v>
      </c>
      <c r="V112" s="111">
        <v>5.212598425196842</v>
      </c>
      <c r="W112" s="110" t="s">
        <v>332</v>
      </c>
      <c r="X112" s="109" t="s">
        <v>332</v>
      </c>
      <c r="Y112" s="137" t="s">
        <v>332</v>
      </c>
      <c r="Z112" s="137" t="s">
        <v>332</v>
      </c>
      <c r="AA112" s="139" t="s">
        <v>332</v>
      </c>
    </row>
    <row r="113" spans="1:27" x14ac:dyDescent="0.35">
      <c r="A113" s="109" t="s">
        <v>349</v>
      </c>
      <c r="B113" s="109" t="s">
        <v>348</v>
      </c>
      <c r="C113" s="109" t="s">
        <v>347</v>
      </c>
      <c r="D113" s="109" t="s">
        <v>147</v>
      </c>
      <c r="E113" s="113">
        <v>89512</v>
      </c>
      <c r="F113" s="109" t="s">
        <v>148</v>
      </c>
      <c r="G113" s="109" t="s">
        <v>126</v>
      </c>
      <c r="H113" s="109" t="s">
        <v>105</v>
      </c>
      <c r="I113" s="112">
        <v>10.008196721311499</v>
      </c>
      <c r="J113" s="111">
        <v>0.3543307086614173</v>
      </c>
      <c r="K113" s="111">
        <v>1.015748031496063</v>
      </c>
      <c r="L113" s="111">
        <v>2.4488188976377949</v>
      </c>
      <c r="M113" s="111">
        <v>6.3228346456692863</v>
      </c>
      <c r="N113" s="111">
        <v>9.1653543307086522</v>
      </c>
      <c r="O113" s="111">
        <v>0.61417322834645671</v>
      </c>
      <c r="P113" s="111">
        <v>0.36220472440944884</v>
      </c>
      <c r="Q113" s="111">
        <v>0</v>
      </c>
      <c r="R113" s="111">
        <v>3.8425196850393681</v>
      </c>
      <c r="S113" s="111">
        <v>0.84251968503937014</v>
      </c>
      <c r="T113" s="111">
        <v>0.15748031496062992</v>
      </c>
      <c r="U113" s="111">
        <v>5.2992125984251928</v>
      </c>
      <c r="V113" s="111">
        <v>9.2204724409448726</v>
      </c>
      <c r="W113" s="110" t="s">
        <v>332</v>
      </c>
      <c r="X113" s="109" t="s">
        <v>331</v>
      </c>
      <c r="Y113" s="137">
        <v>45232</v>
      </c>
      <c r="Z113" s="137" t="s">
        <v>330</v>
      </c>
      <c r="AA113" s="139" t="s">
        <v>329</v>
      </c>
    </row>
    <row r="114" spans="1:27" x14ac:dyDescent="0.35">
      <c r="A114" s="109" t="s">
        <v>346</v>
      </c>
      <c r="B114" s="109" t="s">
        <v>345</v>
      </c>
      <c r="C114" s="109" t="s">
        <v>344</v>
      </c>
      <c r="D114" s="109" t="s">
        <v>133</v>
      </c>
      <c r="E114" s="113">
        <v>33073</v>
      </c>
      <c r="F114" s="109" t="s">
        <v>7</v>
      </c>
      <c r="G114" s="109" t="s">
        <v>110</v>
      </c>
      <c r="H114" s="109" t="s">
        <v>105</v>
      </c>
      <c r="I114" s="112">
        <v>47.128532974427998</v>
      </c>
      <c r="J114" s="111">
        <v>455.91338582677065</v>
      </c>
      <c r="K114" s="111">
        <v>142.55905511811019</v>
      </c>
      <c r="L114" s="111">
        <v>1.5748031496062992E-2</v>
      </c>
      <c r="M114" s="111">
        <v>1.5748031496062992E-2</v>
      </c>
      <c r="N114" s="111">
        <v>130.90551181102373</v>
      </c>
      <c r="O114" s="111">
        <v>378.53543307086494</v>
      </c>
      <c r="P114" s="111">
        <v>14.771653543307087</v>
      </c>
      <c r="Q114" s="111">
        <v>74.291338582677284</v>
      </c>
      <c r="R114" s="111">
        <v>14.716535433070861</v>
      </c>
      <c r="S114" s="111">
        <v>52.307086614173251</v>
      </c>
      <c r="T114" s="111">
        <v>33.228346456692925</v>
      </c>
      <c r="U114" s="111">
        <v>498.25196850393621</v>
      </c>
      <c r="V114" s="111">
        <v>351.14173228346328</v>
      </c>
      <c r="W114" s="110">
        <v>700</v>
      </c>
      <c r="X114" s="109" t="s">
        <v>331</v>
      </c>
      <c r="Y114" s="137">
        <v>45274</v>
      </c>
      <c r="Z114" s="137" t="s">
        <v>339</v>
      </c>
      <c r="AA114" s="139" t="s">
        <v>329</v>
      </c>
    </row>
    <row r="115" spans="1:27" x14ac:dyDescent="0.35">
      <c r="A115" s="109" t="s">
        <v>343</v>
      </c>
      <c r="B115" s="109" t="s">
        <v>342</v>
      </c>
      <c r="C115" s="109" t="s">
        <v>341</v>
      </c>
      <c r="D115" s="109" t="s">
        <v>108</v>
      </c>
      <c r="E115" s="113">
        <v>78041</v>
      </c>
      <c r="F115" s="109" t="s">
        <v>340</v>
      </c>
      <c r="G115" s="109" t="s">
        <v>104</v>
      </c>
      <c r="H115" s="109" t="s">
        <v>105</v>
      </c>
      <c r="I115" s="112">
        <v>38.587131367292201</v>
      </c>
      <c r="J115" s="111">
        <v>172.33070866141728</v>
      </c>
      <c r="K115" s="111">
        <v>2.9291338582677167</v>
      </c>
      <c r="L115" s="111">
        <v>22.574803149606296</v>
      </c>
      <c r="M115" s="111">
        <v>40.984251968503948</v>
      </c>
      <c r="N115" s="111">
        <v>17.968503937007871</v>
      </c>
      <c r="O115" s="111">
        <v>136.01574803149583</v>
      </c>
      <c r="P115" s="111">
        <v>15.18897637795275</v>
      </c>
      <c r="Q115" s="111">
        <v>69.645669291338663</v>
      </c>
      <c r="R115" s="111">
        <v>11.346456692913382</v>
      </c>
      <c r="S115" s="111">
        <v>4.3385826771653537</v>
      </c>
      <c r="T115" s="111">
        <v>5.1417322834645676</v>
      </c>
      <c r="U115" s="111">
        <v>217.9921259842516</v>
      </c>
      <c r="V115" s="111">
        <v>179.51181102362213</v>
      </c>
      <c r="W115" s="110" t="s">
        <v>332</v>
      </c>
      <c r="X115" s="109" t="s">
        <v>331</v>
      </c>
      <c r="Y115" s="137">
        <v>44959</v>
      </c>
      <c r="Z115" s="137" t="s">
        <v>339</v>
      </c>
      <c r="AA115" s="139" t="s">
        <v>329</v>
      </c>
    </row>
    <row r="116" spans="1:27" x14ac:dyDescent="0.35">
      <c r="A116" s="109" t="s">
        <v>338</v>
      </c>
      <c r="B116" s="109" t="s">
        <v>337</v>
      </c>
      <c r="C116" s="109" t="s">
        <v>336</v>
      </c>
      <c r="D116" s="109" t="s">
        <v>169</v>
      </c>
      <c r="E116" s="113">
        <v>25309</v>
      </c>
      <c r="F116" s="109" t="s">
        <v>137</v>
      </c>
      <c r="G116" s="109" t="s">
        <v>113</v>
      </c>
      <c r="H116" s="109" t="s">
        <v>105</v>
      </c>
      <c r="I116" s="112">
        <v>5.81666666666667</v>
      </c>
      <c r="J116" s="111">
        <v>0</v>
      </c>
      <c r="K116" s="111">
        <v>0.36220472440944884</v>
      </c>
      <c r="L116" s="111">
        <v>1.5669291338582667</v>
      </c>
      <c r="M116" s="111">
        <v>0.80314960629921273</v>
      </c>
      <c r="N116" s="111">
        <v>2.4566929133858251</v>
      </c>
      <c r="O116" s="111">
        <v>0.27559055118110232</v>
      </c>
      <c r="P116" s="111">
        <v>0</v>
      </c>
      <c r="Q116" s="111">
        <v>0</v>
      </c>
      <c r="R116" s="111">
        <v>8.6614173228346455E-2</v>
      </c>
      <c r="S116" s="111">
        <v>9.4488188976377951E-2</v>
      </c>
      <c r="T116" s="111">
        <v>0</v>
      </c>
      <c r="U116" s="111">
        <v>2.5511811023622029</v>
      </c>
      <c r="V116" s="111">
        <v>2.4251968503936991</v>
      </c>
      <c r="W116" s="110" t="s">
        <v>332</v>
      </c>
      <c r="X116" s="109" t="s">
        <v>331</v>
      </c>
      <c r="Y116" s="137">
        <v>45008</v>
      </c>
      <c r="Z116" s="137" t="s">
        <v>330</v>
      </c>
      <c r="AA116" s="139" t="s">
        <v>329</v>
      </c>
    </row>
    <row r="117" spans="1:27" x14ac:dyDescent="0.35">
      <c r="A117" s="109" t="s">
        <v>335</v>
      </c>
      <c r="B117" s="109" t="s">
        <v>334</v>
      </c>
      <c r="C117" s="109" t="s">
        <v>333</v>
      </c>
      <c r="D117" s="109" t="s">
        <v>154</v>
      </c>
      <c r="E117" s="113">
        <v>2863</v>
      </c>
      <c r="F117" s="109" t="s">
        <v>141</v>
      </c>
      <c r="G117" s="109" t="s">
        <v>126</v>
      </c>
      <c r="H117" s="109" t="s">
        <v>4</v>
      </c>
      <c r="I117" s="112">
        <v>43.637931034482797</v>
      </c>
      <c r="J117" s="111">
        <v>37.417322834645695</v>
      </c>
      <c r="K117" s="111">
        <v>21.889763779527573</v>
      </c>
      <c r="L117" s="111">
        <v>0</v>
      </c>
      <c r="M117" s="111">
        <v>0</v>
      </c>
      <c r="N117" s="111">
        <v>14.56692913385826</v>
      </c>
      <c r="O117" s="111">
        <v>44.740157480315027</v>
      </c>
      <c r="P117" s="111">
        <v>0</v>
      </c>
      <c r="Q117" s="111">
        <v>0</v>
      </c>
      <c r="R117" s="111">
        <v>1.3307086614173229</v>
      </c>
      <c r="S117" s="111">
        <v>1.4566929133858268</v>
      </c>
      <c r="T117" s="111">
        <v>4.4566929133858268</v>
      </c>
      <c r="U117" s="111">
        <v>52.06299212598433</v>
      </c>
      <c r="V117" s="111">
        <v>37.716535433070909</v>
      </c>
      <c r="W117" s="110" t="s">
        <v>332</v>
      </c>
      <c r="X117" s="109" t="s">
        <v>331</v>
      </c>
      <c r="Y117" s="137">
        <v>45008</v>
      </c>
      <c r="Z117" s="137" t="s">
        <v>330</v>
      </c>
      <c r="AA117" s="140" t="s">
        <v>329</v>
      </c>
    </row>
    <row r="118" spans="1:27" x14ac:dyDescent="0.35">
      <c r="A118" s="108" t="s">
        <v>328</v>
      </c>
      <c r="B118" s="97"/>
      <c r="C118" s="97"/>
      <c r="D118" s="97"/>
      <c r="E118" s="102"/>
      <c r="F118" s="97"/>
      <c r="G118" s="97"/>
      <c r="H118" s="97"/>
      <c r="I118" s="101"/>
      <c r="J118" s="100"/>
      <c r="K118" s="100"/>
      <c r="L118" s="100"/>
      <c r="M118" s="100"/>
      <c r="N118" s="100"/>
      <c r="O118" s="100"/>
      <c r="P118" s="100"/>
      <c r="Q118" s="100"/>
      <c r="R118" s="100"/>
      <c r="S118" s="100"/>
      <c r="T118" s="100"/>
      <c r="U118" s="100"/>
      <c r="V118" s="100"/>
      <c r="W118" s="99"/>
      <c r="X118" s="97"/>
      <c r="Y118" s="98"/>
      <c r="Z118" s="97"/>
      <c r="AA118" s="97"/>
    </row>
    <row r="119" spans="1:27" x14ac:dyDescent="0.35">
      <c r="A119" s="108" t="s">
        <v>327</v>
      </c>
      <c r="B119" s="107"/>
      <c r="C119" s="107"/>
      <c r="D119" s="107"/>
      <c r="E119" s="106"/>
      <c r="F119" s="97"/>
      <c r="G119" s="97"/>
      <c r="H119" s="97"/>
      <c r="I119" s="101"/>
      <c r="J119" s="100"/>
      <c r="K119" s="100"/>
      <c r="L119" s="100"/>
      <c r="M119" s="100"/>
      <c r="N119" s="100"/>
      <c r="O119" s="100"/>
      <c r="P119" s="100"/>
      <c r="Q119" s="100"/>
      <c r="R119" s="100"/>
      <c r="S119" s="100"/>
      <c r="T119" s="100"/>
      <c r="U119" s="100"/>
      <c r="V119" s="100"/>
      <c r="W119" s="99"/>
      <c r="X119" s="97"/>
      <c r="Y119" s="98"/>
      <c r="Z119" s="97"/>
      <c r="AA119" s="97"/>
    </row>
    <row r="120" spans="1:27" x14ac:dyDescent="0.35">
      <c r="A120" s="94" t="s">
        <v>326</v>
      </c>
      <c r="B120" s="107"/>
      <c r="C120" s="107"/>
      <c r="D120" s="107"/>
      <c r="E120" s="106"/>
      <c r="F120" s="97"/>
      <c r="G120" s="97"/>
      <c r="H120" s="97"/>
      <c r="I120" s="101"/>
      <c r="J120" s="100"/>
      <c r="K120" s="100"/>
      <c r="L120" s="100"/>
      <c r="M120" s="100"/>
      <c r="N120" s="100"/>
      <c r="O120" s="100"/>
      <c r="P120" s="100"/>
      <c r="Q120" s="100"/>
      <c r="R120" s="100"/>
      <c r="S120" s="100"/>
      <c r="T120" s="100"/>
      <c r="U120" s="100"/>
      <c r="V120" s="100"/>
      <c r="W120" s="99"/>
      <c r="X120" s="97"/>
      <c r="Y120" s="98"/>
      <c r="Z120" s="97"/>
      <c r="AA120" s="97"/>
    </row>
    <row r="121" spans="1:27" x14ac:dyDescent="0.35">
      <c r="A121" s="105" t="s">
        <v>325</v>
      </c>
      <c r="F121" s="97"/>
      <c r="G121" s="97"/>
      <c r="H121" s="97"/>
      <c r="I121" s="101"/>
      <c r="J121" s="100"/>
      <c r="K121" s="100"/>
      <c r="L121" s="100"/>
      <c r="M121" s="100"/>
      <c r="N121" s="100"/>
      <c r="O121" s="100"/>
      <c r="P121" s="100"/>
      <c r="Q121" s="100"/>
      <c r="R121" s="100"/>
      <c r="S121" s="100"/>
      <c r="T121" s="100"/>
      <c r="U121" s="100"/>
      <c r="V121" s="100"/>
      <c r="W121" s="99"/>
      <c r="X121" s="97"/>
      <c r="Y121" s="98"/>
      <c r="Z121" s="97"/>
      <c r="AA121" s="97"/>
    </row>
    <row r="122" spans="1:27" x14ac:dyDescent="0.35">
      <c r="A122" s="94" t="s">
        <v>324</v>
      </c>
      <c r="B122" s="104"/>
      <c r="C122" s="104"/>
      <c r="D122" s="104"/>
      <c r="E122" s="103"/>
      <c r="F122" s="97"/>
      <c r="G122" s="97"/>
      <c r="H122" s="97"/>
      <c r="I122" s="101"/>
      <c r="J122" s="100"/>
      <c r="K122" s="100"/>
      <c r="L122" s="100"/>
      <c r="M122" s="100"/>
      <c r="N122" s="100"/>
      <c r="O122" s="100"/>
      <c r="P122" s="100"/>
      <c r="Q122" s="100"/>
      <c r="R122" s="100"/>
      <c r="S122" s="100"/>
      <c r="T122" s="100"/>
      <c r="U122" s="100"/>
      <c r="V122" s="100"/>
      <c r="W122" s="99"/>
      <c r="X122" s="97"/>
      <c r="Y122" s="98"/>
      <c r="Z122" s="97"/>
      <c r="AA122" s="97"/>
    </row>
    <row r="123" spans="1:27" x14ac:dyDescent="0.35">
      <c r="B123" s="97"/>
      <c r="C123" s="97"/>
      <c r="D123" s="97"/>
      <c r="E123" s="102"/>
      <c r="F123" s="97"/>
      <c r="G123" s="97"/>
      <c r="H123" s="97"/>
      <c r="I123" s="101"/>
      <c r="J123" s="100"/>
      <c r="K123" s="100"/>
      <c r="L123" s="100"/>
      <c r="M123" s="100"/>
      <c r="N123" s="100"/>
      <c r="O123" s="100"/>
      <c r="P123" s="100"/>
      <c r="Q123" s="100"/>
      <c r="R123" s="100"/>
      <c r="S123" s="100"/>
      <c r="T123" s="100"/>
      <c r="U123" s="100"/>
      <c r="V123" s="100"/>
      <c r="W123" s="99"/>
      <c r="X123" s="97"/>
      <c r="Y123" s="98"/>
      <c r="Z123" s="97"/>
      <c r="AA123" s="97"/>
    </row>
  </sheetData>
  <mergeCells count="13">
    <mergeCell ref="Q3:T3"/>
    <mergeCell ref="U3:X3"/>
    <mergeCell ref="Y3:AA3"/>
    <mergeCell ref="J5:M5"/>
    <mergeCell ref="N5:Q5"/>
    <mergeCell ref="R5:U5"/>
    <mergeCell ref="W5:AA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1DC1-B983-4842-9EF6-D0FA1E56A6DF}">
  <dimension ref="A1:F28"/>
  <sheetViews>
    <sheetView tabSelected="1" zoomScale="140" zoomScaleNormal="140" workbookViewId="0">
      <selection activeCell="G7" sqref="G7"/>
    </sheetView>
  </sheetViews>
  <sheetFormatPr defaultRowHeight="14.5" x14ac:dyDescent="0.35"/>
  <cols>
    <col min="1" max="1" width="51.26953125" bestFit="1" customWidth="1"/>
    <col min="2" max="2" width="19" customWidth="1"/>
  </cols>
  <sheetData>
    <row r="1" spans="1:6" ht="26" x14ac:dyDescent="0.35">
      <c r="A1" s="397" t="s">
        <v>10</v>
      </c>
      <c r="B1" s="397"/>
      <c r="C1" s="397"/>
      <c r="D1" s="397"/>
      <c r="E1" s="397"/>
      <c r="F1" s="397"/>
    </row>
    <row r="2" spans="1:6" ht="15" customHeight="1" x14ac:dyDescent="0.35"/>
    <row r="3" spans="1:6" ht="15" thickBot="1" x14ac:dyDescent="0.4">
      <c r="A3" s="12" t="s">
        <v>888</v>
      </c>
      <c r="B3" s="12"/>
      <c r="C3" s="12"/>
      <c r="D3" s="12"/>
      <c r="E3" s="12"/>
    </row>
    <row r="4" spans="1:6" x14ac:dyDescent="0.35">
      <c r="A4" s="440" t="s">
        <v>290</v>
      </c>
      <c r="B4" s="441" t="s">
        <v>176</v>
      </c>
    </row>
    <row r="5" spans="1:6" ht="15" thickBot="1" x14ac:dyDescent="0.4">
      <c r="A5" s="454" t="s">
        <v>884</v>
      </c>
      <c r="B5" s="449">
        <v>79</v>
      </c>
    </row>
    <row r="6" spans="1:6" ht="15" thickBot="1" x14ac:dyDescent="0.4">
      <c r="A6" s="455" t="s">
        <v>887</v>
      </c>
      <c r="B6" s="448">
        <v>42</v>
      </c>
    </row>
    <row r="7" spans="1:6" ht="15" customHeight="1" thickBot="1" x14ac:dyDescent="0.4">
      <c r="A7" s="452" t="s">
        <v>885</v>
      </c>
      <c r="B7" s="453">
        <v>16</v>
      </c>
      <c r="C7" s="439"/>
    </row>
    <row r="8" spans="1:6" ht="15" thickBot="1" x14ac:dyDescent="0.4">
      <c r="A8" s="450" t="s">
        <v>886</v>
      </c>
      <c r="B8" s="451">
        <v>26</v>
      </c>
    </row>
    <row r="9" spans="1:6" x14ac:dyDescent="0.35">
      <c r="A9" s="442" t="s">
        <v>289</v>
      </c>
      <c r="B9" s="443">
        <v>7</v>
      </c>
    </row>
    <row r="10" spans="1:6" x14ac:dyDescent="0.35">
      <c r="A10" s="444" t="s">
        <v>288</v>
      </c>
      <c r="B10" s="445">
        <v>5</v>
      </c>
    </row>
    <row r="11" spans="1:6" x14ac:dyDescent="0.35">
      <c r="A11" s="444" t="s">
        <v>287</v>
      </c>
      <c r="B11" s="445">
        <v>5</v>
      </c>
    </row>
    <row r="12" spans="1:6" x14ac:dyDescent="0.35">
      <c r="A12" s="444" t="s">
        <v>286</v>
      </c>
      <c r="B12" s="445">
        <v>4</v>
      </c>
    </row>
    <row r="13" spans="1:6" x14ac:dyDescent="0.35">
      <c r="A13" s="444" t="s">
        <v>285</v>
      </c>
      <c r="B13" s="445">
        <v>3</v>
      </c>
    </row>
    <row r="14" spans="1:6" x14ac:dyDescent="0.35">
      <c r="A14" s="444" t="s">
        <v>284</v>
      </c>
      <c r="B14" s="445">
        <v>3</v>
      </c>
    </row>
    <row r="15" spans="1:6" x14ac:dyDescent="0.35">
      <c r="A15" s="444" t="s">
        <v>283</v>
      </c>
      <c r="B15" s="445">
        <v>3</v>
      </c>
    </row>
    <row r="16" spans="1:6" x14ac:dyDescent="0.35">
      <c r="A16" s="444" t="s">
        <v>282</v>
      </c>
      <c r="B16" s="445">
        <v>2</v>
      </c>
    </row>
    <row r="17" spans="1:2" x14ac:dyDescent="0.35">
      <c r="A17" s="444" t="s">
        <v>281</v>
      </c>
      <c r="B17" s="445">
        <v>2</v>
      </c>
    </row>
    <row r="18" spans="1:2" x14ac:dyDescent="0.35">
      <c r="A18" s="444" t="s">
        <v>280</v>
      </c>
      <c r="B18" s="445">
        <v>2</v>
      </c>
    </row>
    <row r="19" spans="1:2" x14ac:dyDescent="0.35">
      <c r="A19" s="444" t="s">
        <v>279</v>
      </c>
      <c r="B19" s="445">
        <v>1</v>
      </c>
    </row>
    <row r="20" spans="1:2" x14ac:dyDescent="0.35">
      <c r="A20" s="444" t="s">
        <v>278</v>
      </c>
      <c r="B20" s="445">
        <v>1</v>
      </c>
    </row>
    <row r="21" spans="1:2" x14ac:dyDescent="0.35">
      <c r="A21" s="444" t="s">
        <v>277</v>
      </c>
      <c r="B21" s="445">
        <v>1</v>
      </c>
    </row>
    <row r="22" spans="1:2" x14ac:dyDescent="0.35">
      <c r="A22" s="444" t="s">
        <v>276</v>
      </c>
      <c r="B22" s="445">
        <v>1</v>
      </c>
    </row>
    <row r="23" spans="1:2" x14ac:dyDescent="0.35">
      <c r="A23" s="444" t="s">
        <v>275</v>
      </c>
      <c r="B23" s="445">
        <v>1</v>
      </c>
    </row>
    <row r="24" spans="1:2" ht="15" thickBot="1" x14ac:dyDescent="0.4">
      <c r="A24" s="446" t="s">
        <v>274</v>
      </c>
      <c r="B24" s="447">
        <v>1</v>
      </c>
    </row>
    <row r="25" spans="1:2" x14ac:dyDescent="0.35">
      <c r="A25" s="413" t="s">
        <v>273</v>
      </c>
      <c r="B25" s="413"/>
    </row>
    <row r="26" spans="1:2" x14ac:dyDescent="0.35">
      <c r="A26" s="413"/>
      <c r="B26" s="413"/>
    </row>
    <row r="27" spans="1:2" x14ac:dyDescent="0.35">
      <c r="A27" s="413"/>
      <c r="B27" s="413"/>
    </row>
    <row r="28" spans="1:2" x14ac:dyDescent="0.35">
      <c r="A28" s="413"/>
      <c r="B28" s="413"/>
    </row>
  </sheetData>
  <mergeCells count="2">
    <mergeCell ref="A1:F1"/>
    <mergeCell ref="A25:B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476B7469-E441-4B33-AC58-B8B937E8C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9225b539-7b15-42b2-871d-c20cb6e17ae7"/>
    <ds:schemaRef ds:uri="http://schemas.microsoft.com/office/2006/documentManagement/types"/>
    <ds:schemaRef ds:uri="http://purl.org/dc/elements/1.1/"/>
    <ds:schemaRef ds:uri="http://schemas.openxmlformats.org/package/2006/metadata/core-properties"/>
    <ds:schemaRef ds:uri="51f64f43-848e-4f71-a29c-5b275075194e"/>
    <ds:schemaRef ds:uri="http://purl.org/dc/terms/"/>
    <ds:schemaRef ds:uri="http://purl.org/dc/dcmitype/"/>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Frescas, Jessica</cp:lastModifiedBy>
  <cp:lastPrinted>2020-02-10T19:14:43Z</cp:lastPrinted>
  <dcterms:created xsi:type="dcterms:W3CDTF">2020-01-31T18:40:16Z</dcterms:created>
  <dcterms:modified xsi:type="dcterms:W3CDTF">2024-02-15T21:37:31Z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