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https://icegov-my.sharepoint.com/personal/0769169999_ice_dhs_gov/Documents/Desktop/STU- Local/ice.gov practice/20240325/Final/"/>
    </mc:Choice>
  </mc:AlternateContent>
  <xr:revisionPtr revIDLastSave="6" documentId="8_{61BFB319-34FC-4696-84F3-D6BD4FB7FF27}" xr6:coauthVersionLast="47" xr6:coauthVersionMax="47" xr10:uidLastSave="{AF7F1B23-9349-4BAD-860E-DDC1E4A90F08}"/>
  <bookViews>
    <workbookView xWindow="-28920" yWindow="-120" windowWidth="29040" windowHeight="15840" tabRatio="668" firstSheet="4" activeTab="10" xr2:uid="{00000000-000D-0000-FFFF-FFFF00000000}"/>
  </bookViews>
  <sheets>
    <sheet name="Header" sheetId="9" r:id="rId1"/>
    <sheet name="ATD FY24 YTD" sheetId="12" r:id="rId2"/>
    <sheet name="ATD EOFY23 " sheetId="14" r:id="rId3"/>
    <sheet name="Detention FY24" sheetId="18" r:id="rId4"/>
    <sheet name=" ICLOS and Detainees" sheetId="19" r:id="rId5"/>
    <sheet name="Monthly Bond Statistics" sheetId="20" r:id="rId6"/>
    <sheet name="Semiannual" sheetId="21" r:id="rId7"/>
    <sheet name="Facilities FY24" sheetId="17" r:id="rId8"/>
    <sheet name="Trans. Detainee Pop." sheetId="15" r:id="rId9"/>
    <sheet name="Vulnerable &amp; Special Population" sheetId="16" r:id="rId10"/>
    <sheet name="Footnotes" sheetId="22" r:id="rId11"/>
  </sheets>
  <definedNames>
    <definedName name="_xlnm._FilterDatabase" localSheetId="6" hidden="1">Semiannual!$A$85:$F$101</definedName>
    <definedName name="_xlnm.Print_Area" localSheetId="3">'Detention FY24'!$A$1:$V$131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O6" i="20" l="1"/>
  <c r="N6" i="20"/>
  <c r="M6" i="20"/>
  <c r="L6" i="20"/>
  <c r="K6" i="20"/>
  <c r="J6" i="20"/>
  <c r="I6" i="20"/>
  <c r="H6" i="20"/>
  <c r="G6" i="20"/>
  <c r="F6" i="20"/>
  <c r="E6" i="20"/>
  <c r="D6" i="20"/>
  <c r="C6" i="20"/>
  <c r="B6" i="20"/>
  <c r="Y34" i="19"/>
  <c r="AE33" i="19"/>
  <c r="AD33" i="19"/>
  <c r="AC33" i="19"/>
  <c r="AB33" i="19"/>
  <c r="AA33" i="19"/>
  <c r="Z33" i="19"/>
  <c r="Y33" i="19"/>
  <c r="X33" i="19"/>
  <c r="W33" i="19"/>
  <c r="V33" i="19"/>
  <c r="U33" i="19"/>
  <c r="T33" i="19"/>
  <c r="S33" i="19"/>
  <c r="R33" i="19"/>
  <c r="Q33" i="19"/>
  <c r="P33" i="19"/>
  <c r="O33" i="19"/>
  <c r="N33" i="19"/>
  <c r="M33" i="19"/>
  <c r="L33" i="19"/>
  <c r="K33" i="19"/>
  <c r="J33" i="19"/>
  <c r="I33" i="19"/>
  <c r="H33" i="19"/>
  <c r="G33" i="19"/>
  <c r="F33" i="19"/>
  <c r="E33" i="19"/>
  <c r="D33" i="19"/>
  <c r="C33" i="19"/>
  <c r="B33" i="19"/>
  <c r="AE32" i="19"/>
  <c r="AD32" i="19"/>
  <c r="AC32" i="19"/>
  <c r="AB32" i="19"/>
  <c r="AA32" i="19"/>
  <c r="Z32" i="19"/>
  <c r="Y32" i="19"/>
  <c r="X32" i="19"/>
  <c r="W32" i="19"/>
  <c r="V32" i="19"/>
  <c r="U32" i="19"/>
  <c r="T32" i="19"/>
  <c r="S32" i="19"/>
  <c r="R32" i="19"/>
  <c r="Q32" i="19"/>
  <c r="P32" i="19"/>
  <c r="O32" i="19"/>
  <c r="N32" i="19"/>
  <c r="M32" i="19"/>
  <c r="L32" i="19"/>
  <c r="K32" i="19"/>
  <c r="J32" i="19"/>
  <c r="I32" i="19"/>
  <c r="H32" i="19"/>
  <c r="G32" i="19"/>
  <c r="F32" i="19"/>
  <c r="E32" i="19"/>
  <c r="D32" i="19"/>
  <c r="C32" i="19"/>
  <c r="B32" i="19"/>
  <c r="AE31" i="19"/>
  <c r="AD31" i="19"/>
  <c r="AC31" i="19"/>
  <c r="AB31" i="19"/>
  <c r="AA31" i="19"/>
  <c r="Z31" i="19"/>
  <c r="Y31" i="19"/>
  <c r="X31" i="19"/>
  <c r="W31" i="19"/>
  <c r="V31" i="19"/>
  <c r="U31" i="19"/>
  <c r="T31" i="19"/>
  <c r="S31" i="19"/>
  <c r="R31" i="19"/>
  <c r="Q31" i="19"/>
  <c r="P31" i="19"/>
  <c r="O31" i="19"/>
  <c r="N31" i="19"/>
  <c r="M31" i="19"/>
  <c r="L31" i="19"/>
  <c r="K31" i="19"/>
  <c r="J31" i="19"/>
  <c r="I31" i="19"/>
  <c r="H31" i="19"/>
  <c r="G31" i="19"/>
  <c r="F31" i="19"/>
  <c r="E31" i="19"/>
  <c r="D31" i="19"/>
  <c r="C31" i="19"/>
  <c r="B31" i="19"/>
  <c r="AE30" i="19"/>
  <c r="AE34" i="19" s="1"/>
  <c r="AD30" i="19"/>
  <c r="AD34" i="19" s="1"/>
  <c r="AC30" i="19"/>
  <c r="AC34" i="19" s="1"/>
  <c r="AB30" i="19"/>
  <c r="AB34" i="19" s="1"/>
  <c r="AA30" i="19"/>
  <c r="AA34" i="19" s="1"/>
  <c r="Z30" i="19"/>
  <c r="Z34" i="19" s="1"/>
  <c r="Y30" i="19"/>
  <c r="X30" i="19"/>
  <c r="X34" i="19" s="1"/>
  <c r="W30" i="19"/>
  <c r="W34" i="19" s="1"/>
  <c r="V30" i="19"/>
  <c r="V34" i="19" s="1"/>
  <c r="U30" i="19"/>
  <c r="U34" i="19" s="1"/>
  <c r="T30" i="19"/>
  <c r="T34" i="19" s="1"/>
  <c r="S30" i="19"/>
  <c r="S34" i="19" s="1"/>
  <c r="R30" i="19"/>
  <c r="R34" i="19" s="1"/>
  <c r="Q30" i="19"/>
  <c r="Q34" i="19" s="1"/>
  <c r="P30" i="19"/>
  <c r="P34" i="19" s="1"/>
  <c r="O30" i="19"/>
  <c r="O34" i="19" s="1"/>
  <c r="N30" i="19"/>
  <c r="N34" i="19" s="1"/>
  <c r="M30" i="19"/>
  <c r="M34" i="19" s="1"/>
  <c r="L30" i="19"/>
  <c r="L34" i="19" s="1"/>
  <c r="K30" i="19"/>
  <c r="K34" i="19" s="1"/>
  <c r="J30" i="19"/>
  <c r="J34" i="19" s="1"/>
  <c r="I30" i="19"/>
  <c r="I34" i="19" s="1"/>
  <c r="H30" i="19"/>
  <c r="H34" i="19" s="1"/>
  <c r="G30" i="19"/>
  <c r="G34" i="19" s="1"/>
  <c r="F30" i="19"/>
  <c r="F34" i="19" s="1"/>
  <c r="E30" i="19"/>
  <c r="E34" i="19" s="1"/>
  <c r="D30" i="19"/>
  <c r="D34" i="19" s="1"/>
  <c r="C30" i="19"/>
  <c r="C34" i="19" s="1"/>
  <c r="B30" i="19"/>
  <c r="B34" i="19" s="1"/>
  <c r="O152" i="18"/>
  <c r="O151" i="18"/>
  <c r="O150" i="18"/>
  <c r="O149" i="18"/>
  <c r="O148" i="18"/>
  <c r="O147" i="18"/>
  <c r="N143" i="18"/>
  <c r="N142" i="18"/>
  <c r="N141" i="18"/>
  <c r="O85" i="18"/>
  <c r="O84" i="18"/>
  <c r="O83" i="18"/>
  <c r="N82" i="18"/>
  <c r="M82" i="18"/>
  <c r="L82" i="18"/>
  <c r="K82" i="18"/>
  <c r="J82" i="18"/>
  <c r="I82" i="18"/>
  <c r="H82" i="18"/>
  <c r="G82" i="18"/>
  <c r="F82" i="18"/>
  <c r="O82" i="18" s="1"/>
  <c r="E82" i="18"/>
  <c r="D82" i="18"/>
  <c r="C82" i="18"/>
  <c r="O81" i="18"/>
  <c r="O80" i="18"/>
  <c r="O79" i="18"/>
  <c r="N78" i="18"/>
  <c r="M78" i="18"/>
  <c r="L78" i="18"/>
  <c r="K78" i="18"/>
  <c r="J78" i="18"/>
  <c r="I78" i="18"/>
  <c r="H78" i="18"/>
  <c r="G78" i="18"/>
  <c r="F78" i="18"/>
  <c r="O78" i="18" s="1"/>
  <c r="E78" i="18"/>
  <c r="D78" i="18"/>
  <c r="C78" i="18"/>
  <c r="O77" i="18"/>
  <c r="O76" i="18"/>
  <c r="O75" i="18"/>
  <c r="N74" i="18"/>
  <c r="M74" i="18"/>
  <c r="L74" i="18"/>
  <c r="K74" i="18"/>
  <c r="J74" i="18"/>
  <c r="I74" i="18"/>
  <c r="H74" i="18"/>
  <c r="G74" i="18"/>
  <c r="F74" i="18"/>
  <c r="O74" i="18" s="1"/>
  <c r="E74" i="18"/>
  <c r="D74" i="18"/>
  <c r="C74" i="18"/>
  <c r="O73" i="18"/>
  <c r="O72" i="18"/>
  <c r="O71" i="18"/>
  <c r="N70" i="18"/>
  <c r="M70" i="18"/>
  <c r="L70" i="18"/>
  <c r="K70" i="18"/>
  <c r="J70" i="18"/>
  <c r="I70" i="18"/>
  <c r="H70" i="18"/>
  <c r="G70" i="18"/>
  <c r="F70" i="18"/>
  <c r="O70" i="18" s="1"/>
  <c r="E70" i="18"/>
  <c r="D70" i="18"/>
  <c r="C70" i="18"/>
  <c r="O69" i="18"/>
  <c r="O68" i="18"/>
  <c r="O67" i="18"/>
  <c r="N66" i="18"/>
  <c r="M66" i="18"/>
  <c r="L66" i="18"/>
  <c r="K66" i="18"/>
  <c r="J66" i="18"/>
  <c r="I66" i="18"/>
  <c r="H66" i="18"/>
  <c r="G66" i="18"/>
  <c r="F66" i="18"/>
  <c r="O66" i="18" s="1"/>
  <c r="E66" i="18"/>
  <c r="D66" i="18"/>
  <c r="C66" i="18"/>
  <c r="O65" i="18"/>
  <c r="O64" i="18"/>
  <c r="O63" i="18"/>
  <c r="N62" i="18"/>
  <c r="M62" i="18"/>
  <c r="L62" i="18"/>
  <c r="K62" i="18"/>
  <c r="J62" i="18"/>
  <c r="I62" i="18"/>
  <c r="H62" i="18"/>
  <c r="G62" i="18"/>
  <c r="F62" i="18"/>
  <c r="O62" i="18" s="1"/>
  <c r="E62" i="18"/>
  <c r="D62" i="18"/>
  <c r="C62" i="18"/>
  <c r="O61" i="18"/>
  <c r="O60" i="18"/>
  <c r="O59" i="18"/>
  <c r="N58" i="18"/>
  <c r="M58" i="18"/>
  <c r="L58" i="18"/>
  <c r="K58" i="18"/>
  <c r="J58" i="18"/>
  <c r="I58" i="18"/>
  <c r="H58" i="18"/>
  <c r="G58" i="18"/>
  <c r="F58" i="18"/>
  <c r="O58" i="18" s="1"/>
  <c r="E58" i="18"/>
  <c r="D58" i="18"/>
  <c r="C58" i="18"/>
  <c r="O57" i="18"/>
  <c r="O56" i="18"/>
  <c r="O55" i="18"/>
  <c r="N54" i="18"/>
  <c r="M54" i="18"/>
  <c r="L54" i="18"/>
  <c r="K54" i="18"/>
  <c r="J54" i="18"/>
  <c r="I54" i="18"/>
  <c r="H54" i="18"/>
  <c r="G54" i="18"/>
  <c r="F54" i="18"/>
  <c r="O54" i="18" s="1"/>
  <c r="E54" i="18"/>
  <c r="D54" i="18"/>
  <c r="C54" i="18"/>
  <c r="O53" i="18"/>
  <c r="O52" i="18"/>
  <c r="O51" i="18"/>
  <c r="N50" i="18"/>
  <c r="M50" i="18"/>
  <c r="L50" i="18"/>
  <c r="K50" i="18"/>
  <c r="J50" i="18"/>
  <c r="I50" i="18"/>
  <c r="H50" i="18"/>
  <c r="G50" i="18"/>
  <c r="F50" i="18"/>
  <c r="O50" i="18" s="1"/>
  <c r="E50" i="18"/>
  <c r="D50" i="18"/>
  <c r="C50" i="18"/>
  <c r="O49" i="18"/>
  <c r="O48" i="18"/>
  <c r="O47" i="18"/>
  <c r="N46" i="18"/>
  <c r="M46" i="18"/>
  <c r="L46" i="18"/>
  <c r="K46" i="18"/>
  <c r="J46" i="18"/>
  <c r="I46" i="18"/>
  <c r="H46" i="18"/>
  <c r="G46" i="18"/>
  <c r="F46" i="18"/>
  <c r="O46" i="18" s="1"/>
  <c r="E46" i="18"/>
  <c r="D46" i="18"/>
  <c r="C46" i="18"/>
  <c r="O45" i="18"/>
  <c r="O44" i="18"/>
  <c r="O43" i="18"/>
  <c r="N42" i="18"/>
  <c r="M42" i="18"/>
  <c r="L42" i="18"/>
  <c r="K42" i="18"/>
  <c r="J42" i="18"/>
  <c r="I42" i="18"/>
  <c r="H42" i="18"/>
  <c r="G42" i="18"/>
  <c r="F42" i="18"/>
  <c r="O42" i="18" s="1"/>
  <c r="E42" i="18"/>
  <c r="D42" i="18"/>
  <c r="C42" i="18"/>
  <c r="O41" i="18"/>
  <c r="O40" i="18"/>
  <c r="O39" i="18"/>
  <c r="N38" i="18"/>
  <c r="N37" i="18" s="1"/>
  <c r="M38" i="18"/>
  <c r="L38" i="18"/>
  <c r="K38" i="18"/>
  <c r="J38" i="18"/>
  <c r="I38" i="18"/>
  <c r="H38" i="18"/>
  <c r="G38" i="18"/>
  <c r="G37" i="18" s="1"/>
  <c r="F38" i="18"/>
  <c r="F37" i="18" s="1"/>
  <c r="E38" i="18"/>
  <c r="D38" i="18"/>
  <c r="C38" i="18"/>
  <c r="M37" i="18"/>
  <c r="L37" i="18"/>
  <c r="K37" i="18"/>
  <c r="J37" i="18"/>
  <c r="I37" i="18"/>
  <c r="H37" i="18"/>
  <c r="E37" i="18"/>
  <c r="D37" i="18"/>
  <c r="C37" i="18"/>
  <c r="O37" i="18" s="1"/>
  <c r="E30" i="18"/>
  <c r="J29" i="18"/>
  <c r="D29" i="18"/>
  <c r="C29" i="18"/>
  <c r="B29" i="18"/>
  <c r="E29" i="18" s="1"/>
  <c r="F23" i="18"/>
  <c r="C23" i="18" s="1"/>
  <c r="E23" i="18"/>
  <c r="V22" i="18"/>
  <c r="F22" i="18"/>
  <c r="E22" i="18" s="1"/>
  <c r="C22" i="18"/>
  <c r="V21" i="18"/>
  <c r="F21" i="18"/>
  <c r="C21" i="18" s="1"/>
  <c r="E21" i="18"/>
  <c r="U20" i="18"/>
  <c r="T20" i="18"/>
  <c r="S20" i="18"/>
  <c r="R20" i="18"/>
  <c r="Q20" i="18"/>
  <c r="P20" i="18"/>
  <c r="O20" i="18"/>
  <c r="N20" i="18"/>
  <c r="M20" i="18"/>
  <c r="L20" i="18"/>
  <c r="K20" i="18"/>
  <c r="J20" i="18"/>
  <c r="V20" i="18" s="1"/>
  <c r="F20" i="18"/>
  <c r="E20" i="18"/>
  <c r="D20" i="18"/>
  <c r="B20" i="18"/>
  <c r="C20" i="18" s="1"/>
  <c r="C14" i="18"/>
  <c r="C13" i="18"/>
  <c r="C12" i="18"/>
  <c r="C11" i="18"/>
  <c r="C10" i="18" s="1"/>
  <c r="O10" i="18"/>
  <c r="B10" i="18"/>
  <c r="O38" i="18" l="1"/>
  <c r="A26" i="14" l="1"/>
  <c r="A26" i="12" l="1"/>
</calcChain>
</file>

<file path=xl/sharedStrings.xml><?xml version="1.0" encoding="utf-8"?>
<sst xmlns="http://schemas.openxmlformats.org/spreadsheetml/2006/main" count="2481" uniqueCount="875">
  <si>
    <t>Total</t>
  </si>
  <si>
    <t>Order of Recognizance</t>
  </si>
  <si>
    <t>Order of Supervision</t>
  </si>
  <si>
    <t>ATD</t>
  </si>
  <si>
    <t>Male</t>
  </si>
  <si>
    <t>TR</t>
  </si>
  <si>
    <t>MA</t>
  </si>
  <si>
    <t>MIA</t>
  </si>
  <si>
    <t>CHI</t>
  </si>
  <si>
    <t>AL</t>
  </si>
  <si>
    <t>U.S. Immigration and Customs Enforcement</t>
  </si>
  <si>
    <t>These statistics are made available to the public pursuant to the Fiscal Year 2020 Department of Homeland Security Appropriations Bill.</t>
  </si>
  <si>
    <t>ADP</t>
  </si>
  <si>
    <t>Average daily population</t>
  </si>
  <si>
    <t>ALIP</t>
  </si>
  <si>
    <t>Average length in program</t>
  </si>
  <si>
    <t>ALOS</t>
  </si>
  <si>
    <t>Average length of stay</t>
  </si>
  <si>
    <t>AOR</t>
  </si>
  <si>
    <t>Area of Responsibility</t>
  </si>
  <si>
    <t>Alternatives to Detention</t>
  </si>
  <si>
    <t>Bonded Out-FO</t>
  </si>
  <si>
    <t>An alien is bonded out due to decision by the Field Office</t>
  </si>
  <si>
    <t>Bonded Out-IJ</t>
  </si>
  <si>
    <t>An alien is bonded out due to decision by the Immigration Judge</t>
  </si>
  <si>
    <t>CBP</t>
  </si>
  <si>
    <t>Customs and Border Protection</t>
  </si>
  <si>
    <t>Classification Level (ADP)</t>
  </si>
  <si>
    <t xml:space="preserve">Upon admission and periodically thereafter, detainees are categorized into a security level based on a variety of public safety factors, and are housed accordingly.  Factors include prior convictions, threat risk, disciplinary record, special vulnerabilities, and special management concerns.  Detainees are categorized into one of four classes of security risk: A/low, B/medium low, C/medium high, and D/high.  </t>
  </si>
  <si>
    <t>Credible Fear</t>
  </si>
  <si>
    <t xml:space="preserve">A finding by USCIS or an Immigration Judge that, taking into account the credibility of the statements made by the alien in support of the alien’s claim and such other facts as are known to the interviewing USCIS officer or Immigration Judge, there is a significant possibility that alien could establish eligibility for asylum under INA § 208, withholding of removal under INA § 241(B)(3), or protection from removal under the convention against torture. </t>
  </si>
  <si>
    <t>FCMP</t>
  </si>
  <si>
    <t>Family Case Management Program</t>
  </si>
  <si>
    <t>Facilities Adhering to ICE Performance Based National Detention Standards (PBNDS2011, PBNDS 2008, and NDS 2019)</t>
  </si>
  <si>
    <t>Meets Standards: The facility’s detention functions are being adequately performed. Although deficiencies may be found, they do not detract from the acceptable accomplishment of vital functions or from the delivery of care and well-being for ICE detainees. Internal controls are in place and appropriate corrective actions to resolve deficiencies can be implemented.</t>
  </si>
  <si>
    <t>Does Not Meet Standards: The facility’s detention functions are not being performed at a “meets standards” level. Internal controls are weak, thus resulting in serious deficiencies in one or more program areas. Detention operations may be impaired to the point that the facility is not presently accomplishing vital functions. Internal controls are insufficient to reasonably assure acceptable performance can be expected in the near future.</t>
  </si>
  <si>
    <t>Family Unit</t>
  </si>
  <si>
    <t>GPS</t>
  </si>
  <si>
    <t>Global positioning system tracking device</t>
  </si>
  <si>
    <t>Head of Household</t>
  </si>
  <si>
    <t>Parent or legal guardian of a non-U.S. citizen child or children under the age of 18.</t>
  </si>
  <si>
    <t>ICE</t>
  </si>
  <si>
    <t xml:space="preserve">Immigration and Customs Enforcement </t>
  </si>
  <si>
    <t>ICE Threat Level (ADP)</t>
  </si>
  <si>
    <t>The average daily population by ICE Threat Level. Threat level is determined by the criminality of a detainee, including the recency of the criminal behavior and its severity. A detainee can be graded on a scale of one to three with one being the highest severity. If a detainee has no criminal convictions, he/she will be classified as “No ICE Threat Level.”</t>
  </si>
  <si>
    <t>Inspection Ratings</t>
  </si>
  <si>
    <t>ICE detention facilities are inspected and rated using a Pass/Fail grading system. Annual or biennial inspections, which measure a facility’s program performance and compliance to ICE detention standards over time, will result in ratings.</t>
  </si>
  <si>
    <t>Last Inspection Date</t>
  </si>
  <si>
    <t>The date the facility was last inspected.</t>
  </si>
  <si>
    <t>Last Inspection Rating-Final</t>
  </si>
  <si>
    <t>The most recent finalized inspection rating the facility received.</t>
  </si>
  <si>
    <t>Last Inspection Standard</t>
  </si>
  <si>
    <t>The inspection standard the facility was last inspected against.</t>
  </si>
  <si>
    <t>Male/Female</t>
  </si>
  <si>
    <t>This indicates the gender(s) of detainees at a facility. M indicates male population, and F indicates female population. Where limited data is available, the default value is M, F.</t>
  </si>
  <si>
    <t>Mandatory (ADP)</t>
  </si>
  <si>
    <t>The average daily population of detainees who are subject to mandatory detention.</t>
  </si>
  <si>
    <t xml:space="preserve">A pre-final order alien is released because he/she is not a detention priority. </t>
  </si>
  <si>
    <t xml:space="preserve">A final order alien is released because the Field Office is unable to obtain a travel document. </t>
  </si>
  <si>
    <t xml:space="preserve">A final order alien is released because the field office is unable to obtain a travel document.  </t>
  </si>
  <si>
    <t>Second to Last Inspection Standard</t>
  </si>
  <si>
    <t>The inspection standard the facility was inspected against during the second to the last inspection.</t>
  </si>
  <si>
    <t>Second to Last Rating</t>
  </si>
  <si>
    <t>The final inspection rating a facility received after the second to last inspection.</t>
  </si>
  <si>
    <t>Second to Last Inspection Date</t>
  </si>
  <si>
    <t>The second to last date the facility was inspected.</t>
  </si>
  <si>
    <t>SmartLink</t>
  </si>
  <si>
    <t>Type--Detailed</t>
  </si>
  <si>
    <t>ICE holds detainees in several different types of facilities, listed below:</t>
  </si>
  <si>
    <t>BOP (Federal Bureau of Prisons): A facility operated by the Federal Bureau of Prisons</t>
  </si>
  <si>
    <t>DIGSA (Dedicated Intergovernmental Service Agreement): A publicly-owned facility operated by state/local government(s), or private contractors, in which ICE contracts to use all bed space via a Dedicated Intergovernmental Service Agreement; or facilities used by ICE pursuant to Inter-governmental Service Agreements, which house only ICE detainees – typically these are operated by private contractors pursuant to their agreements with local governments.</t>
  </si>
  <si>
    <t>IGSA (Intergovernmental Service Agreement): A publicly-owned facility operated by state/local government(s), or private contractors, in which ICE contracts for bed space via an Intergovernmental Service Agreement; or local jails used by ICE pursuant to Inter-governmental Service Agreements, which house both ICE and non-ICE detainees, typically county prisoners awaiting trial or serving short sentences, but sometimes also USMS prisoners.</t>
  </si>
  <si>
    <t>SPC (Service Processing Center): A facility owned by the government and staffed by a combination of federal and contract employees.</t>
  </si>
  <si>
    <t>USMS (United States Marshals Service): A facility primarily contracted with the USMS for housing of USMS detainees, in which ICE contracts with the USMS for bed space.</t>
  </si>
  <si>
    <t>USMS IGA (USMS Intergovernmental Agreement): A USMS Intergovernmental Agreement in which ICE agrees to utilize an already established US Marshal Service contract.</t>
  </si>
  <si>
    <t>USCIS</t>
  </si>
  <si>
    <t>U.S. Citizenship and Immigration Services</t>
  </si>
  <si>
    <t>Term</t>
  </si>
  <si>
    <t>Definition</t>
  </si>
  <si>
    <t>Name</t>
  </si>
  <si>
    <t>Address</t>
  </si>
  <si>
    <t>City</t>
  </si>
  <si>
    <t>State</t>
  </si>
  <si>
    <t>Zip</t>
  </si>
  <si>
    <t>Type Detailed</t>
  </si>
  <si>
    <t>Level A</t>
  </si>
  <si>
    <t>Level B</t>
  </si>
  <si>
    <t>Level C</t>
  </si>
  <si>
    <t>Level D</t>
  </si>
  <si>
    <t>Male Crim</t>
  </si>
  <si>
    <t>Male Non-Crim</t>
  </si>
  <si>
    <t>Female Crim</t>
  </si>
  <si>
    <t>Female Non-Crim</t>
  </si>
  <si>
    <t>ICE Threat Level 1</t>
  </si>
  <si>
    <t>ICE Threat Level 2</t>
  </si>
  <si>
    <t>ICE Threat Level 3</t>
  </si>
  <si>
    <t>No ICE Threat Level</t>
  </si>
  <si>
    <t>Mandatory</t>
  </si>
  <si>
    <t>Guaranteed Minimum</t>
  </si>
  <si>
    <t>Last Inspection Type</t>
  </si>
  <si>
    <t>CA</t>
  </si>
  <si>
    <t>LOS</t>
  </si>
  <si>
    <t>DIGSA</t>
  </si>
  <si>
    <t>Female/Male</t>
  </si>
  <si>
    <t>GA</t>
  </si>
  <si>
    <t>ATL</t>
  </si>
  <si>
    <t>TX</t>
  </si>
  <si>
    <t>SNA</t>
  </si>
  <si>
    <t>CDF</t>
  </si>
  <si>
    <t>LA</t>
  </si>
  <si>
    <t>NOL</t>
  </si>
  <si>
    <t>IGSA</t>
  </si>
  <si>
    <t>N/A</t>
  </si>
  <si>
    <t>AZ</t>
  </si>
  <si>
    <t>PHO</t>
  </si>
  <si>
    <t>MS</t>
  </si>
  <si>
    <t>SND</t>
  </si>
  <si>
    <t>USMS CDF</t>
  </si>
  <si>
    <t>WA</t>
  </si>
  <si>
    <t>SEA</t>
  </si>
  <si>
    <t>SPC</t>
  </si>
  <si>
    <t>NM</t>
  </si>
  <si>
    <t>ELP</t>
  </si>
  <si>
    <t>HOU</t>
  </si>
  <si>
    <t>USMS IGA</t>
  </si>
  <si>
    <t>PBNDS 2008</t>
  </si>
  <si>
    <t>DAL</t>
  </si>
  <si>
    <t>NJ</t>
  </si>
  <si>
    <t>NEW</t>
  </si>
  <si>
    <t>VA</t>
  </si>
  <si>
    <t>WAS</t>
  </si>
  <si>
    <t>FL</t>
  </si>
  <si>
    <t>CO</t>
  </si>
  <si>
    <t>DEN</t>
  </si>
  <si>
    <t>PA</t>
  </si>
  <si>
    <t>PHI</t>
  </si>
  <si>
    <t>NY</t>
  </si>
  <si>
    <t>BUF</t>
  </si>
  <si>
    <t>SFR</t>
  </si>
  <si>
    <t>BOS</t>
  </si>
  <si>
    <t>MN</t>
  </si>
  <si>
    <t>SPM</t>
  </si>
  <si>
    <t>NYC</t>
  </si>
  <si>
    <t>STAGING</t>
  </si>
  <si>
    <t>OK</t>
  </si>
  <si>
    <t>NV</t>
  </si>
  <si>
    <t>SLC</t>
  </si>
  <si>
    <t>OH</t>
  </si>
  <si>
    <t>DET</t>
  </si>
  <si>
    <t>WI</t>
  </si>
  <si>
    <t>MI</t>
  </si>
  <si>
    <t>KY</t>
  </si>
  <si>
    <t>RI</t>
  </si>
  <si>
    <t>NH</t>
  </si>
  <si>
    <t>NE</t>
  </si>
  <si>
    <t>KS</t>
  </si>
  <si>
    <t>IA</t>
  </si>
  <si>
    <t>IN</t>
  </si>
  <si>
    <t>NC</t>
  </si>
  <si>
    <t>HI</t>
  </si>
  <si>
    <t>BOP</t>
  </si>
  <si>
    <t>ORSA</t>
  </si>
  <si>
    <t>UT</t>
  </si>
  <si>
    <t>PR</t>
  </si>
  <si>
    <t>MP</t>
  </si>
  <si>
    <t>GU</t>
  </si>
  <si>
    <t>WV</t>
  </si>
  <si>
    <t>ID</t>
  </si>
  <si>
    <t>5001 Maloneyville Rd</t>
  </si>
  <si>
    <t>Knoxville</t>
  </si>
  <si>
    <t>TN</t>
  </si>
  <si>
    <t xml:space="preserve">ICE confirms the integrity of the data as published on this site and cannot attest to subsequent transmissions.  Data fluctuate until “locked” at the conclusion of the fiscal year. </t>
  </si>
  <si>
    <t>FAMU Status</t>
  </si>
  <si>
    <t>Count</t>
  </si>
  <si>
    <t>FAMU</t>
  </si>
  <si>
    <t>SmartLINK</t>
  </si>
  <si>
    <t>Atlanta</t>
  </si>
  <si>
    <t>Baltimore</t>
  </si>
  <si>
    <t>Boston</t>
  </si>
  <si>
    <t>Buffalo</t>
  </si>
  <si>
    <t>Chicago</t>
  </si>
  <si>
    <t>Dallas</t>
  </si>
  <si>
    <t>Denver</t>
  </si>
  <si>
    <t>El Paso</t>
  </si>
  <si>
    <t>Houston</t>
  </si>
  <si>
    <t>Los Angeles</t>
  </si>
  <si>
    <t>Miami</t>
  </si>
  <si>
    <t>New Orleans</t>
  </si>
  <si>
    <t>New York</t>
  </si>
  <si>
    <t>Newark</t>
  </si>
  <si>
    <t>Philadelphia</t>
  </si>
  <si>
    <t>Phoenix</t>
  </si>
  <si>
    <t>Salt Lake City</t>
  </si>
  <si>
    <t>San Antonio</t>
  </si>
  <si>
    <t>San Diego</t>
  </si>
  <si>
    <t>San Francisco</t>
  </si>
  <si>
    <t>Seattle</t>
  </si>
  <si>
    <t>St Paul</t>
  </si>
  <si>
    <t>Records related to credible fear are USCIS records, and are provided to ICE by USCIS.</t>
  </si>
  <si>
    <t>ICE Detention Statistics</t>
  </si>
  <si>
    <t>Single Adult</t>
  </si>
  <si>
    <t>ECMS-FAMU</t>
  </si>
  <si>
    <t>ECMS-Single Adult</t>
  </si>
  <si>
    <t>ICE FOOTNOTES</t>
  </si>
  <si>
    <t>AOR/Technology</t>
  </si>
  <si>
    <t>Average Length in Program</t>
  </si>
  <si>
    <t>Facilities Adhering to ICE National Detention Standards (NDS) 2000:</t>
  </si>
  <si>
    <t xml:space="preserve">Acceptable: The facility’s detention functions are being adequately performed. Although deficiencies may be found, they do not detract from the acceptable accomplishment of vital functions or from the delivery of care and well-being for ICE detainees. Internal controls are in place and appropriate corrective actions to resolve deficiencies can be implemented. </t>
  </si>
  <si>
    <t xml:space="preserve">Deficient: The facility’s detention functions are not being performed at a “meets standards” level. Internal controls are weak, thus resulting in serious deficiencies in one or more program areas. Detention operations may be impaired to the point that the facility is not presently accomplishing vital functions. Internal controls are insufficient to reasonably assure acceptable performance can be expected in the near future. </t>
  </si>
  <si>
    <t>Online tracking device using smart phone or tablet</t>
  </si>
  <si>
    <t>Telephonic reporting</t>
  </si>
  <si>
    <t>Family Unit (FAMU) subject apprehensions represent all OPB apprehensions of adults (18 years old and over) with a FAMU classification who were subsequently enrolled in ATD.</t>
  </si>
  <si>
    <t>Average Length in Program is calculated for active participants only.</t>
  </si>
  <si>
    <t>Length of Program = 1/31/2020 ATD Original Start Date +1</t>
  </si>
  <si>
    <t>ICE Detention data exclude ORR transfers/facilities, as well as U.S. Marshals Service Prisoners.</t>
  </si>
  <si>
    <t>The Average Daily Population (ADP) is based on MANDAY Count.  A MANDAY is based on whether a SUBJECT is in an ERO detention facility for the midnight count.  For every SUBJECT in a facility for the midnight count, that corresponds to one MANDAY.  The ADP is the number of MANDAYS for a given time period, divided by the number of days in that time period.</t>
  </si>
  <si>
    <t>All stats are pulled based on Current Program which attributes all cases back to the Program of the processing officer of the event.  However, if Current Program = OPL, XXX, ZZZ, or null, then Event Program is used.</t>
  </si>
  <si>
    <t>The CBP Arresting Agency includes the following programs:  Border Patrol, Inspections, Inspections-Air, Inspections-Land, and Inspections-Sea.</t>
  </si>
  <si>
    <t>ICE Detention data exclude ORR transfers/facilities, and U.S. Marshals Service prisoners.</t>
  </si>
  <si>
    <t>ICE Removal Data Include Returns.  Returns include Voluntary Returns, Voluntary Departures and Withdrawals Under Docket Control.</t>
  </si>
  <si>
    <t>ICE Detention data excludes ORR transfers/facilities, as well as U.S. Marshals Service Prisoners.</t>
  </si>
  <si>
    <t>The "ICE" Arresting Agency includes ERO, HSI, and Other programs.</t>
  </si>
  <si>
    <t>ERO Programs include CAP Programs (ERO Criminal Alien Program, Joint Criminal Alien Response Team, Law Enforcement Area Response Units, and Violent Criminal Alien Section, and Other Programs), Fugitive Operations, 287G Program, Detained Docket Control, Non-Detained Docket Control, Mobile Criminal Alien Team, Alternatives to Detention, Detention and Deportation, and Juvenile.</t>
  </si>
  <si>
    <t>HSI Programs include HSI Criminal Arrest Only, Intelligence, Joint Terrorism Task Force, Non-User Fee Investigations, Quick Response Team, and User Fee Investigations.</t>
  </si>
  <si>
    <t>Other Programs include Adjudications, Asylum, and PICS Default Value - for user initialization only; these are included in the CAP Program Counts.</t>
  </si>
  <si>
    <t>FY2019 ICE Alternatives to Detention</t>
  </si>
  <si>
    <t>The ICE Arresting Agency includes the following ERO and HSI Arresting Agency Programs:  287g Program, Alternatives to Detention, ERO Criminal Alien Program, Detained Docket Control, Detention and Deportation, Law Enforcement Area Response Unit, Mobile Criminal Alien Team, Non-Detained Docket Control, Juvenile, Fugitive Operations, Violent Criminal Alien Section, Joint Criminal Alien Response Team, Probation and Parole, Quick Response Team, User Fee Investigations, Joint Terrorism Task Force, Non-User Fee Investigations, HSI Criminal Arrest Only, and Intelligence.  This also includes the Default program area for interface records, and PICS Default value--for user initialization only where the users programs were not updated at the time of the data run.</t>
  </si>
  <si>
    <t>Starting in FY2018, ICE defines immigration violators' criminality in the following manner:  
Convicted Criminal:  Immigration violators with a criminal conviction entered into ICE systems of record at the time of the enforcement action. 
Pending Criminal Charges:  Immigration Violators with pending criminal charges entered into ICE system of record at the time of the enforcement action.  
Other Immigration Violators:  Immigration Violators without any known criminal convictions, or pending charges entered into ICE system of record at the time of the enforcement action.</t>
  </si>
  <si>
    <t>Starting in FY2018, ICE defines immigration violators' criminality for Average Length of Stay in the following manner:  
Convicted Criminal:  Immigration violators with a criminal conviction entered into ICE systems of record at the time of the enforcement action. 
Pending Criminal Charges:  Immigration Violators with pending criminal charges entered into ICE system of record at the time of the enforcement action.  
Other Immigration Violators:  Immigration Violators without any known criminal convictions, or pending charges entered into ICE system of record at the time of the enforcement action.</t>
  </si>
  <si>
    <t>ICE Currently Detained Population Breakdown</t>
  </si>
  <si>
    <t>Order of Supervision-No SLRFF</t>
  </si>
  <si>
    <t>Washington DC</t>
  </si>
  <si>
    <t xml:space="preserve">ICE provides the following Detention and Alternatives to Detention (ATD) statistics, which may be downloaded by clicking below. The data tables are searchable and sortable, and worksheets are protected to ensure their accuracy and reliability. </t>
  </si>
  <si>
    <t>Harlingen</t>
  </si>
  <si>
    <t>Technology</t>
  </si>
  <si>
    <t>Daily Tech Cost</t>
  </si>
  <si>
    <t>ATD Active Population Counts and Daily Cost by Technology</t>
  </si>
  <si>
    <t>No Technology</t>
  </si>
  <si>
    <t>VoiceID</t>
  </si>
  <si>
    <t>No Tech</t>
  </si>
  <si>
    <t>Metric</t>
  </si>
  <si>
    <t>%</t>
  </si>
  <si>
    <t>Attended</t>
  </si>
  <si>
    <t>Failed to Attend</t>
  </si>
  <si>
    <t>*Only Participants with court tracking assigned</t>
  </si>
  <si>
    <t>Detroit</t>
  </si>
  <si>
    <t>Costs listed above are only related to technology costs, and do not include other associated contract and case management costs that are a part of the ATD program. Average daily participant cost is greater than those listed in the table above.</t>
  </si>
  <si>
    <t>Veriwatch</t>
  </si>
  <si>
    <t>VeriWatch</t>
  </si>
  <si>
    <t>Dual Technology</t>
  </si>
  <si>
    <t>Dual Tech</t>
  </si>
  <si>
    <t>Court Data from BI Inc. as of 9/30/2023</t>
  </si>
  <si>
    <t>ICE ALTERNATIVES TO DETENTION DATA, FY24</t>
  </si>
  <si>
    <t>ATD Active Population by Status, Extended Case Management Service, Count and ALIP, FY24</t>
  </si>
  <si>
    <t>Active ATD Participants and Average Length in Program, FY23,  as of 9/30/2023, by AOR and Technology</t>
  </si>
  <si>
    <t>Data from OBP Report, 9.24.2023</t>
  </si>
  <si>
    <t>ATD Active Population by Status, Extended Case Management Service, Count and ALIP, FY23</t>
  </si>
  <si>
    <t>Data from BI Inc. Participants Report, 9.30.2023</t>
  </si>
  <si>
    <t>ICE ALTERNATIVES TO DETENTION DATA, FY23</t>
  </si>
  <si>
    <t>FY23 Year End Court Appearance: Final Hearings*</t>
  </si>
  <si>
    <t>FY23 Year End Court Appearance: Total Hearings*</t>
  </si>
  <si>
    <t xml:space="preserve">Court Data from BI Inc. </t>
  </si>
  <si>
    <t>Court Data from BI Inc.</t>
  </si>
  <si>
    <t>Ankle Monitor</t>
  </si>
  <si>
    <t>Wristworn</t>
  </si>
  <si>
    <t>FY24 thru February Court Appearance: Total Hearings*</t>
  </si>
  <si>
    <t>FY24 thru February Court Appearance: Final Hearings*</t>
  </si>
  <si>
    <t>Active ATD Participants and Average Length in Program, FY24,  as of 03/23/2024, by AOR and Technology</t>
  </si>
  <si>
    <t>Data from BI Inc. Participants Report, 03.23.2024</t>
  </si>
  <si>
    <t>Data from OBP Report, 03.24.2024</t>
  </si>
  <si>
    <t>* Data are based on an individual's self-identification as transgender.</t>
  </si>
  <si>
    <t>Phoenix Area of Responsibility</t>
  </si>
  <si>
    <t>Washington Area of Responsibility</t>
  </si>
  <si>
    <t>St. Paul Area of Responsibility</t>
  </si>
  <si>
    <t>Boston Area of Responsibility</t>
  </si>
  <si>
    <t>Dallas Area of Responsibility</t>
  </si>
  <si>
    <t>Atlanta Area of Responsibility</t>
  </si>
  <si>
    <t>El Paso Area of Responsibility</t>
  </si>
  <si>
    <t>Miami Area of Responsibility</t>
  </si>
  <si>
    <t>Seattle Area of Responsibility</t>
  </si>
  <si>
    <t>Houston Area of Responsibility</t>
  </si>
  <si>
    <t>Buffalo Area of Responsibility</t>
  </si>
  <si>
    <t>San Antonio Area of Responsibility</t>
  </si>
  <si>
    <t>New Orleans Area of Responsibility</t>
  </si>
  <si>
    <t>Denver Area of Responsibility</t>
  </si>
  <si>
    <t>Current in ICE Custody without Final Order</t>
  </si>
  <si>
    <t>Current in ICE Custody with Final Order</t>
  </si>
  <si>
    <t xml:space="preserve">Total Current In ICE Custody Location/Area of Responsibility </t>
  </si>
  <si>
    <t>Total Book-Ins for FY24</t>
  </si>
  <si>
    <t>FY 2024</t>
  </si>
  <si>
    <t>ICE Transgender Detainee Population FY 2024 YTD:  as of 3/24/2024*</t>
  </si>
  <si>
    <t xml:space="preserve">The Segregation Directive is intended to complement the requirements set forth by the national detention standards and other applicable ICE policies. Per the 2011 ICE Performance-Based National Detention Standards (revised 2016):
•	A supervisor shall conduct a review within 72 hours of the detainee’s placement in administrative segregation to determine whether segregation is still warranted. A supervisor shall conduct an identical review after the detainee has spent seven days in administrative segregation, and every week thereafter, for the first 30 days and every 10 days thereafter, at a minimum.
•	The facility administrator shall review the status of a detainee in disciplinary segregation after the first 30 days of segregation, and each 30 days thereafter, to determine whether continued detention in disciplinary segregation is warranted.
•	A multi-disciplinary committee of facility staff, including facility leadership, medical and mental health professionals, and security staff, shall meet weekly to review all detainees currently housed in the facility’s SMU. During the meeting, the committee shall review each detainee individually to ensure all staff are aware of the detainee’s status, current behavior, and physical and mental health, and to consider whether any change in status is appropriate.
ERO provides several levels of oversight of ICE’s SMUs to ensure detainees in ICE custody reside in safe, secure, and humane environments, and under appropriate conditions of confinement. 
•	All ICE-approved detention facilities are inspected by a third-party inspection team to ensure the applicable detention standards are met. 
•	ICE Headquarters personnel conduct daily reviews of segregation cases within SRMS to ensure compliance with applicable policy and detention standards. 
•	Representatives from ERO Custody Management, IHSC, Field Operations, and the Office of Principal Legal Advisor conduct a weekly review of cases in which detainees suffer from mental and medical illnesses and to evaluate whether their current housing placement is appropriate. 
•	ICE utilizes Detention Service Managers who are imbedded within the various field offices and whose sole function is to provide daily detention standard oversight and to conduct on-going reviews of all aspects of the detention operations.  
•	ICE’s Office of Professional Responsibility (OPR) conducts independent reviews of ICE ERO’s segregation practices through its facility compliance inspections and oversight of the Self-Inspection Program. Specifically, ICE OPR reviews facility segregation issues during their facility compliance inspections, compares those findings with case management records, and brings any discrepancies to the attention of facility management, the local ICE ERO field office personnel, and ICE Headquarters.  
</t>
  </si>
  <si>
    <t xml:space="preserve">The Process for and Frequency of Re-Evaluating Custody Decisions </t>
  </si>
  <si>
    <t xml:space="preserve">Consistent with ICE detention standards  and ICE Policy 11065.1: Review of the Use of Segregation for ICE Detainees, a detainee may be placed into a Special Management Unit (SMU), with either an Administrative Segregation designation for detainees segregated for administrative reasons or a Disciplinary Segregation designation for detainees segregated for disciplinary reasons.  Administrative segregation is provided for detainees who request or need protective custody or who present an immediate, significant threat to the safety, security, or good order of the facility. Disciplinary segregation is used only after a finding by a disciplinary hearing panel that the detainee is guilty of a prohibited act or rule violation.  Disciplinary segregation only serves to regulate the detainee’s behavior and is imposed for a maximum of 30 days per incident, except in extraordinary circumstances.  ICE is required to periodically review these extraordinary cases to determine whether continued detention in disciplinary segregation is warranted.  
Segregation placements are not made solely based upon the presence of a special vulnerability. Placement of detainees in segregation requires careful consideration of alternatives, and administrative segregation placements for a special vulnerability should be used only as a last resort. Representatives from the ICE Health Service Corps (IHSC), Field Operations, and the Office of Principal Legal Advisor coordinate to conduct a weekly review of cases of detainees with mental and medical illnesses and to evaluate whether their current housing placement is appropriate. Headquarters personnel provide guidance to field office leadership, and in coordination with IHSC, may help facilitate the transfer of identified cases to other locations better suited to their individual needs, when applicable.
Please note that the SRMS only reflects the most recent placement reason for that segregation placement. It is possible that the segregation reason changed at some point during the segregation stay. </t>
  </si>
  <si>
    <t>The Basis for Any Use of Facility-Initiated Segregation</t>
  </si>
  <si>
    <t>*Data represents 431 unique detainees. Some detainees have multiple placements within FY24 Q1 (497 total placements).</t>
  </si>
  <si>
    <t>Grand Total</t>
  </si>
  <si>
    <t>Protective Custody</t>
  </si>
  <si>
    <t>Pending Investigation of Disciplinary Violation</t>
  </si>
  <si>
    <t>Medical/Mental Health</t>
  </si>
  <si>
    <t>Facility Security Threat</t>
  </si>
  <si>
    <t>Disciplinary</t>
  </si>
  <si>
    <t>Average Number of Cumulative Days in Segregation</t>
  </si>
  <si>
    <t>Average Number of Consecutive Days in Segregation</t>
  </si>
  <si>
    <t>Number of Placements</t>
  </si>
  <si>
    <t>Placement Reason</t>
  </si>
  <si>
    <t>Fiscal Year (FY) 2024 Quarter 1 Data</t>
  </si>
  <si>
    <t>*Data represents 288 unique detainees. Some detainees have multiple placements within FY23 Q4 (351 total placements).</t>
  </si>
  <si>
    <t>Fiscal Year (FY) 2023 Quarter 4 Data</t>
  </si>
  <si>
    <t>*Data represents 358 unique detainees. Some detainees have multiple placements within FY23 Q3 (418 total placements).</t>
  </si>
  <si>
    <t>Fiscal Year (FY) 2023 Quarter 3 Data</t>
  </si>
  <si>
    <t>*Data represents 335 unique detainees. Some detainees have multiple placements within FY23 Q2 (373 total placements).</t>
  </si>
  <si>
    <t>Fiscal Year (FY) 2023 Quarter 2 Data</t>
  </si>
  <si>
    <t>*Data represents 344 unique detainees. Some detainees have multiple placements within FY23 Q1 (377 total placements).</t>
  </si>
  <si>
    <t>Fiscal Year (FY) 2023 Quarter 1 Data</t>
  </si>
  <si>
    <t>*Data represents 281 unique detainees. Some detainees have multiple placements within FY22 Q4 (311 total placements).</t>
  </si>
  <si>
    <t>Fiscal Year (FY) 2022 Quarter 4 Data</t>
  </si>
  <si>
    <t>**All Q3 detainees previously under the Hunger Strike/Suicide Watch Placement reason have since had their placement reason updated</t>
  </si>
  <si>
    <t>* Data represents 209 unique detainees. Some detainees have multiple placements within FY22 Q3 (226 total placements).</t>
  </si>
  <si>
    <t>Fiscal Year (FY) 2022 Quarter 3 Data</t>
  </si>
  <si>
    <t>* Data represents 281 unique detainees. Some detainees have multiple placements within FY22 Q2 (296 total placements).</t>
  </si>
  <si>
    <t>Fiscal Year (FY)  2022 Quarter 2 Data</t>
  </si>
  <si>
    <t xml:space="preserve">U.S. Immigration and Customs Enforcement (ICE) Enforcement and Removal Operations (ERO) is providing segregation data involving vulnerable and special populations based on the special vulnerabilities currently captured in ERO’s Segregation Review Management System (SRMS). This population includes: reported facility-initiated segregation placements of noncitizens that self-identify as lesbian, gay, bisexual, transgender, and/or intersex (LGBTI); have a serious mental or medical illness; are conducting a hunger strike; or are on suicide watch. 
SRMS captures noncitizens with these special vulnerabilities as reported by each of the field offices. Consistent with ICE Policy 11065.1: Review of the Use of Segregation for ICE Detainees, mandatory reporting includes any instance in which a detainee identified as having a special vulnerability is placed in segregation, or instances in which a detainee is segregated for a period of 14 consecutive days or 14 days out of a 21-day period. </t>
  </si>
  <si>
    <t xml:space="preserve">Definition for Vulnerable and Special Populations </t>
  </si>
  <si>
    <t>(*) ORSA scheduled FY24 Q3</t>
  </si>
  <si>
    <t>Pass</t>
  </si>
  <si>
    <t>NDS 2019</t>
  </si>
  <si>
    <t>ODO</t>
  </si>
  <si>
    <t>Central Falls</t>
  </si>
  <si>
    <t>950 High Street</t>
  </si>
  <si>
    <t>Wyatt Detention Center</t>
  </si>
  <si>
    <t>Charleston</t>
  </si>
  <si>
    <t>1001 Centre Way</t>
  </si>
  <si>
    <t>South Central Regional Jail</t>
  </si>
  <si>
    <t>PBNDS 2011 - 2016 Revised</t>
  </si>
  <si>
    <t>HLG</t>
  </si>
  <si>
    <t>Laredo</t>
  </si>
  <si>
    <t>9998 South Highway 83</t>
  </si>
  <si>
    <t>Webb County Detention Center (CCA)</t>
  </si>
  <si>
    <t>Pompano Beach</t>
  </si>
  <si>
    <t>3900 North Powerline Road</t>
  </si>
  <si>
    <t>Broward Transitional Center</t>
  </si>
  <si>
    <t>Reno</t>
  </si>
  <si>
    <t>911 Parr Boulevard</t>
  </si>
  <si>
    <t>Washoe County Jail</t>
  </si>
  <si>
    <t>ORSA NDS 2019</t>
  </si>
  <si>
    <t>VT</t>
  </si>
  <si>
    <t>Swanton</t>
  </si>
  <si>
    <t>3649 Lower Newton Road</t>
  </si>
  <si>
    <t>Northwest State Correctional Center</t>
  </si>
  <si>
    <t>*</t>
  </si>
  <si>
    <t>South Burlington</t>
  </si>
  <si>
    <t>7 Farrell Street</t>
  </si>
  <si>
    <t>Chittenden Regional Correctional Facility</t>
  </si>
  <si>
    <t>Tulsa</t>
  </si>
  <si>
    <t>300 North Denver Avenue</t>
  </si>
  <si>
    <t>Tulsa County Jail (David L. Moss Justice Ctr)</t>
  </si>
  <si>
    <t>Estancia</t>
  </si>
  <si>
    <t>209 County Road 49</t>
  </si>
  <si>
    <t>Torrance/Estancia, NM</t>
  </si>
  <si>
    <t>Lumpkin</t>
  </si>
  <si>
    <t>146 Cca Road</t>
  </si>
  <si>
    <t>Stewart Detention Center</t>
  </si>
  <si>
    <t>Dover</t>
  </si>
  <si>
    <t>266 County Farm Road</t>
  </si>
  <si>
    <t>Strafford County Corrections</t>
  </si>
  <si>
    <t>FRS</t>
  </si>
  <si>
    <t>Dilley</t>
  </si>
  <si>
    <t>300 El Rancho Way</t>
  </si>
  <si>
    <t>South Texas Fam Residential Center</t>
  </si>
  <si>
    <t>Port Huron</t>
  </si>
  <si>
    <t>1170 Michigan Road</t>
  </si>
  <si>
    <t>St. Clair County Jail</t>
  </si>
  <si>
    <t>Pearsall</t>
  </si>
  <si>
    <t>566 Veterans Drive</t>
  </si>
  <si>
    <t>South Texas ICE Processing Center</t>
  </si>
  <si>
    <t>3415 South 900 West</t>
  </si>
  <si>
    <t>Salt Lake County Metro Jail</t>
  </si>
  <si>
    <t>San Luis</t>
  </si>
  <si>
    <t>406 North Avenue D</t>
  </si>
  <si>
    <t>San Luis Regional Detention Center</t>
  </si>
  <si>
    <t>Guaynabo</t>
  </si>
  <si>
    <t>651 Federal Drive, Suite 104</t>
  </si>
  <si>
    <t>San Juan Staging</t>
  </si>
  <si>
    <t>Elk River</t>
  </si>
  <si>
    <t>13880 Business Center Drive</t>
  </si>
  <si>
    <t>Sherburne County Jail</t>
  </si>
  <si>
    <t>Tiffin</t>
  </si>
  <si>
    <t>3040 South State Highway 100</t>
  </si>
  <si>
    <t>Seneca County Jail</t>
  </si>
  <si>
    <t>Richwood</t>
  </si>
  <si>
    <t>180 Pine Bayou Circle</t>
  </si>
  <si>
    <t>Richwood Correctional Center</t>
  </si>
  <si>
    <t>Ferriday</t>
  </si>
  <si>
    <t>26362 Highway 15</t>
  </si>
  <si>
    <t>River Correctional Center</t>
  </si>
  <si>
    <t>Amarillo</t>
  </si>
  <si>
    <t>9100 South Georgia Street</t>
  </si>
  <si>
    <t>Randall County Jail</t>
  </si>
  <si>
    <t>1001 San Rio Boulevard</t>
  </si>
  <si>
    <t>Rio Grande Detention Center</t>
  </si>
  <si>
    <t>Lovejoy</t>
  </si>
  <si>
    <t>11866 Hastings Bridge Road P.o. Box 429</t>
  </si>
  <si>
    <t>Robert A Deyton Detention</t>
  </si>
  <si>
    <t>PBNDS 2011 - 2013 Errata</t>
  </si>
  <si>
    <t>Alvarado</t>
  </si>
  <si>
    <t>1209 Sunflower Ln</t>
  </si>
  <si>
    <t>Prairieland Detention Facility</t>
  </si>
  <si>
    <t>Council Bluffs</t>
  </si>
  <si>
    <t>1400 Big Lake Road</t>
  </si>
  <si>
    <t>Pottawattamie County Jail</t>
  </si>
  <si>
    <t>NDS 2000</t>
  </si>
  <si>
    <t>Des Moines</t>
  </si>
  <si>
    <t>1985 Ne 51st Place</t>
  </si>
  <si>
    <t>Polk County Jail</t>
  </si>
  <si>
    <t>Livingston</t>
  </si>
  <si>
    <t>3400 Fm 350 South</t>
  </si>
  <si>
    <t>IAH Secure Adult Detention Facility (Polk)</t>
  </si>
  <si>
    <t>Plymouth</t>
  </si>
  <si>
    <t>26 Long Pond Road</t>
  </si>
  <si>
    <t>Plymouth County Correctional Facility</t>
  </si>
  <si>
    <t>Pine Prairie</t>
  </si>
  <si>
    <t>1133 Hampton Dupre Road</t>
  </si>
  <si>
    <t>Pine Prairie ICE Processing Center</t>
  </si>
  <si>
    <t>Clearwater</t>
  </si>
  <si>
    <t>14400 49th Street North</t>
  </si>
  <si>
    <t>Pinellas County Jail</t>
  </si>
  <si>
    <t>Lords Valley</t>
  </si>
  <si>
    <t>175 Pike County Boulevard</t>
  </si>
  <si>
    <t>Pike County Correctional Facility</t>
  </si>
  <si>
    <t>Los Fresnos</t>
  </si>
  <si>
    <t>27991 Buena Vista Boulevard</t>
  </si>
  <si>
    <t>Port Isabel SPC</t>
  </si>
  <si>
    <t>Holdrege</t>
  </si>
  <si>
    <t>715 5th Avenue</t>
  </si>
  <si>
    <t>Phelps County Jail</t>
  </si>
  <si>
    <t>Carrollton</t>
  </si>
  <si>
    <t>188 Cemetery St</t>
  </si>
  <si>
    <t>Pickens County Det Ctr</t>
  </si>
  <si>
    <t>Chaparral</t>
  </si>
  <si>
    <t>26 Mcgregor Range Road</t>
  </si>
  <si>
    <t>Otero County Processing Center</t>
  </si>
  <si>
    <t>Goshen</t>
  </si>
  <si>
    <t>110 Wells Farm Road</t>
  </si>
  <si>
    <t>Orange County Jail</t>
  </si>
  <si>
    <t>Orlando</t>
  </si>
  <si>
    <t>3855 South John Young Parkway</t>
  </si>
  <si>
    <t>Pahrump</t>
  </si>
  <si>
    <t>1520 E. Basin Road</t>
  </si>
  <si>
    <t>Nye County Sheriff-Pahrump</t>
  </si>
  <si>
    <t>2190 East Mesquite Avenue</t>
  </si>
  <si>
    <t>Nevada Southern Detention Center</t>
  </si>
  <si>
    <t>Conroe</t>
  </si>
  <si>
    <t>806 Hilbig Rd</t>
  </si>
  <si>
    <t>Montgomery ICE Processing Center</t>
  </si>
  <si>
    <t>Philipsburg</t>
  </si>
  <si>
    <t>555 Geo Drive</t>
  </si>
  <si>
    <t>Moshannon Valley Processing Center</t>
  </si>
  <si>
    <t>Saipan</t>
  </si>
  <si>
    <t>Tekken St., Susupe Village</t>
  </si>
  <si>
    <t>Saipan Department Of Corrections (Susupe)</t>
  </si>
  <si>
    <t>Monroe</t>
  </si>
  <si>
    <t>7000 East Dunbar Road</t>
  </si>
  <si>
    <t>Monroe County Detention-Dorm</t>
  </si>
  <si>
    <t>Fail</t>
  </si>
  <si>
    <t>Burley</t>
  </si>
  <si>
    <t>1415 Albion Avenue</t>
  </si>
  <si>
    <t>Minicassia Detention Center</t>
  </si>
  <si>
    <t>Canton</t>
  </si>
  <si>
    <t>2935 Highway 51</t>
  </si>
  <si>
    <t>Madison County Jail</t>
  </si>
  <si>
    <t>4702 East Saunders Street</t>
  </si>
  <si>
    <t>Laredo Processing Center</t>
  </si>
  <si>
    <t>Groesbeck</t>
  </si>
  <si>
    <t>910 North Tyus Street</t>
  </si>
  <si>
    <t>Limestone County Detention Center</t>
  </si>
  <si>
    <t>Winnfield</t>
  </si>
  <si>
    <t>560 Gum Spring Road</t>
  </si>
  <si>
    <t>Winn Correctional Center</t>
  </si>
  <si>
    <t>18201 Southwest 12th Street</t>
  </si>
  <si>
    <t>Krome North Service Processing Center</t>
  </si>
  <si>
    <t>Karnes City</t>
  </si>
  <si>
    <t>409 Fm 1144</t>
  </si>
  <si>
    <t>Karnes County Immigration Processing Center</t>
  </si>
  <si>
    <t>Knox County Detention Facility</t>
  </si>
  <si>
    <t>Newkirk</t>
  </si>
  <si>
    <t>1101 West Dry Road</t>
  </si>
  <si>
    <t>Kay Co Justice Facility</t>
  </si>
  <si>
    <t>Willmar</t>
  </si>
  <si>
    <t>2201 23rd St Ne</t>
  </si>
  <si>
    <t>Kandiyohi County Jail</t>
  </si>
  <si>
    <t>Jonesboro</t>
  </si>
  <si>
    <t>327 Industrial Drive</t>
  </si>
  <si>
    <t>Jackson Parish Correctional Center</t>
  </si>
  <si>
    <t>Alexandria</t>
  </si>
  <si>
    <t>96 George Thompson Drive</t>
  </si>
  <si>
    <t>Alexandria Staging Facility</t>
  </si>
  <si>
    <t>Jena</t>
  </si>
  <si>
    <t>830 Pinehill Road</t>
  </si>
  <si>
    <t>Central Louisiana Ice Processing Center (CLIPC)</t>
  </si>
  <si>
    <t>Rigby</t>
  </si>
  <si>
    <t>200 Courthouse Way</t>
  </si>
  <si>
    <t>Jefferson County Jail</t>
  </si>
  <si>
    <t>500 Hilbig Rd</t>
  </si>
  <si>
    <t>Joe Corley Processing Ctr</t>
  </si>
  <si>
    <t>Calexico</t>
  </si>
  <si>
    <t>1572 Gateway</t>
  </si>
  <si>
    <t>Imperial Regional Detention Facility</t>
  </si>
  <si>
    <t>15850 Export Plaza Drive</t>
  </si>
  <si>
    <t>Houston Contract Detention Facility</t>
  </si>
  <si>
    <t>Henderson</t>
  </si>
  <si>
    <t>18 E Basic Road</t>
  </si>
  <si>
    <t>Henderson Detention</t>
  </si>
  <si>
    <t>Bay St. Louis</t>
  </si>
  <si>
    <t>8450 Highway 90</t>
  </si>
  <si>
    <t>Hancock County Public Safety Complex</t>
  </si>
  <si>
    <t>Hagatna</t>
  </si>
  <si>
    <t>203 Aspinall Avenue</t>
  </si>
  <si>
    <t>Department Of Corrections Hagatna</t>
  </si>
  <si>
    <t>Leitchfield</t>
  </si>
  <si>
    <t>320 Shaw Station Road</t>
  </si>
  <si>
    <t>Grayson County Jail</t>
  </si>
  <si>
    <t>Mcfarland</t>
  </si>
  <si>
    <t>611 Frontage Rd</t>
  </si>
  <si>
    <t>Golden State Annex</t>
  </si>
  <si>
    <t>Chardon</t>
  </si>
  <si>
    <t>12450 Merritt Dr</t>
  </si>
  <si>
    <t>Geauga County Jail</t>
  </si>
  <si>
    <t>Florence</t>
  </si>
  <si>
    <t>3250 North Pinal Parkway</t>
  </si>
  <si>
    <t>Florence Staging Facility</t>
  </si>
  <si>
    <t>Farmville</t>
  </si>
  <si>
    <t>508 Waterworks Road</t>
  </si>
  <si>
    <t>ICA - Farmville</t>
  </si>
  <si>
    <t>Albert Lea</t>
  </si>
  <si>
    <t>411 South Broadway Avenue</t>
  </si>
  <si>
    <t>Freeborn County Adult Detention Center</t>
  </si>
  <si>
    <t>Florence SPC</t>
  </si>
  <si>
    <t>Folkston</t>
  </si>
  <si>
    <t>3026 Hwy 252 East</t>
  </si>
  <si>
    <t>Folkston Main IPC</t>
  </si>
  <si>
    <t>3424 Highway 252 East</t>
  </si>
  <si>
    <t>Folkston Annex IPC</t>
  </si>
  <si>
    <t>8915 Montana Ave.</t>
  </si>
  <si>
    <t>El Paso SPC</t>
  </si>
  <si>
    <t>Elizabeth</t>
  </si>
  <si>
    <t>625 Evans Street</t>
  </si>
  <si>
    <t>Elizabeth Contract Detention Facility</t>
  </si>
  <si>
    <t>Raymondville</t>
  </si>
  <si>
    <t>1800 Industrial Drive</t>
  </si>
  <si>
    <t>El Valle Detention Facility</t>
  </si>
  <si>
    <t>Mountain Home</t>
  </si>
  <si>
    <t>2255 E. 8th North</t>
  </si>
  <si>
    <t>Elmore County Jail</t>
  </si>
  <si>
    <t>La Villa</t>
  </si>
  <si>
    <t>1330 Highway 107</t>
  </si>
  <si>
    <t>East Hidalgo Detention Center</t>
  </si>
  <si>
    <t>Eden</t>
  </si>
  <si>
    <t>702 E Broadway St</t>
  </si>
  <si>
    <t>Eden Detention Ctr</t>
  </si>
  <si>
    <t>Eloy</t>
  </si>
  <si>
    <t>1705 East Hanna Rd.</t>
  </si>
  <si>
    <t>Eloy Federal Contract Facility</t>
  </si>
  <si>
    <t>Juneau</t>
  </si>
  <si>
    <t>215 West Central Street</t>
  </si>
  <si>
    <t>Dodge County Jail</t>
  </si>
  <si>
    <t>Aurora</t>
  </si>
  <si>
    <t>3130 N. Oakland St.</t>
  </si>
  <si>
    <t>Denver Contract Detention Facility</t>
  </si>
  <si>
    <t>ME</t>
  </si>
  <si>
    <t>Portland</t>
  </si>
  <si>
    <t>50 County Way</t>
  </si>
  <si>
    <t>Cumberland County Jail</t>
  </si>
  <si>
    <t>Tacoma</t>
  </si>
  <si>
    <t>1623 E. J Street</t>
  </si>
  <si>
    <t>Tacoma ICE Processing Center (Northwest Det Ctr)</t>
  </si>
  <si>
    <t>Naples</t>
  </si>
  <si>
    <t>3319 Tamiami Trail East</t>
  </si>
  <si>
    <t>Collier County Naples Jail Center</t>
  </si>
  <si>
    <t>Mcelhattan</t>
  </si>
  <si>
    <t>58 Pine Mountain Rd.</t>
  </si>
  <si>
    <t>Clinton County Correctional Facility</t>
  </si>
  <si>
    <t>Plattsburgh</t>
  </si>
  <si>
    <t>25 Mccarthy Drive</t>
  </si>
  <si>
    <t>Clinton County Jail</t>
  </si>
  <si>
    <t>Brazil</t>
  </si>
  <si>
    <t>611 East Jackson Street</t>
  </si>
  <si>
    <t>Clay County Jail</t>
  </si>
  <si>
    <t>Milan</t>
  </si>
  <si>
    <t>2000 Cibola Loop</t>
  </si>
  <si>
    <t>Cibola County Correctional Center</t>
  </si>
  <si>
    <t>Sault Sainte Marie</t>
  </si>
  <si>
    <t>325 Court Street</t>
  </si>
  <si>
    <t>Chippewa County Ssm</t>
  </si>
  <si>
    <t>Cottonwood Fall</t>
  </si>
  <si>
    <t>301 South Walnut Street</t>
  </si>
  <si>
    <t>Chase County Jail</t>
  </si>
  <si>
    <t>7488 Calzada De La Fuente</t>
  </si>
  <si>
    <t>Otay Mesa Detention Center</t>
  </si>
  <si>
    <t>Taylor</t>
  </si>
  <si>
    <t>1001 Welch Street</t>
  </si>
  <si>
    <t>T Don Hutto Detention Center</t>
  </si>
  <si>
    <t>1100 Bowling Road</t>
  </si>
  <si>
    <t>CCA, Florence Correctional Center</t>
  </si>
  <si>
    <t>Robstown</t>
  </si>
  <si>
    <t>4909 Fm 2826</t>
  </si>
  <si>
    <t>Coastal Bend Detention Facility</t>
  </si>
  <si>
    <t>Bowling Green</t>
  </si>
  <si>
    <t>11093 S.w. Lewis Memorial Drive</t>
  </si>
  <si>
    <t>Caroline Detention Facility</t>
  </si>
  <si>
    <t>Battle Creek</t>
  </si>
  <si>
    <t>185 East Michigan Avenue</t>
  </si>
  <si>
    <t>Calhoun County Correctional Center</t>
  </si>
  <si>
    <t>Adelanto</t>
  </si>
  <si>
    <t>10450 Rancho Road</t>
  </si>
  <si>
    <t>Desert View Annex</t>
  </si>
  <si>
    <t>Bakersfield</t>
  </si>
  <si>
    <t>425 Golden State Ave</t>
  </si>
  <si>
    <t>Mesa Verde ICE Processing Center</t>
  </si>
  <si>
    <t>Batavia</t>
  </si>
  <si>
    <t>4250 Federal Drive</t>
  </si>
  <si>
    <t>Buffalo SPC</t>
  </si>
  <si>
    <t>Honolulu</t>
  </si>
  <si>
    <t>351 Elliott St.</t>
  </si>
  <si>
    <t>Honolulu Federal Detention Center</t>
  </si>
  <si>
    <t>San Juan</t>
  </si>
  <si>
    <t>Hwy 28 Intsect Of Road 165</t>
  </si>
  <si>
    <t>Guaynabo MDC (San Juan)</t>
  </si>
  <si>
    <t>Burlington</t>
  </si>
  <si>
    <t>3020 Conrad Lane</t>
  </si>
  <si>
    <t>Boone County Jail</t>
  </si>
  <si>
    <t>Anson</t>
  </si>
  <si>
    <t>400 2nd Street</t>
  </si>
  <si>
    <t>Bluebonnet Detention Facility</t>
  </si>
  <si>
    <t>Basile</t>
  </si>
  <si>
    <t>3843 Stagg Avenue</t>
  </si>
  <si>
    <t>South Louisiana Detention Center</t>
  </si>
  <si>
    <t>Macclenny</t>
  </si>
  <si>
    <t>1 Sheriff Office Drive</t>
  </si>
  <si>
    <t>Baker County Sheriff's Office</t>
  </si>
  <si>
    <t>10250 Rancho Road</t>
  </si>
  <si>
    <t>Adelanto ICE Processing Center</t>
  </si>
  <si>
    <t>Natchez</t>
  </si>
  <si>
    <t>20 Hobo Fork Rd.</t>
  </si>
  <si>
    <t>Adams County Det Center</t>
  </si>
  <si>
    <t>Oberlin</t>
  </si>
  <si>
    <t>7340 Highway 26 West</t>
  </si>
  <si>
    <t>Allen Parish Public Safety Complex</t>
  </si>
  <si>
    <t>Graham</t>
  </si>
  <si>
    <t>109 South Maple Street</t>
  </si>
  <si>
    <t>Alamance County Detention Facility</t>
  </si>
  <si>
    <t>ODO Final Rating</t>
  </si>
  <si>
    <t>ODO Last Inspection Standard</t>
  </si>
  <si>
    <t>ODO Inspection End Date</t>
  </si>
  <si>
    <t>FY24 ALOS</t>
  </si>
  <si>
    <t>Data Source: ICE Integrated Decision Support (IIDS), 03/18/2024</t>
  </si>
  <si>
    <t xml:space="preserve">These statistics are made available to the public pursuant to H.R. 1158 Sec. 218 - Department of Homeland Security Appropriations Act, 2020. ) *The information in this report is subject to change. This list is limited to facilities that have a population count of greater than or equal to 1 as the time of the data pull.  This list does not include HOLD, HOSPITAL, HOTEL, ORR, or MIRP facilities.  </t>
  </si>
  <si>
    <t>ICE Enforcement and Removal Operations FACILITIES DATA, FY24</t>
  </si>
  <si>
    <t>ICE DETENTION DATA, FY2024</t>
  </si>
  <si>
    <t>ICE Currently Detained by Processing Disposition: FY2024</t>
  </si>
  <si>
    <t>Average Time from USCIS Fear Decision Service Date to ICE Release (In Days)</t>
  </si>
  <si>
    <t>Noncitizens with USCIS-Established Fear Decisions in an ICE Detention Facility: FY2024</t>
  </si>
  <si>
    <t>Processing Disposition</t>
  </si>
  <si>
    <t>Adult</t>
  </si>
  <si>
    <t>ICE Release Fiscal Year</t>
  </si>
  <si>
    <t>Detention Facility Type</t>
  </si>
  <si>
    <t>Total Detained</t>
  </si>
  <si>
    <t>FY2024</t>
  </si>
  <si>
    <t>Expedited Removal (I-860)</t>
  </si>
  <si>
    <t>Notice to Appear (I-862)</t>
  </si>
  <si>
    <t>Reinstatement of Deport Order (I-871)</t>
  </si>
  <si>
    <t>Other</t>
  </si>
  <si>
    <t>ICE Currently Detained by Criminality and Arresting Agency: FY2024</t>
  </si>
  <si>
    <t>ICE Initial Book-Ins by Arresting Agency and Month: FY2024</t>
  </si>
  <si>
    <t>Criminality</t>
  </si>
  <si>
    <t>Percent ICE</t>
  </si>
  <si>
    <t>Percent CBP</t>
  </si>
  <si>
    <t>Agency</t>
  </si>
  <si>
    <t>Oct</t>
  </si>
  <si>
    <t>Nov</t>
  </si>
  <si>
    <t>Dec</t>
  </si>
  <si>
    <t>Jan</t>
  </si>
  <si>
    <t>Feb</t>
  </si>
  <si>
    <t>Mar</t>
  </si>
  <si>
    <t>Apr</t>
  </si>
  <si>
    <t>May</t>
  </si>
  <si>
    <t>Jun</t>
  </si>
  <si>
    <t>Jul</t>
  </si>
  <si>
    <t>Aug</t>
  </si>
  <si>
    <t>Sep</t>
  </si>
  <si>
    <t>Convicted Criminal</t>
  </si>
  <si>
    <t>Pending Criminal Charges</t>
  </si>
  <si>
    <t xml:space="preserve">ICE  </t>
  </si>
  <si>
    <t>Other Immigration Violator</t>
  </si>
  <si>
    <r>
      <t>ICE Initial Book-Ins by</t>
    </r>
    <r>
      <rPr>
        <b/>
        <strike/>
        <sz val="9"/>
        <color theme="1"/>
        <rFont val="Calibri"/>
        <family val="2"/>
        <scheme val="minor"/>
      </rPr>
      <t xml:space="preserve"> </t>
    </r>
    <r>
      <rPr>
        <b/>
        <sz val="9"/>
        <color theme="1"/>
        <rFont val="Calibri"/>
        <family val="2"/>
        <scheme val="minor"/>
      </rPr>
      <t>Criminality: FY2024</t>
    </r>
  </si>
  <si>
    <t>ICE Final Book Outs : FY2024</t>
  </si>
  <si>
    <t>ICE Removals: FY2024</t>
  </si>
  <si>
    <t>Facility Type</t>
  </si>
  <si>
    <t>Removals</t>
  </si>
  <si>
    <t>Removals with a FAMU Identifier</t>
  </si>
  <si>
    <t>ICE Final Book Outs by Release Reason, Month and Criminality: FY2024</t>
  </si>
  <si>
    <t>Release Reason</t>
  </si>
  <si>
    <t>Bonded Out</t>
  </si>
  <si>
    <t>Bond Set by ICE</t>
  </si>
  <si>
    <t>Bond Set by IJ</t>
  </si>
  <si>
    <t>Paroled</t>
  </si>
  <si>
    <t>Proceedings Terminated</t>
  </si>
  <si>
    <t>Release to Remove</t>
  </si>
  <si>
    <t>Relief Granted by IJ Total</t>
  </si>
  <si>
    <t>Transfer to U.S. Marshals or other agency Total</t>
  </si>
  <si>
    <t>Transferred Total</t>
  </si>
  <si>
    <t>ICE Average Daily Population by Arresting Agency, Month and Criminality: FY2024</t>
  </si>
  <si>
    <t>FY Overall</t>
  </si>
  <si>
    <t>CBP Average</t>
  </si>
  <si>
    <t xml:space="preserve">ICE Average  </t>
  </si>
  <si>
    <t xml:space="preserve">Average </t>
  </si>
  <si>
    <t>ICE Average Length of Stay by Arresting Agency, Month and Criminality: FY2024</t>
  </si>
  <si>
    <t>ICE Average Daily Population by Month: FY2024</t>
  </si>
  <si>
    <t>ICE Average Length of Stay by Month: FY2024</t>
  </si>
  <si>
    <t>ICE Average Length of Stay Adult Facility Type by Month and Arresting Agency: FY2024</t>
  </si>
  <si>
    <t>Arresting Agency</t>
  </si>
  <si>
    <t>Individuals with Positive Credible Fear Determination Parole Requested: FY2022 - FY2024</t>
  </si>
  <si>
    <t>Fiscal Year</t>
  </si>
  <si>
    <t>FY2023</t>
  </si>
  <si>
    <t>FY2022</t>
  </si>
  <si>
    <t>Individuals with Positive Credible Fear Determination Parole Status: FY2022 - FY2024</t>
  </si>
  <si>
    <t>Parole Status</t>
  </si>
  <si>
    <t>Parole Granted</t>
  </si>
  <si>
    <t>Parole Denied</t>
  </si>
  <si>
    <t>Average In Custody Length of Stay (ICLOS)</t>
  </si>
  <si>
    <t xml:space="preserve">Population </t>
  </si>
  <si>
    <t>January</t>
  </si>
  <si>
    <t>February</t>
  </si>
  <si>
    <t>March</t>
  </si>
  <si>
    <t>April</t>
  </si>
  <si>
    <t>June</t>
  </si>
  <si>
    <t>July</t>
  </si>
  <si>
    <t>August</t>
  </si>
  <si>
    <t>September</t>
  </si>
  <si>
    <t>October</t>
  </si>
  <si>
    <t>November</t>
  </si>
  <si>
    <t>December</t>
  </si>
  <si>
    <t xml:space="preserve">mid </t>
  </si>
  <si>
    <t>end</t>
  </si>
  <si>
    <t>Adult Facility Individuals</t>
  </si>
  <si>
    <t>Single Adults with a Positive Fear Determination Still in Custody</t>
  </si>
  <si>
    <t>Detainees</t>
  </si>
  <si>
    <t>0-180 Days</t>
  </si>
  <si>
    <t>181-365 Days</t>
  </si>
  <si>
    <t>366-730 Days</t>
  </si>
  <si>
    <t>More than 730 Days</t>
  </si>
  <si>
    <t>FY2024 Bonded Out Book Outs/Releases Count and ALOS - Prior 12 months plus Current Month</t>
  </si>
  <si>
    <t>Total ICE Final Book Outs/ ICE Final Releases</t>
  </si>
  <si>
    <t>ICE Final Book Outs/ ICE Final Releases with Bond Posted</t>
  </si>
  <si>
    <t>Bond Posted Book Outs/Releases (%)</t>
  </si>
  <si>
    <t>Average Bond Amount ($)</t>
  </si>
  <si>
    <t>ALOS (Days)</t>
  </si>
  <si>
    <t xml:space="preserve">The data contained within this Semiannual page has been refreshed for the United States Armed Forces, United States Citizens, Parents of United States Citizens, and Temporary Protective Status Countries tables for EOFY2023. These tables will be updated after March 31, 2024. </t>
  </si>
  <si>
    <t>United States Armed Forces Noncitizen Arrests FY2018 - EOFY2023</t>
  </si>
  <si>
    <t>Arrests</t>
  </si>
  <si>
    <t>FY2018</t>
  </si>
  <si>
    <t>FY2019</t>
  </si>
  <si>
    <t>FY2020</t>
  </si>
  <si>
    <t>FY2021</t>
  </si>
  <si>
    <t xml:space="preserve">FY2022 </t>
  </si>
  <si>
    <t>United States Armed Forces Noncitizen Bookins FY2018 - EOFY2023</t>
  </si>
  <si>
    <t>Bookins</t>
  </si>
  <si>
    <t>United States Armed Forces Noncitizen Removals FY2018 - EOFY2023</t>
  </si>
  <si>
    <t>United States Citizen Arrests FY2018 - EOFY2023</t>
  </si>
  <si>
    <t>United States Citizens Bookins FY2018 - EOFY2023</t>
  </si>
  <si>
    <t>United States Citizens Removals FY2018 - EOFY2023</t>
  </si>
  <si>
    <t>Parents of USC Arrests FY2018 - EOFY2023</t>
  </si>
  <si>
    <t>Parents of USC Bookins FY2018 - EOFY2023</t>
  </si>
  <si>
    <t>Parents of USC Removals FY2018 - EOFY2023</t>
  </si>
  <si>
    <t>Temporary Protected Status Countries Arrests FY2018 - EOFY2023</t>
  </si>
  <si>
    <t>Citizenship Country</t>
  </si>
  <si>
    <t>Afghanistan</t>
  </si>
  <si>
    <t>Burma (Myanmar)</t>
  </si>
  <si>
    <t>Cameroon</t>
  </si>
  <si>
    <t>El Salvador</t>
  </si>
  <si>
    <t>Ethiopia</t>
  </si>
  <si>
    <t>Haiti</t>
  </si>
  <si>
    <t>Honduras</t>
  </si>
  <si>
    <t>Nepal</t>
  </si>
  <si>
    <t>Nicaragua</t>
  </si>
  <si>
    <t>Somalia</t>
  </si>
  <si>
    <t>South Sudan</t>
  </si>
  <si>
    <t>Sudan</t>
  </si>
  <si>
    <t>Syria</t>
  </si>
  <si>
    <t>Ukraine</t>
  </si>
  <si>
    <t>Venezuela</t>
  </si>
  <si>
    <t>Yemen</t>
  </si>
  <si>
    <t>Temporary Protected Status Countries Bookins FY2018 - EOFY2023</t>
  </si>
  <si>
    <t>Temporary Protected Status Countries Removals FY2018 - EOFY2023</t>
  </si>
  <si>
    <t xml:space="preserve">Individuals identified as part of family unit are measured based off the Case Family Status of Intact and Intact-Reunified for that individual.  This includes those individuals identified as a family member by either CBP and/or ICE. Designation as a Family Unit member does not imply that all members of the family unit were removed. </t>
  </si>
  <si>
    <t>FY2024 ICE Average Daily Population and ICE Average Length of Stay</t>
  </si>
  <si>
    <t>FY2024 YTD ICE Detention data are updated through 03/23/2024 (IIDS v2.0 run date 03/25/2024; EID as of 03/23/2024).</t>
  </si>
  <si>
    <t>ADP by Arresting Agency, Month and Criminality : FY2022 YTD criminality is defined in the following manner: 
o 	Convicted Criminal: Immigration Violators with a criminal conviction entered into ICE systems of record at the time of ICE custody.
o 	Pending Criminal Charges: Immigration Violators with pending criminal charges entered into ICE system of record at the time of ICE custody.
o 	Other Immigration Violators:  Immigration Violators without any known or a criminal conviction, or pending charges entered into ICE system of record at the time of ICE custody.</t>
  </si>
  <si>
    <t xml:space="preserve">Average Length of Stay for Family Residential Centers is determined by including, the length of stay at all facilities during a detention stay that started at an FRC, the detention days that started before the current fiscal year, and only detention days for those released from custody. </t>
  </si>
  <si>
    <t>ICE discontinued the use of Family Residential Centers on March 31, 2022. Data regarding FSC detentions is not reported here.</t>
  </si>
  <si>
    <t>FY2024 ICE Final Book Outs</t>
  </si>
  <si>
    <t>FY2024 YTD ICE Final Book Outs data are updated through 03/23/2024 (IIDS v2.0 run date 03/25/2024; EID as of 03/23/2024).</t>
  </si>
  <si>
    <t>In FY2024 ICE began tracking Final Bookouts in lieu of Final Releases due to a change in methodology.  Prior year data reflects ICE Final Releases.</t>
  </si>
  <si>
    <t>An ICE Final Book Out is defined as a Final Bookout that reflects one of the following release reasons: Bonded Out, Order of Recognizance, Order of Supervision, Paroled, Relief Granted by IJ, Proceedings Terminated, Release to Remove, Transferred, Transfer to U.S. Marshals or other agency,  or Other(Died, Escaped, ORR-Runaway, Processing Disposition Changed Locally). All Case Statuses are included.</t>
  </si>
  <si>
    <t>FY2023 ICE Final Releases</t>
  </si>
  <si>
    <t>FY2023 ICE Final Releases data is historic and remains static.</t>
  </si>
  <si>
    <t>An ICE Final Release is defined as a Final Release that reflects one of the following release reasons: Bonded Out, Order of Recognizance, Order of Supervision or Paroled.  All Case Statuses are included.</t>
  </si>
  <si>
    <t>A Non-Citizen may have multiple releases; only the most recent release is included in this report.</t>
  </si>
  <si>
    <t>FY2024 ICE Removals</t>
  </si>
  <si>
    <t>FY2024 YTD ICE Removals data are updated through 03/23/2024 (IIDS v2.0 run date 03/25/2024; EID as of 03/23/2024).</t>
  </si>
  <si>
    <t>ICE Departures include aliens processed for Expedited Removal (ER) or Voluntary Return (VR) that are turned over to ERO for detention. As of May 12, 2023, noncitizens processed for ER that were turned over from Border Patrol to ICE for removal via ICE Air are also included. Noncitizens processed for ER and not detained by ERO or VR after June 1, 2013 and not detained by ERO are primarily processed by Border Patrol.</t>
  </si>
  <si>
    <t xml:space="preserve">Starting in FY2009, ICE began to "lock" removal statistics on October 5th at the end of each fiscal year and counted only the Non Citizens whose removal or return was already confirmed.  Non Citizens removed or returned in that fiscal year but not confirmed until after October 5th were excluded from the locked data and thus from ICE statistics.  To ensure an accurate and complete representation of all removals and returns, ICE will include the removals and returns confirmed after October 5th into the next fiscal year.  </t>
  </si>
  <si>
    <t>ICE discontinued the use of Family Residential Centers on March 31, 2022. Data regarding FSC detentions is not reported here</t>
  </si>
  <si>
    <t>ICE National Docket data are a snapshot as of  03/24/2024 (IIDS v2.0 run date 03/25/2024; EID as of 03/24/2024).</t>
  </si>
  <si>
    <t>Processing dispositions of Other may include, but are not limited to, Non Citizens processed under Administrative Removal, Visa Waiver Program Removal, Stowaway or Crewmember.</t>
  </si>
  <si>
    <t>FY2024 ICE Initial Book-Ins</t>
  </si>
  <si>
    <t>FY2024 YTD ICE Book-ins data is updated through 03/23/2024 (IIDS v2.0 run date 03/25/2024; EID as of 03/23/2024).</t>
  </si>
  <si>
    <t>USCIS Average Time from USCIS Fear Decision Service Date to ICE Release (In Days) &amp; Non-Citizens with USCIS-Established Fear Decisions in an ICE Detention Facility</t>
  </si>
  <si>
    <t>Non Citizens Currently in ICE Detention Facilities data are a snapshot as 03/24/2024 (IIDS v2.0 run date 03/25/2024; EID as of 03/24/2024).</t>
  </si>
  <si>
    <t>FY2024 YTD ICE Final Releases data are updated through 03/23/2024 (IIDS v2.0 run date 03/25/2024; EID as of 03/23/2024).</t>
  </si>
  <si>
    <t>USCIS provided data containing APSO (Asylum Pre Screening Officer) cases clocked during FY2022 - FY2024. Data were received on 03/25/2024.</t>
  </si>
  <si>
    <t>Non Citizens Currently in ICE Detention Facilities and the Average Time from USCIS Fear Decision Service Date to ICE Release are determined by matching the Alien File Numbers in the data provided by USCIS to ICE Detention data.  Data only include Alien File Numbers from the USCIS data that have USCIS Fear Determinations of Persecution Claim Established or Torture Claim Established.  Data only include ICE Detention Stays for which the USCIS Decision Service Date falls on or after the initial book in date of the current detention stay.  ICE Detention Stays for which the Decision Service Date falls before the initial book in or after release are not included.</t>
  </si>
  <si>
    <t>A Non-Citizens Fear Screening Determination cannot be confirmed as directly related to an ICE Detention Stay, even if the USCIS Decision Service Date falls within the ICE Detention Stay.</t>
  </si>
  <si>
    <t>Of the 357,491 records in the USCIS provided data, the breakdown of the fear screening determinations is as follows; 172,602 positive fear screening determinations, 118,235 negative fear screening determinations and 66,651 without an identified determination. Of the 172,602 with positive fear screening determinations; 106,623 have Persecution Claim Established and 65,979 have Torture Claim Established.</t>
  </si>
  <si>
    <t>Non Citizens Currently in ICE Detention Facilities and the Average Time from USCIS Fear Decision Service Date to ICE Release include detentions not associated with a removal case.</t>
  </si>
  <si>
    <t>The data provided by USCIS contains multiple records for some Alien File Numbers. There are 357,491 unique fear determinations and 25,163 of those have multiple records in the data provided by USCIS. The Alien File Numbers with multiple USCIS records are treated as follows:                     
• If an Alien File Number is associated with both positive and negative fear screening determinations, only the most recent screening is included.
• If an Alien File Number is associated with multiple positive fear determinations and only one ICE Detention Stay, only the determinations for which the USCIS Decision Service Date falls within the detention stay are included.
• If an Alien File Number is associated with multiple positive fear determinations and multiple ICE Detention Stays, all determinations for which the USCIS Decision Service Date falls within an ICE Detention Stay are included.
• If an Alien File Number has multiple positive fear determinations for which the USCIS Decision Service Dates fall within a single ICE Detention Stay, this is counted as a single detention.</t>
  </si>
  <si>
    <t xml:space="preserve">Average Time from USCIS Fear Decision Service Date to ICE Release is calculated from the relevant ICE Detention Stays described above, where the USCIS Decision Service Date for a USCIS Fear Determination of Persecution Claim Established or Torture Claim Established falls within an ICE Detention Stay.  The average time for a fiscal year is the average number of days between the USCIS Decision Service Date and the final release from ICE Custody for that fiscal year.  The fiscal year for an ICE Detention Stay in this metric is the fiscal year in which the Non-Citizen was released from ICE Custody. </t>
  </si>
  <si>
    <t xml:space="preserve">ICLOS and Detainees </t>
  </si>
  <si>
    <t xml:space="preserve">ICLOS is the average In Custody Length of Stay and is a calculation of how long a detainee has been in custody at a particular point in time and the formula used for this calculation is Date – Book In Date </t>
  </si>
  <si>
    <t xml:space="preserve">The two categories the ICLOS and Detainees tab is broken out by are
• Adult Facility Individuals
o Anyone who is in an adult facility and does not have a positive fear determination at the date of the snapshot
• Single Adults with a Positive Fear determination still in custody
o Anyone who is in an adult facility and has a positive fear determination at the date of the snapshot
•	Adult Facility Individuals
o	Anyone who is in an adult facility and does not have a post determined positive fear claim at the date of the snapshot 
•	Post-Determination for Adult Facility Individuals with Positive Fear Claim
o	Anyone who is in an adult facility and has a post determined positive fear claim at the date of the snapshot </t>
  </si>
  <si>
    <t xml:space="preserve">The mid for each month corresponds to the 15th of the month and end corresponds to the last day of the month. </t>
  </si>
  <si>
    <t>It was assumed that if a positive fear claim happened within five days of the initial book in that it was related to the detention stay. This was to account for the 72-hour transfer period from CBP to a detention facility and to account for additional time due to coronavirus.</t>
  </si>
  <si>
    <t>ICE ICLOS and Detainees Data are updated through 03/26/2024 (IIDS v2.0 run date 03/27/2024; EID as of 03/26/2024).</t>
  </si>
  <si>
    <t>Monthly Bond Statistics</t>
  </si>
  <si>
    <t>FY2024 YTD ICE Final Book Out data are updated through 03/23/2024 (IIDS v2.0 run date 03/25/2024; EID as of 03/23/2024).</t>
  </si>
  <si>
    <t>An ICE Final Release is defined as a Final Release that reflects one of the following release reasons: Bonded Out, Order of Recognizance, Order of Supervision, Paroled, or Prosecutorial Discretion. All Case Statuses are included.</t>
  </si>
  <si>
    <t>BMU provided data containing Bonds Posted cases recorded from 02/01/2023 - 03/25/2024 . Data were received on 03/26/2024.</t>
  </si>
  <si>
    <t xml:space="preserve">Bond Posted Book Outs (%) is calculated by the sum total count of ICE Final Book Outs of the noncitizens with bond posted divided by the total count of ICE Final Book Outs. </t>
  </si>
  <si>
    <t xml:space="preserve">Bond Posted Releases (%) is calculated by the sum total count of ICE Final Releases of the noncitizens with bond posted divided by the total count of ICE Final Releases. </t>
  </si>
  <si>
    <t xml:space="preserve">ICE Final Releases(FY2023 and prior years) is limited to one release reason per release. A Final Release may have more than one release reason but only one reason is recorded. Due to this system limitation, there are noncitizens with a bond posted whose ICE Final Release reason is recorded as other than "Bonded Out". </t>
  </si>
  <si>
    <t>STU determines Bonded Out releases by Release Reason entered and Detention Book Out Date. BMU data uses the Bond Post Date which is not necessarily the same as the Detention Book Out Date.</t>
  </si>
  <si>
    <t>Individuals with Credible Fear Parole</t>
  </si>
  <si>
    <t>FY2024 YTD Encounters data is updated through 03/26/2024 (IIDS v2.0 run date 03/27/2024; EID as of 03/26/2024).</t>
  </si>
  <si>
    <t>Parole requested and parole granted dates are based on the Case Action Decision Date contained in the system of record.</t>
  </si>
  <si>
    <t>Parole granted is defined as Agency-based case action jurisdiction and case decision is "Granted".</t>
  </si>
  <si>
    <t>Parole denied is defined as Agency-based case action jurisdiction and case decision is "Denied".</t>
  </si>
  <si>
    <t>Parole decisions may not be in the same month as parole requested.</t>
  </si>
  <si>
    <t>Semiannual Arrests, Bookins and Removals</t>
  </si>
  <si>
    <t>For United States Armed Forces tables:</t>
  </si>
  <si>
    <t>EOFY2023 ICE Arrests data are updated through 09/30/2023 (IIDS v2.0 run date 10/04/2023; EID as of 10/03/2023).</t>
  </si>
  <si>
    <t>EOFY2023 ICE Detention data are updated through 09/30/2023 (IIDS v2.0 run date 10/04/2023; EID as of 10/03/2023).</t>
  </si>
  <si>
    <t>EOFY2023 ICE Removals data are updated through 09/30/2023 (IIDS v2.0 run date 10/04/2023; EID as of 10/03/2023).</t>
  </si>
  <si>
    <t>FY2018-FY2022 data are historical and remain static.</t>
  </si>
  <si>
    <t>For United States Citizens tables:</t>
  </si>
  <si>
    <t>EOFY2023  ICE Removals data are updated through 09/30/2023 (IIDS v2.0 run date 10/04/2023; EID as of 10/03/2023).</t>
  </si>
  <si>
    <t>For Parents of United States Citizens tables:</t>
  </si>
  <si>
    <t>For Temporary Protected Status Countries tables:</t>
  </si>
  <si>
    <t xml:space="preserve">FY2018- 2022 data are historical and remain static. </t>
  </si>
  <si>
    <t>USC Arrests, Booking and Removals stats are pulled based on administrative enforcement actions executed by ERO Officers.</t>
  </si>
  <si>
    <t>Parents of United States Citizen determined by relationship flag and citizenship of child relation.</t>
  </si>
  <si>
    <t>ERO Administrative Arrests include all ERO Programs.  ERO Programs include Detention and Deportation (DDP), Fugitive Operations (FUG), Alternatives to Detention (ATD), Criminal Alien Program (CAP), Detained Docket Control (DDC), Non-Detained Docket Control (NDD), Violent Criminal Alien Section (VCS), Joint Criminal Alien Response Team (JCT), Juvenile (JUV), Law Enforcement Area Response (LEA), Mobile Criminal Alien Team (MCT), and 287(g).</t>
  </si>
  <si>
    <t>All stats are pulled based on Current Program which attributes all cases back to the Program of the processing officer of the event.</t>
  </si>
  <si>
    <t>Country of Citizenship is derived from the ICE system of record as it is input by the officer at the time of processing. An "Unknown" Country indicates the non-citizen failed or refused to identify a country of citizenship or the officer lacked documentation to do so.</t>
  </si>
  <si>
    <t>All stats are pulled based on Current Program which attributes all cases back to the Program of the processing officer of the event. However, if Current Program = OPL, XXX, ZZZ, or null, then Event Program is used.</t>
  </si>
  <si>
    <t>The “ICE” Arresting Agency includes ERO, HSI, and Other programs.
o ERO Programs include CAP Programs (ERO Criminal Alien Program, Joint Criminal Alien Response Team, Law Enforcement Area Response Units, Violent Criminal Alien Section, and Other Programs), Fugitive Operations, 287G Program, Detained Docket Control, Non-Detained Docket Control, Mobile Criminal Alien Team, Alternatives to Detention, Detention and Deportation, and Juvenile.
o HSI Programs include HSI Criminal Arrest Only, Intelligence, Joint Terrorism Task Force, Non-User Fee Investigations, Quick Response Team, and User Fee Investigations.
o Other Programs include Adjudications, Asylum, PICS Default Value - for user initialization only, and Examinations; these are included in the CAP Program Counts.</t>
  </si>
  <si>
    <t>ICE Removals include Returns. Returns include Voluntary Returns, Voluntary Departures and Withdrawals Under Docket Control.</t>
  </si>
  <si>
    <t xml:space="preserve">Veteran Status flag implemented during FY2021. Prior years required manual input by the officers in the database. </t>
  </si>
  <si>
    <t>TPS Countries</t>
  </si>
  <si>
    <t>Burma (Myanmar) designated TPS as of 05/25/2021. Arrests, Bookins, and Removals reported are since the designation date.</t>
  </si>
  <si>
    <t>Haiti designated TPS as of 08/03/2021. Arrests, Bookins, and Removals reported are since the designation date.</t>
  </si>
  <si>
    <t>Venezuela designated TPS as of 03/09/2021. Arrests, Bookins, and Removals for Burma reported are since the designation date.</t>
  </si>
  <si>
    <t>Afghanistan designated TPS as of 05/20/2022. Arrests, Bookins, and Removals for Burma reported are since the designation date.</t>
  </si>
  <si>
    <t>Cameroon designated TPS as of 06/07/2022. Arrests, Bookins, and Removals reported are since the designation date.</t>
  </si>
  <si>
    <t>Ethiopia designated TPS as of 12/12/2022. Arrests, Bookins, and Removals reported are since the designation date.</t>
  </si>
  <si>
    <t>Ukraine designated TPS as of 04/19/2022. Arrests, Bookins, and Removals for Burma reported are since the designation 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</si>
</sst>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41" formatCode="_(* #,##0_);_(* \(#,##0\);_(* &quot;-&quot;_);_(@_)"/>
    <numFmt numFmtId="44" formatCode="_(&quot;$&quot;* #,##0.00_);_(&quot;$&quot;* \(#,##0.00\);_(&quot;$&quot;* &quot;-&quot;??_);_(@_)"/>
    <numFmt numFmtId="43" formatCode="_(* #,##0.00_);_(* \(#,##0.00\);_(* &quot;-&quot;??_);_(@_)"/>
    <numFmt numFmtId="164" formatCode="_(* #,##0_);_(* \(#,##0\);_(* &quot;-&quot;??_);_(@_)"/>
    <numFmt numFmtId="165" formatCode="00000"/>
    <numFmt numFmtId="166" formatCode="_(* #,##0.0_);_(* \(#,##0.0\);_(* &quot;-&quot;_);_(@_)"/>
    <numFmt numFmtId="167" formatCode="#,##0.0"/>
    <numFmt numFmtId="168" formatCode="&quot;$&quot;#,##0.00"/>
    <numFmt numFmtId="169" formatCode="0.0%"/>
    <numFmt numFmtId="170" formatCode="0.0"/>
    <numFmt numFmtId="171" formatCode="_(* #,##0.0_);_(* \(#,##0.0\);_(* &quot;-&quot;?_);_(@_)"/>
    <numFmt numFmtId="172" formatCode="mmm\-yyyy"/>
    <numFmt numFmtId="173" formatCode="_(* #,##0_);_(* \(#,##0\);_(* &quot;-&quot;?_);_(@_)"/>
  </numFmts>
  <fonts count="51" x14ac:knownFonts="1">
    <font>
      <sz val="11"/>
      <color theme="1"/>
      <name val="Calibri"/>
      <family val="2"/>
      <scheme val="minor"/>
    </font>
    <font>
      <sz val="11"/>
      <color theme="1"/>
      <name val="Calibri"/>
      <family val="2"/>
      <scheme val="minor"/>
    </font>
    <font>
      <sz val="9"/>
      <color theme="1"/>
      <name val="Calibri"/>
      <family val="2"/>
      <scheme val="minor"/>
    </font>
    <font>
      <sz val="12"/>
      <color theme="1"/>
      <name val="Times New Roman"/>
      <family val="2"/>
    </font>
    <font>
      <sz val="10"/>
      <name val="Arial"/>
      <family val="2"/>
    </font>
    <font>
      <b/>
      <sz val="12"/>
      <color indexed="18"/>
      <name val="Times New Roman"/>
      <family val="1"/>
    </font>
    <font>
      <sz val="12"/>
      <color theme="1"/>
      <name val="Times New Roman"/>
      <family val="1"/>
    </font>
    <font>
      <sz val="14"/>
      <color theme="0"/>
      <name val="Times New Roman"/>
      <family val="1"/>
    </font>
    <font>
      <b/>
      <sz val="9"/>
      <color theme="1"/>
      <name val="Calibri"/>
      <family val="2"/>
      <scheme val="minor"/>
    </font>
    <font>
      <sz val="10"/>
      <color indexed="72"/>
      <name val="MS Sans Serif"/>
      <family val="2"/>
    </font>
    <font>
      <b/>
      <sz val="12"/>
      <name val="Times New Roman"/>
      <family val="1"/>
    </font>
    <font>
      <b/>
      <sz val="11"/>
      <color rgb="FF000000"/>
      <name val="Calibri"/>
      <family val="2"/>
    </font>
    <font>
      <sz val="11"/>
      <color rgb="FF000000"/>
      <name val="Calibri"/>
      <family val="2"/>
    </font>
    <font>
      <b/>
      <sz val="11"/>
      <color theme="0"/>
      <name val="Calibri"/>
      <family val="2"/>
    </font>
    <font>
      <b/>
      <sz val="9"/>
      <color theme="0"/>
      <name val="Calibri"/>
      <family val="2"/>
      <scheme val="minor"/>
    </font>
    <font>
      <b/>
      <sz val="12"/>
      <color theme="4" tint="-0.499984740745262"/>
      <name val="Calibri"/>
      <family val="2"/>
      <scheme val="minor"/>
    </font>
    <font>
      <b/>
      <sz val="12"/>
      <color rgb="FFFF0000"/>
      <name val="Times New Roman"/>
      <family val="1"/>
    </font>
    <font>
      <b/>
      <sz val="10"/>
      <name val="Calibri"/>
      <family val="2"/>
    </font>
    <font>
      <sz val="8"/>
      <name val="Calibri"/>
      <family val="2"/>
    </font>
    <font>
      <b/>
      <sz val="20"/>
      <color theme="4" tint="-0.499984740745262"/>
      <name val="Calibri"/>
      <family val="2"/>
      <scheme val="minor"/>
    </font>
    <font>
      <b/>
      <sz val="24"/>
      <color theme="4" tint="-0.499984740745262"/>
      <name val="Calibri"/>
      <family val="2"/>
      <scheme val="minor"/>
    </font>
    <font>
      <b/>
      <sz val="12"/>
      <color theme="0"/>
      <name val="Times New Roman"/>
      <family val="1"/>
    </font>
    <font>
      <b/>
      <sz val="12"/>
      <color theme="1"/>
      <name val="Times New Roman"/>
      <family val="1"/>
    </font>
    <font>
      <b/>
      <sz val="12"/>
      <color indexed="8"/>
      <name val="Times New Roman"/>
      <family val="1"/>
    </font>
    <font>
      <sz val="12"/>
      <name val="Times New Roman"/>
      <family val="1"/>
    </font>
    <font>
      <sz val="10"/>
      <color rgb="FF000000"/>
      <name val="Arial"/>
      <family val="2"/>
    </font>
    <font>
      <b/>
      <sz val="11"/>
      <color theme="0"/>
      <name val="Calibri"/>
      <family val="2"/>
      <scheme val="minor"/>
    </font>
    <font>
      <b/>
      <sz val="11"/>
      <color theme="1"/>
      <name val="Calibri"/>
      <family val="2"/>
      <scheme val="minor"/>
    </font>
    <font>
      <sz val="8"/>
      <color theme="1"/>
      <name val="Calibri"/>
      <family val="2"/>
      <scheme val="minor"/>
    </font>
    <font>
      <sz val="8"/>
      <name val="Calibri"/>
      <family val="2"/>
      <scheme val="minor"/>
    </font>
    <font>
      <sz val="12"/>
      <color theme="1"/>
      <name val="Calibri"/>
      <family val="2"/>
      <scheme val="minor"/>
    </font>
    <font>
      <b/>
      <sz val="10"/>
      <color theme="1"/>
      <name val="Calibri"/>
      <family val="2"/>
      <scheme val="minor"/>
    </font>
    <font>
      <i/>
      <sz val="11"/>
      <color theme="1"/>
      <name val="Calibri"/>
      <family val="2"/>
      <scheme val="minor"/>
    </font>
    <font>
      <sz val="11"/>
      <name val="Calibri"/>
      <family val="2"/>
      <scheme val="minor"/>
    </font>
    <font>
      <b/>
      <sz val="11"/>
      <color rgb="FF000000"/>
      <name val="Calibri"/>
      <family val="2"/>
      <scheme val="minor"/>
    </font>
    <font>
      <sz val="11"/>
      <color rgb="FF000000"/>
      <name val="Calibri"/>
      <family val="2"/>
      <scheme val="minor"/>
    </font>
    <font>
      <sz val="10"/>
      <color indexed="8"/>
      <name val="Arial"/>
      <family val="2"/>
    </font>
    <font>
      <b/>
      <sz val="10"/>
      <color indexed="8"/>
      <name val="Arial"/>
      <family val="2"/>
    </font>
    <font>
      <sz val="12"/>
      <name val="Calibri"/>
      <family val="2"/>
      <scheme val="minor"/>
    </font>
    <font>
      <sz val="12"/>
      <color indexed="8"/>
      <name val="Calibri"/>
      <family val="2"/>
      <scheme val="minor"/>
    </font>
    <font>
      <b/>
      <sz val="12"/>
      <color theme="4" tint="-0.499984740745262"/>
      <name val="Times New Roman"/>
      <family val="1"/>
    </font>
    <font>
      <b/>
      <sz val="18"/>
      <color theme="3" tint="-0.499984740745262"/>
      <name val="Calibri"/>
      <family val="2"/>
      <scheme val="minor"/>
    </font>
    <font>
      <b/>
      <sz val="9"/>
      <color theme="0"/>
      <name val="Times New Roman"/>
      <family val="1"/>
    </font>
    <font>
      <b/>
      <sz val="9"/>
      <color theme="1"/>
      <name val="Times New Roman"/>
      <family val="1"/>
    </font>
    <font>
      <b/>
      <strike/>
      <sz val="9"/>
      <color theme="1"/>
      <name val="Calibri"/>
      <family val="2"/>
      <scheme val="minor"/>
    </font>
    <font>
      <b/>
      <i/>
      <sz val="9"/>
      <color theme="1"/>
      <name val="Calibri"/>
      <family val="2"/>
      <scheme val="minor"/>
    </font>
    <font>
      <i/>
      <sz val="9"/>
      <color theme="1"/>
      <name val="Calibri"/>
      <family val="2"/>
      <scheme val="minor"/>
    </font>
    <font>
      <b/>
      <sz val="11"/>
      <color theme="1"/>
      <name val="Times New Roman"/>
      <family val="1"/>
    </font>
    <font>
      <sz val="11"/>
      <color theme="1"/>
      <name val="Times New Roman"/>
      <family val="1"/>
    </font>
    <font>
      <sz val="9"/>
      <color theme="1"/>
      <name val="Times New Roman"/>
      <family val="1"/>
    </font>
    <font>
      <b/>
      <sz val="14"/>
      <color theme="1"/>
      <name val="Times New Roman"/>
      <family val="1"/>
    </font>
  </fonts>
  <fills count="16">
    <fill>
      <patternFill patternType="none"/>
    </fill>
    <fill>
      <patternFill patternType="gray125"/>
    </fill>
    <fill>
      <patternFill patternType="solid">
        <fgColor theme="0"/>
        <bgColor indexed="64"/>
      </patternFill>
    </fill>
    <fill>
      <patternFill patternType="solid">
        <fgColor rgb="FF00206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indexed="9"/>
        <bgColor indexed="64"/>
      </patternFill>
    </fill>
    <fill>
      <patternFill patternType="solid">
        <fgColor rgb="FFD9D9D9"/>
        <bgColor indexed="64"/>
      </patternFill>
    </fill>
    <fill>
      <patternFill patternType="solid">
        <fgColor theme="4" tint="-0.499984740745262"/>
        <bgColor indexed="64"/>
      </patternFill>
    </fill>
    <fill>
      <patternFill patternType="solid">
        <fgColor theme="4" tint="0.79998168889431442"/>
        <bgColor indexed="64"/>
      </patternFill>
    </fill>
    <fill>
      <patternFill patternType="solid">
        <fgColor rgb="FFD9E1F2"/>
        <bgColor indexed="64"/>
      </patternFill>
    </fill>
    <fill>
      <patternFill patternType="solid">
        <fgColor theme="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4" tint="0.39997558519241921"/>
        <bgColor indexed="64"/>
      </patternFill>
    </fill>
    <fill>
      <patternFill patternType="solid">
        <fgColor theme="1"/>
        <bgColor indexed="64"/>
      </patternFill>
    </fill>
  </fills>
  <borders count="56">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top/>
      <bottom/>
      <diagonal/>
    </border>
    <border>
      <left style="medium">
        <color indexed="64"/>
      </left>
      <right style="thin">
        <color indexed="64"/>
      </right>
      <top/>
      <bottom/>
      <diagonal/>
    </border>
    <border>
      <left style="thin">
        <color indexed="64"/>
      </left>
      <right style="thin">
        <color indexed="64"/>
      </right>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top/>
      <bottom style="thin">
        <color indexed="64"/>
      </bottom>
      <diagonal/>
    </border>
    <border>
      <left style="medium">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theme="1" tint="0.24994659260841701"/>
      </left>
      <right style="thin">
        <color theme="1" tint="0.24994659260841701"/>
      </right>
      <top style="thin">
        <color theme="1" tint="0.24994659260841701"/>
      </top>
      <bottom style="thin">
        <color theme="1" tint="0.24994659260841701"/>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medium">
        <color indexed="64"/>
      </left>
      <right style="thin">
        <color indexed="64"/>
      </right>
      <top style="thin">
        <color indexed="64"/>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right/>
      <top style="thin">
        <color indexed="64"/>
      </top>
      <bottom/>
      <diagonal/>
    </border>
    <border>
      <left style="thin">
        <color indexed="64"/>
      </left>
      <right/>
      <top/>
      <bottom/>
      <diagonal/>
    </border>
    <border>
      <left style="thin">
        <color indexed="64"/>
      </left>
      <right style="thin">
        <color indexed="64"/>
      </right>
      <top style="medium">
        <color indexed="64"/>
      </top>
      <bottom style="thin">
        <color indexed="64"/>
      </bottom>
      <diagonal/>
    </border>
    <border>
      <left/>
      <right style="medium">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right style="thin">
        <color indexed="64"/>
      </right>
      <top style="thin">
        <color indexed="64"/>
      </top>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medium">
        <color indexed="64"/>
      </right>
      <top style="thin">
        <color indexed="64"/>
      </top>
      <bottom style="double">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style="medium">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right style="medium">
        <color indexed="64"/>
      </right>
      <top style="thin">
        <color indexed="64"/>
      </top>
      <bottom/>
      <diagonal/>
    </border>
    <border>
      <left/>
      <right style="medium">
        <color indexed="64"/>
      </right>
      <top/>
      <bottom style="thin">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auto="1"/>
      </left>
      <right style="thin">
        <color auto="1"/>
      </right>
      <top style="thin">
        <color auto="1"/>
      </top>
      <bottom style="medium">
        <color auto="1"/>
      </bottom>
      <diagonal/>
    </border>
    <border>
      <left/>
      <right style="thin">
        <color indexed="64"/>
      </right>
      <top style="medium">
        <color indexed="64"/>
      </top>
      <bottom style="thin">
        <color indexed="64"/>
      </bottom>
      <diagonal/>
    </border>
    <border>
      <left/>
      <right style="thin">
        <color auto="1"/>
      </right>
      <top style="thin">
        <color auto="1"/>
      </top>
      <bottom style="medium">
        <color auto="1"/>
      </bottom>
      <diagonal/>
    </border>
    <border>
      <left/>
      <right/>
      <top/>
      <bottom style="medium">
        <color indexed="64"/>
      </bottom>
      <diagonal/>
    </border>
    <border>
      <left style="thin">
        <color indexed="64"/>
      </left>
      <right style="medium">
        <color indexed="64"/>
      </right>
      <top style="thin">
        <color indexed="64"/>
      </top>
      <bottom/>
      <diagonal/>
    </border>
  </borders>
  <cellStyleXfs count="8">
    <xf numFmtId="0" fontId="0" fillId="0" borderId="0"/>
    <xf numFmtId="43" fontId="1" fillId="0" borderId="0" applyFont="0" applyFill="0" applyBorder="0" applyAlignment="0" applyProtection="0"/>
    <xf numFmtId="0" fontId="3" fillId="0" borderId="0"/>
    <xf numFmtId="0" fontId="4" fillId="0" borderId="0"/>
    <xf numFmtId="0" fontId="9" fillId="0" borderId="0"/>
    <xf numFmtId="9" fontId="1" fillId="0" borderId="0" applyFont="0" applyFill="0" applyBorder="0" applyAlignment="0" applyProtection="0"/>
    <xf numFmtId="0" fontId="25" fillId="0" borderId="0"/>
    <xf numFmtId="44" fontId="1" fillId="0" borderId="0" applyFont="0" applyFill="0" applyBorder="0" applyAlignment="0" applyProtection="0"/>
  </cellStyleXfs>
  <cellXfs count="432">
    <xf numFmtId="0" fontId="0" fillId="0" borderId="0" xfId="0"/>
    <xf numFmtId="0" fontId="0" fillId="0" borderId="0" xfId="0" applyAlignment="1">
      <alignment horizontal="left" vertical="top"/>
    </xf>
    <xf numFmtId="0" fontId="4" fillId="0" borderId="0" xfId="4" applyFont="1" applyAlignment="1">
      <alignment horizontal="left" vertical="center"/>
    </xf>
    <xf numFmtId="0" fontId="5" fillId="6" borderId="0" xfId="3" applyFont="1" applyFill="1" applyAlignment="1">
      <alignment vertical="center" wrapText="1"/>
    </xf>
    <xf numFmtId="0" fontId="12" fillId="0" borderId="1" xfId="0" applyFont="1" applyBorder="1" applyAlignment="1">
      <alignment vertical="center"/>
    </xf>
    <xf numFmtId="0" fontId="11" fillId="7" borderId="1" xfId="0" applyFont="1" applyFill="1" applyBorder="1" applyAlignment="1">
      <alignment vertical="center"/>
    </xf>
    <xf numFmtId="3" fontId="12" fillId="0" borderId="1" xfId="0" applyNumberFormat="1" applyFont="1" applyBorder="1" applyAlignment="1">
      <alignment vertical="center"/>
    </xf>
    <xf numFmtId="3" fontId="11" fillId="7" borderId="1" xfId="0" applyNumberFormat="1" applyFont="1" applyFill="1" applyBorder="1" applyAlignment="1">
      <alignment vertical="center"/>
    </xf>
    <xf numFmtId="0" fontId="15" fillId="6" borderId="7" xfId="3" applyFont="1" applyFill="1" applyBorder="1" applyAlignment="1">
      <alignment vertical="center" wrapText="1"/>
    </xf>
    <xf numFmtId="0" fontId="20" fillId="6" borderId="4" xfId="3" applyFont="1" applyFill="1" applyBorder="1" applyAlignment="1">
      <alignment vertical="center" wrapText="1"/>
    </xf>
    <xf numFmtId="0" fontId="19" fillId="5" borderId="0" xfId="2" applyFont="1" applyFill="1" applyAlignment="1">
      <alignment vertical="top"/>
    </xf>
    <xf numFmtId="0" fontId="8" fillId="2" borderId="0" xfId="0" applyFont="1" applyFill="1" applyAlignment="1">
      <alignment horizontal="left" vertical="center" wrapText="1"/>
    </xf>
    <xf numFmtId="0" fontId="0" fillId="0" borderId="5" xfId="0" applyBorder="1"/>
    <xf numFmtId="3" fontId="0" fillId="0" borderId="0" xfId="0" applyNumberFormat="1"/>
    <xf numFmtId="0" fontId="7" fillId="3" borderId="8" xfId="0" applyFont="1" applyFill="1" applyBorder="1" applyAlignment="1">
      <alignment horizontal="left" vertical="top" wrapText="1"/>
    </xf>
    <xf numFmtId="0" fontId="7" fillId="3" borderId="9" xfId="0" applyFont="1" applyFill="1" applyBorder="1" applyAlignment="1">
      <alignment horizontal="left" vertical="top" wrapText="1"/>
    </xf>
    <xf numFmtId="0" fontId="6" fillId="0" borderId="3" xfId="0" applyFont="1" applyBorder="1" applyAlignment="1">
      <alignment horizontal="left" vertical="top" wrapText="1"/>
    </xf>
    <xf numFmtId="0" fontId="6" fillId="0" borderId="10" xfId="0" applyFont="1" applyBorder="1" applyAlignment="1">
      <alignment horizontal="left" vertical="top" wrapText="1"/>
    </xf>
    <xf numFmtId="0" fontId="6" fillId="2" borderId="10" xfId="0" applyFont="1" applyFill="1" applyBorder="1" applyAlignment="1">
      <alignment horizontal="left" vertical="top" wrapText="1"/>
    </xf>
    <xf numFmtId="49" fontId="24" fillId="2" borderId="10" xfId="0" applyNumberFormat="1" applyFont="1" applyFill="1" applyBorder="1" applyAlignment="1">
      <alignment vertical="top" wrapText="1"/>
    </xf>
    <xf numFmtId="49" fontId="24" fillId="0" borderId="10" xfId="0" applyNumberFormat="1" applyFont="1" applyBorder="1" applyAlignment="1">
      <alignment vertical="top" wrapText="1"/>
    </xf>
    <xf numFmtId="0" fontId="13" fillId="8" borderId="1" xfId="0" applyFont="1" applyFill="1" applyBorder="1" applyAlignment="1">
      <alignment horizontal="left" vertical="top"/>
    </xf>
    <xf numFmtId="168" fontId="12" fillId="0" borderId="1" xfId="7" applyNumberFormat="1" applyFont="1" applyBorder="1" applyAlignment="1">
      <alignment vertical="center"/>
    </xf>
    <xf numFmtId="168" fontId="11" fillId="7" borderId="1" xfId="7" applyNumberFormat="1" applyFont="1" applyFill="1" applyBorder="1" applyAlignment="1">
      <alignment vertical="center"/>
    </xf>
    <xf numFmtId="0" fontId="21" fillId="3" borderId="15" xfId="0" applyFont="1" applyFill="1" applyBorder="1" applyAlignment="1">
      <alignment horizontal="center" vertical="center" wrapText="1"/>
    </xf>
    <xf numFmtId="0" fontId="22" fillId="4" borderId="15" xfId="0" applyFont="1" applyFill="1" applyBorder="1"/>
    <xf numFmtId="41" fontId="23" fillId="4" borderId="15" xfId="0" applyNumberFormat="1" applyFont="1" applyFill="1" applyBorder="1" applyAlignment="1">
      <alignment horizontal="center"/>
    </xf>
    <xf numFmtId="166" fontId="23" fillId="4" borderId="15" xfId="0" applyNumberFormat="1" applyFont="1" applyFill="1" applyBorder="1" applyAlignment="1">
      <alignment horizontal="center"/>
    </xf>
    <xf numFmtId="0" fontId="6" fillId="0" borderId="15" xfId="0" applyFont="1" applyBorder="1" applyAlignment="1">
      <alignment horizontal="left" indent="1"/>
    </xf>
    <xf numFmtId="3" fontId="6" fillId="0" borderId="15" xfId="0" applyNumberFormat="1" applyFont="1" applyBorder="1"/>
    <xf numFmtId="167" fontId="6" fillId="0" borderId="15" xfId="0" applyNumberFormat="1" applyFont="1" applyBorder="1"/>
    <xf numFmtId="0" fontId="22" fillId="9" borderId="15" xfId="0" applyFont="1" applyFill="1" applyBorder="1" applyAlignment="1">
      <alignment vertical="center"/>
    </xf>
    <xf numFmtId="3" fontId="22" fillId="9" borderId="15" xfId="0" applyNumberFormat="1" applyFont="1" applyFill="1" applyBorder="1" applyAlignment="1">
      <alignment vertical="center"/>
    </xf>
    <xf numFmtId="167" fontId="22" fillId="9" borderId="15" xfId="0" applyNumberFormat="1" applyFont="1" applyFill="1" applyBorder="1" applyAlignment="1">
      <alignment vertical="center"/>
    </xf>
    <xf numFmtId="169" fontId="0" fillId="0" borderId="1" xfId="5" applyNumberFormat="1" applyFont="1" applyBorder="1" applyAlignment="1">
      <alignment horizontal="right"/>
    </xf>
    <xf numFmtId="0" fontId="26" fillId="8" borderId="1" xfId="0" applyFont="1" applyFill="1" applyBorder="1" applyAlignment="1">
      <alignment horizontal="left"/>
    </xf>
    <xf numFmtId="0" fontId="0" fillId="0" borderId="1" xfId="0" applyBorder="1" applyAlignment="1">
      <alignment horizontal="left"/>
    </xf>
    <xf numFmtId="3" fontId="0" fillId="0" borderId="1" xfId="0" applyNumberFormat="1" applyBorder="1"/>
    <xf numFmtId="168" fontId="0" fillId="0" borderId="1" xfId="0" applyNumberFormat="1" applyBorder="1"/>
    <xf numFmtId="169" fontId="1" fillId="0" borderId="1" xfId="5" applyNumberFormat="1" applyFont="1" applyFill="1" applyBorder="1" applyAlignment="1">
      <alignment horizontal="right"/>
    </xf>
    <xf numFmtId="164" fontId="5" fillId="6" borderId="0" xfId="1" applyNumberFormat="1" applyFont="1" applyFill="1" applyBorder="1" applyAlignment="1">
      <alignment vertical="center" wrapText="1"/>
    </xf>
    <xf numFmtId="164" fontId="26" fillId="8" borderId="1" xfId="1" applyNumberFormat="1" applyFont="1" applyFill="1" applyBorder="1" applyAlignment="1">
      <alignment horizontal="left"/>
    </xf>
    <xf numFmtId="164" fontId="0" fillId="0" borderId="1" xfId="1" applyNumberFormat="1" applyFont="1" applyBorder="1" applyAlignment="1">
      <alignment horizontal="right"/>
    </xf>
    <xf numFmtId="164" fontId="0" fillId="0" borderId="1" xfId="1" applyNumberFormat="1" applyFont="1" applyFill="1" applyBorder="1" applyAlignment="1">
      <alignment horizontal="right"/>
    </xf>
    <xf numFmtId="164" fontId="11" fillId="7" borderId="1" xfId="1" applyNumberFormat="1" applyFont="1" applyFill="1" applyBorder="1" applyAlignment="1">
      <alignment vertical="center"/>
    </xf>
    <xf numFmtId="164" fontId="26" fillId="8" borderId="1" xfId="1" applyNumberFormat="1" applyFont="1" applyFill="1" applyBorder="1" applyAlignment="1">
      <alignment horizontal="right"/>
    </xf>
    <xf numFmtId="164" fontId="17" fillId="2" borderId="0" xfId="1" applyNumberFormat="1" applyFont="1" applyFill="1" applyBorder="1" applyAlignment="1">
      <alignment horizontal="left" vertical="center" wrapText="1"/>
    </xf>
    <xf numFmtId="164" fontId="0" fillId="0" borderId="0" xfId="1" applyNumberFormat="1" applyFont="1"/>
    <xf numFmtId="164" fontId="0" fillId="0" borderId="0" xfId="1" applyNumberFormat="1" applyFont="1" applyBorder="1"/>
    <xf numFmtId="169" fontId="5" fillId="6" borderId="0" xfId="5" applyNumberFormat="1" applyFont="1" applyFill="1" applyBorder="1" applyAlignment="1">
      <alignment vertical="center" wrapText="1"/>
    </xf>
    <xf numFmtId="169" fontId="26" fillId="8" borderId="1" xfId="5" applyNumberFormat="1" applyFont="1" applyFill="1" applyBorder="1" applyAlignment="1">
      <alignment horizontal="left"/>
    </xf>
    <xf numFmtId="169" fontId="11" fillId="7" borderId="1" xfId="5" applyNumberFormat="1" applyFont="1" applyFill="1" applyBorder="1" applyAlignment="1">
      <alignment vertical="center"/>
    </xf>
    <xf numFmtId="169" fontId="26" fillId="8" borderId="1" xfId="5" applyNumberFormat="1" applyFont="1" applyFill="1" applyBorder="1" applyAlignment="1">
      <alignment horizontal="right"/>
    </xf>
    <xf numFmtId="169" fontId="0" fillId="0" borderId="0" xfId="5" applyNumberFormat="1" applyFont="1"/>
    <xf numFmtId="169" fontId="0" fillId="0" borderId="0" xfId="5" applyNumberFormat="1" applyFont="1" applyBorder="1"/>
    <xf numFmtId="0" fontId="19" fillId="5" borderId="0" xfId="2" applyFont="1" applyFill="1" applyAlignment="1">
      <alignment horizontal="left" vertical="top"/>
    </xf>
    <xf numFmtId="0" fontId="5" fillId="2" borderId="0" xfId="3" applyFont="1" applyFill="1" applyAlignment="1">
      <alignment vertical="center" wrapText="1"/>
    </xf>
    <xf numFmtId="0" fontId="17" fillId="2" borderId="0" xfId="0" applyFont="1" applyFill="1" applyAlignment="1">
      <alignment horizontal="left" vertical="center" wrapText="1"/>
    </xf>
    <xf numFmtId="0" fontId="16" fillId="6" borderId="0" xfId="3" applyFont="1" applyFill="1" applyAlignment="1">
      <alignment vertical="center" wrapText="1"/>
    </xf>
    <xf numFmtId="0" fontId="28" fillId="0" borderId="0" xfId="0" applyFont="1" applyAlignment="1">
      <alignment horizontal="left"/>
    </xf>
    <xf numFmtId="0" fontId="18" fillId="2" borderId="0" xfId="0" applyFont="1" applyFill="1" applyAlignment="1">
      <alignment horizontal="left" vertical="center" wrapText="1"/>
    </xf>
    <xf numFmtId="2" fontId="0" fillId="0" borderId="0" xfId="0" applyNumberFormat="1"/>
    <xf numFmtId="167" fontId="12" fillId="0" borderId="1" xfId="0" applyNumberFormat="1" applyFont="1" applyBorder="1" applyAlignment="1">
      <alignment vertical="center"/>
    </xf>
    <xf numFmtId="167" fontId="0" fillId="0" borderId="1" xfId="0" applyNumberFormat="1" applyBorder="1"/>
    <xf numFmtId="167" fontId="11" fillId="7" borderId="1" xfId="0" applyNumberFormat="1" applyFont="1" applyFill="1" applyBorder="1" applyAlignment="1">
      <alignment vertical="center"/>
    </xf>
    <xf numFmtId="3" fontId="5" fillId="6" borderId="0" xfId="3" applyNumberFormat="1" applyFont="1" applyFill="1" applyAlignment="1">
      <alignment vertical="center" wrapText="1"/>
    </xf>
    <xf numFmtId="0" fontId="30" fillId="0" borderId="15" xfId="0" applyFont="1" applyBorder="1"/>
    <xf numFmtId="2" fontId="30" fillId="0" borderId="15" xfId="0" applyNumberFormat="1" applyFont="1" applyBorder="1"/>
    <xf numFmtId="3" fontId="6" fillId="0" borderId="15" xfId="0" applyNumberFormat="1" applyFont="1" applyBorder="1" applyAlignment="1">
      <alignment vertical="center"/>
    </xf>
    <xf numFmtId="167" fontId="6" fillId="0" borderId="15" xfId="0" applyNumberFormat="1" applyFont="1" applyBorder="1" applyAlignment="1">
      <alignment vertical="center"/>
    </xf>
    <xf numFmtId="3" fontId="22" fillId="9" borderId="15" xfId="0" applyNumberFormat="1" applyFont="1" applyFill="1" applyBorder="1"/>
    <xf numFmtId="167" fontId="22" fillId="9" borderId="15" xfId="0" applyNumberFormat="1" applyFont="1" applyFill="1" applyBorder="1"/>
    <xf numFmtId="0" fontId="30" fillId="0" borderId="15" xfId="0" applyFont="1" applyBorder="1" applyAlignment="1">
      <alignment horizontal="left" indent="1"/>
    </xf>
    <xf numFmtId="0" fontId="0" fillId="0" borderId="16" xfId="0" applyBorder="1"/>
    <xf numFmtId="0" fontId="32" fillId="0" borderId="16" xfId="0" applyFont="1" applyBorder="1" applyAlignment="1">
      <alignment horizontal="left"/>
    </xf>
    <xf numFmtId="1" fontId="0" fillId="0" borderId="16" xfId="0" applyNumberFormat="1" applyBorder="1"/>
    <xf numFmtId="0" fontId="32" fillId="0" borderId="16" xfId="0" applyFont="1" applyBorder="1" applyAlignment="1">
      <alignment horizontal="left" vertical="center" wrapText="1"/>
    </xf>
    <xf numFmtId="164" fontId="0" fillId="2" borderId="17" xfId="1" applyNumberFormat="1" applyFont="1" applyFill="1" applyBorder="1" applyAlignment="1">
      <alignment horizontal="left"/>
    </xf>
    <xf numFmtId="164" fontId="32" fillId="2" borderId="18" xfId="1" applyNumberFormat="1" applyFont="1" applyFill="1" applyBorder="1" applyAlignment="1">
      <alignment horizontal="right"/>
    </xf>
    <xf numFmtId="164" fontId="0" fillId="0" borderId="0" xfId="0" applyNumberFormat="1"/>
    <xf numFmtId="164" fontId="0" fillId="2" borderId="19" xfId="1" applyNumberFormat="1" applyFont="1" applyFill="1" applyBorder="1" applyAlignment="1">
      <alignment horizontal="left"/>
    </xf>
    <xf numFmtId="164" fontId="32" fillId="2" borderId="20" xfId="1" applyNumberFormat="1" applyFont="1" applyFill="1" applyBorder="1" applyAlignment="1">
      <alignment horizontal="right"/>
    </xf>
    <xf numFmtId="164" fontId="27" fillId="5" borderId="14" xfId="1" applyNumberFormat="1" applyFont="1" applyFill="1" applyBorder="1" applyAlignment="1">
      <alignment horizontal="left"/>
    </xf>
    <xf numFmtId="164" fontId="27" fillId="5" borderId="21" xfId="1" applyNumberFormat="1" applyFont="1" applyFill="1" applyBorder="1" applyAlignment="1">
      <alignment horizontal="left" vertical="center"/>
    </xf>
    <xf numFmtId="164" fontId="27" fillId="0" borderId="14" xfId="1" applyNumberFormat="1" applyFont="1" applyFill="1" applyBorder="1"/>
    <xf numFmtId="0" fontId="27" fillId="0" borderId="21" xfId="0" applyFont="1" applyBorder="1" applyAlignment="1">
      <alignment horizontal="left" vertical="center"/>
    </xf>
    <xf numFmtId="0" fontId="14" fillId="3" borderId="9" xfId="0" applyFont="1" applyFill="1" applyBorder="1" applyAlignment="1">
      <alignment horizontal="center" vertical="center" wrapText="1"/>
    </xf>
    <xf numFmtId="0" fontId="14" fillId="3" borderId="8" xfId="0" applyFont="1" applyFill="1" applyBorder="1" applyAlignment="1">
      <alignment horizontal="center" vertical="center" wrapText="1"/>
    </xf>
    <xf numFmtId="0" fontId="5" fillId="0" borderId="0" xfId="3" applyFont="1" applyAlignment="1">
      <alignment vertical="center" wrapText="1"/>
    </xf>
    <xf numFmtId="0" fontId="33" fillId="0" borderId="0" xfId="0" applyFont="1" applyAlignment="1">
      <alignment horizontal="left" vertical="top" wrapText="1"/>
    </xf>
    <xf numFmtId="0" fontId="0" fillId="0" borderId="0" xfId="0" applyAlignment="1">
      <alignment horizontal="left" vertical="top" wrapText="1"/>
    </xf>
    <xf numFmtId="0" fontId="0" fillId="0" borderId="5" xfId="0" applyBorder="1" applyAlignment="1">
      <alignment horizontal="left" vertical="top" wrapText="1"/>
    </xf>
    <xf numFmtId="0" fontId="32" fillId="0" borderId="0" xfId="0" applyFont="1"/>
    <xf numFmtId="2" fontId="34" fillId="10" borderId="22" xfId="0" applyNumberFormat="1" applyFont="1" applyFill="1" applyBorder="1" applyAlignment="1">
      <alignment horizontal="right" vertical="center"/>
    </xf>
    <xf numFmtId="0" fontId="34" fillId="10" borderId="22" xfId="0" applyFont="1" applyFill="1" applyBorder="1" applyAlignment="1">
      <alignment horizontal="right" vertical="center"/>
    </xf>
    <xf numFmtId="0" fontId="34" fillId="10" borderId="23" xfId="0" applyFont="1" applyFill="1" applyBorder="1" applyAlignment="1">
      <alignment vertical="center"/>
    </xf>
    <xf numFmtId="2" fontId="35" fillId="0" borderId="22" xfId="0" applyNumberFormat="1" applyFont="1" applyBorder="1" applyAlignment="1">
      <alignment horizontal="right" vertical="center"/>
    </xf>
    <xf numFmtId="0" fontId="35" fillId="0" borderId="22" xfId="0" applyFont="1" applyBorder="1" applyAlignment="1">
      <alignment horizontal="right" vertical="center"/>
    </xf>
    <xf numFmtId="0" fontId="35" fillId="0" borderId="23" xfId="0" applyFont="1" applyBorder="1" applyAlignment="1">
      <alignment vertical="center"/>
    </xf>
    <xf numFmtId="0" fontId="35" fillId="0" borderId="23" xfId="0" applyFont="1" applyBorder="1" applyAlignment="1">
      <alignment vertical="center" wrapText="1"/>
    </xf>
    <xf numFmtId="0" fontId="34" fillId="10" borderId="24" xfId="0" applyFont="1" applyFill="1" applyBorder="1" applyAlignment="1">
      <alignment vertical="center" wrapText="1"/>
    </xf>
    <xf numFmtId="0" fontId="34" fillId="10" borderId="15" xfId="0" applyFont="1" applyFill="1" applyBorder="1" applyAlignment="1">
      <alignment vertical="center"/>
    </xf>
    <xf numFmtId="0" fontId="32" fillId="0" borderId="0" xfId="0" applyFont="1" applyAlignment="1">
      <alignment horizontal="left" vertical="center"/>
    </xf>
    <xf numFmtId="0" fontId="34" fillId="0" borderId="0" xfId="0" applyFont="1" applyAlignment="1">
      <alignment horizontal="left" vertical="center"/>
    </xf>
    <xf numFmtId="0" fontId="34" fillId="0" borderId="5" xfId="0" applyFont="1" applyBorder="1" applyAlignment="1">
      <alignment horizontal="left" vertical="center"/>
    </xf>
    <xf numFmtId="0" fontId="0" fillId="0" borderId="0" xfId="0" applyAlignment="1">
      <alignment vertical="center"/>
    </xf>
    <xf numFmtId="0" fontId="34" fillId="10" borderId="24" xfId="0" applyFont="1" applyFill="1" applyBorder="1" applyAlignment="1">
      <alignment vertical="center"/>
    </xf>
    <xf numFmtId="0" fontId="34" fillId="10" borderId="25" xfId="0" applyFont="1" applyFill="1" applyBorder="1" applyAlignment="1">
      <alignment vertical="center"/>
    </xf>
    <xf numFmtId="0" fontId="6" fillId="0" borderId="0" xfId="0" applyFont="1"/>
    <xf numFmtId="14" fontId="6" fillId="0" borderId="0" xfId="0" applyNumberFormat="1" applyFont="1"/>
    <xf numFmtId="165" fontId="6" fillId="0" borderId="0" xfId="0" applyNumberFormat="1" applyFont="1"/>
    <xf numFmtId="0" fontId="36" fillId="0" borderId="0" xfId="0" applyFont="1" applyAlignment="1">
      <alignment vertical="center"/>
    </xf>
    <xf numFmtId="0" fontId="24" fillId="0" borderId="0" xfId="0" applyFont="1" applyAlignment="1">
      <alignment horizontal="right"/>
    </xf>
    <xf numFmtId="14" fontId="24" fillId="0" borderId="0" xfId="0" applyNumberFormat="1" applyFont="1" applyAlignment="1">
      <alignment horizontal="right"/>
    </xf>
    <xf numFmtId="3" fontId="4" fillId="0" borderId="0" xfId="0" applyNumberFormat="1" applyFont="1" applyAlignment="1">
      <alignment horizontal="right" vertical="center"/>
    </xf>
    <xf numFmtId="3" fontId="36" fillId="0" borderId="0" xfId="0" applyNumberFormat="1" applyFont="1" applyAlignment="1">
      <alignment horizontal="right" vertical="center"/>
    </xf>
    <xf numFmtId="3" fontId="36" fillId="0" borderId="0" xfId="1" applyNumberFormat="1" applyFont="1" applyFill="1" applyBorder="1" applyAlignment="1">
      <alignment vertical="center"/>
    </xf>
    <xf numFmtId="165" fontId="36" fillId="0" borderId="0" xfId="0" applyNumberFormat="1" applyFont="1" applyAlignment="1">
      <alignment vertical="center"/>
    </xf>
    <xf numFmtId="0" fontId="37" fillId="0" borderId="0" xfId="0" applyFont="1" applyAlignment="1">
      <alignment vertical="center"/>
    </xf>
    <xf numFmtId="14" fontId="38" fillId="0" borderId="1" xfId="0" applyNumberFormat="1" applyFont="1" applyBorder="1" applyAlignment="1">
      <alignment horizontal="right"/>
    </xf>
    <xf numFmtId="0" fontId="39" fillId="0" borderId="1" xfId="0" applyFont="1" applyBorder="1" applyAlignment="1">
      <alignment vertical="center"/>
    </xf>
    <xf numFmtId="3" fontId="30" fillId="0" borderId="1" xfId="0" applyNumberFormat="1" applyFont="1" applyBorder="1" applyAlignment="1">
      <alignment horizontal="right" vertical="center"/>
    </xf>
    <xf numFmtId="3" fontId="39" fillId="0" borderId="1" xfId="0" applyNumberFormat="1" applyFont="1" applyBorder="1" applyAlignment="1">
      <alignment horizontal="right" vertical="center"/>
    </xf>
    <xf numFmtId="3" fontId="39" fillId="0" borderId="1" xfId="1" applyNumberFormat="1" applyFont="1" applyFill="1" applyBorder="1" applyAlignment="1">
      <alignment vertical="center"/>
    </xf>
    <xf numFmtId="165" fontId="39" fillId="0" borderId="1" xfId="0" applyNumberFormat="1" applyFont="1" applyBorder="1" applyAlignment="1">
      <alignment vertical="center"/>
    </xf>
    <xf numFmtId="0" fontId="39" fillId="0" borderId="1" xfId="0" applyFont="1" applyBorder="1" applyAlignment="1">
      <alignment horizontal="right"/>
    </xf>
    <xf numFmtId="14" fontId="39" fillId="0" borderId="1" xfId="0" applyNumberFormat="1" applyFont="1" applyBorder="1" applyAlignment="1">
      <alignment horizontal="right"/>
    </xf>
    <xf numFmtId="3" fontId="38" fillId="0" borderId="1" xfId="0" applyNumberFormat="1" applyFont="1" applyBorder="1" applyAlignment="1">
      <alignment horizontal="right" vertical="center"/>
    </xf>
    <xf numFmtId="1" fontId="38" fillId="0" borderId="1" xfId="0" applyNumberFormat="1" applyFont="1" applyBorder="1" applyAlignment="1">
      <alignment horizontal="right"/>
    </xf>
    <xf numFmtId="14" fontId="10" fillId="4" borderId="7" xfId="0" applyNumberFormat="1" applyFont="1" applyFill="1" applyBorder="1" applyAlignment="1">
      <alignment vertical="top" wrapText="1"/>
    </xf>
    <xf numFmtId="1" fontId="10" fillId="4" borderId="7" xfId="0" applyNumberFormat="1" applyFont="1" applyFill="1" applyBorder="1" applyAlignment="1">
      <alignment horizontal="left" vertical="top" wrapText="1"/>
    </xf>
    <xf numFmtId="1" fontId="10" fillId="4" borderId="7" xfId="0" applyNumberFormat="1" applyFont="1" applyFill="1" applyBorder="1" applyAlignment="1">
      <alignment horizontal="left" wrapText="1"/>
    </xf>
    <xf numFmtId="1" fontId="10" fillId="4" borderId="7" xfId="4" applyNumberFormat="1" applyFont="1" applyFill="1" applyBorder="1" applyAlignment="1">
      <alignment horizontal="left" wrapText="1"/>
    </xf>
    <xf numFmtId="165" fontId="10" fillId="4" borderId="7" xfId="0" applyNumberFormat="1" applyFont="1" applyFill="1" applyBorder="1" applyAlignment="1">
      <alignment horizontal="left" wrapText="1"/>
    </xf>
    <xf numFmtId="3" fontId="21" fillId="3" borderId="4" xfId="1" applyNumberFormat="1" applyFont="1" applyFill="1" applyBorder="1" applyAlignment="1">
      <alignment horizontal="right" wrapText="1"/>
    </xf>
    <xf numFmtId="3" fontId="21" fillId="3" borderId="4" xfId="1" applyNumberFormat="1" applyFont="1" applyFill="1" applyBorder="1" applyAlignment="1">
      <alignment horizontal="left" vertical="top" wrapText="1"/>
    </xf>
    <xf numFmtId="1" fontId="21" fillId="3" borderId="4" xfId="1" applyNumberFormat="1" applyFont="1" applyFill="1" applyBorder="1" applyAlignment="1">
      <alignment horizontal="left" vertical="top" wrapText="1"/>
    </xf>
    <xf numFmtId="3" fontId="21" fillId="3" borderId="4" xfId="1" applyNumberFormat="1" applyFont="1" applyFill="1" applyBorder="1" applyAlignment="1">
      <alignment vertical="top" wrapText="1"/>
    </xf>
    <xf numFmtId="0" fontId="21" fillId="3" borderId="4" xfId="4" applyFont="1" applyFill="1" applyBorder="1" applyAlignment="1">
      <alignment horizontal="left" vertical="top" wrapText="1"/>
    </xf>
    <xf numFmtId="0" fontId="21" fillId="3" borderId="4" xfId="4" applyFont="1" applyFill="1" applyBorder="1" applyAlignment="1">
      <alignment vertical="top" wrapText="1"/>
    </xf>
    <xf numFmtId="165" fontId="21" fillId="3" borderId="4" xfId="4" applyNumberFormat="1" applyFont="1" applyFill="1" applyBorder="1" applyAlignment="1">
      <alignment horizontal="left" vertical="top" wrapText="1"/>
    </xf>
    <xf numFmtId="0" fontId="40" fillId="5" borderId="0" xfId="2" applyFont="1" applyFill="1" applyAlignment="1">
      <alignment horizontal="left" vertical="top"/>
    </xf>
    <xf numFmtId="0" fontId="21" fillId="3" borderId="0" xfId="2" applyFont="1" applyFill="1" applyAlignment="1">
      <alignment horizontal="left" vertical="top" wrapText="1"/>
    </xf>
    <xf numFmtId="0" fontId="17" fillId="2" borderId="0" xfId="0" applyFont="1" applyFill="1" applyAlignment="1">
      <alignment horizontal="left" wrapText="1"/>
    </xf>
    <xf numFmtId="0" fontId="18" fillId="2" borderId="0" xfId="0" applyFont="1" applyFill="1" applyAlignment="1">
      <alignment horizontal="left" vertical="center" wrapText="1"/>
    </xf>
    <xf numFmtId="0" fontId="19" fillId="0" borderId="0" xfId="2" applyFont="1" applyAlignment="1">
      <alignment horizontal="center" vertical="top"/>
    </xf>
    <xf numFmtId="0" fontId="15" fillId="6" borderId="0" xfId="3" applyFont="1" applyFill="1" applyAlignment="1">
      <alignment horizontal="center" vertical="center" wrapText="1"/>
    </xf>
    <xf numFmtId="0" fontId="19" fillId="5" borderId="0" xfId="2" applyFont="1" applyFill="1" applyAlignment="1">
      <alignment horizontal="center" vertical="top"/>
    </xf>
    <xf numFmtId="0" fontId="31" fillId="0" borderId="0" xfId="0" applyFont="1" applyAlignment="1">
      <alignment horizontal="center"/>
    </xf>
    <xf numFmtId="0" fontId="28" fillId="0" borderId="0" xfId="0" applyFont="1" applyAlignment="1">
      <alignment horizontal="left"/>
    </xf>
    <xf numFmtId="0" fontId="27" fillId="0" borderId="0" xfId="0" applyFont="1" applyAlignment="1">
      <alignment horizontal="center" wrapText="1"/>
    </xf>
    <xf numFmtId="0" fontId="27" fillId="0" borderId="0" xfId="0" applyFont="1" applyAlignment="1">
      <alignment horizontal="center"/>
    </xf>
    <xf numFmtId="0" fontId="17" fillId="2" borderId="0" xfId="0" applyFont="1" applyFill="1" applyAlignment="1">
      <alignment horizontal="left" vertical="center" wrapText="1"/>
    </xf>
    <xf numFmtId="0" fontId="40" fillId="5" borderId="0" xfId="2" applyFont="1" applyFill="1" applyAlignment="1">
      <alignment horizontal="left" vertical="top"/>
    </xf>
    <xf numFmtId="0" fontId="19" fillId="0" borderId="0" xfId="2" applyFont="1" applyAlignment="1">
      <alignment horizontal="left" vertical="top"/>
    </xf>
    <xf numFmtId="0" fontId="2" fillId="0" borderId="0" xfId="0" applyFont="1" applyAlignment="1">
      <alignment vertical="top" wrapText="1"/>
    </xf>
    <xf numFmtId="0" fontId="33" fillId="0" borderId="5" xfId="0" applyFont="1" applyBorder="1" applyAlignment="1">
      <alignment horizontal="left" vertical="top" wrapText="1"/>
    </xf>
    <xf numFmtId="0" fontId="33" fillId="0" borderId="0" xfId="0" applyFont="1" applyAlignment="1">
      <alignment horizontal="left" vertical="top" wrapText="1"/>
    </xf>
    <xf numFmtId="0" fontId="34" fillId="10" borderId="26" xfId="0" applyFont="1" applyFill="1" applyBorder="1" applyAlignment="1">
      <alignment horizontal="center" vertical="center"/>
    </xf>
    <xf numFmtId="0" fontId="34" fillId="10" borderId="25" xfId="0" applyFont="1" applyFill="1" applyBorder="1" applyAlignment="1">
      <alignment horizontal="center" vertical="center"/>
    </xf>
    <xf numFmtId="0" fontId="34" fillId="10" borderId="24" xfId="0" applyFont="1" applyFill="1" applyBorder="1" applyAlignment="1">
      <alignment horizontal="center" vertical="center"/>
    </xf>
    <xf numFmtId="0" fontId="34" fillId="10" borderId="5" xfId="0" applyFont="1" applyFill="1" applyBorder="1" applyAlignment="1">
      <alignment horizontal="center" vertical="center"/>
    </xf>
    <xf numFmtId="0" fontId="34" fillId="10" borderId="0" xfId="0" applyFont="1" applyFill="1" applyAlignment="1">
      <alignment horizontal="center" vertical="center"/>
    </xf>
    <xf numFmtId="0" fontId="0" fillId="0" borderId="5" xfId="0" applyBorder="1" applyAlignment="1">
      <alignment horizontal="left" vertical="top" wrapText="1"/>
    </xf>
    <xf numFmtId="0" fontId="0" fillId="0" borderId="0" xfId="0" applyAlignment="1">
      <alignment horizontal="left" vertical="top" wrapText="1"/>
    </xf>
    <xf numFmtId="0" fontId="0" fillId="0" borderId="26" xfId="0" applyBorder="1" applyAlignment="1">
      <alignment horizontal="left" vertical="top" wrapText="1"/>
    </xf>
    <xf numFmtId="0" fontId="0" fillId="0" borderId="25" xfId="0" applyBorder="1" applyAlignment="1">
      <alignment horizontal="left" vertical="top" wrapText="1"/>
    </xf>
    <xf numFmtId="0" fontId="0" fillId="0" borderId="24" xfId="0" applyBorder="1" applyAlignment="1">
      <alignment horizontal="left" vertical="top" wrapText="1"/>
    </xf>
    <xf numFmtId="0" fontId="32" fillId="0" borderId="0" xfId="0" applyFont="1" applyAlignment="1">
      <alignment horizontal="left" vertical="center"/>
    </xf>
    <xf numFmtId="0" fontId="15" fillId="6" borderId="0" xfId="3" applyFont="1" applyFill="1" applyAlignment="1">
      <alignment horizontal="left" vertical="center" wrapText="1"/>
    </xf>
    <xf numFmtId="0" fontId="6" fillId="0" borderId="3" xfId="0" applyFont="1" applyBorder="1" applyAlignment="1">
      <alignment horizontal="left" vertical="top" wrapText="1"/>
    </xf>
    <xf numFmtId="0" fontId="6" fillId="0" borderId="11" xfId="0" applyFont="1" applyBorder="1" applyAlignment="1">
      <alignment horizontal="center" vertical="top" wrapText="1"/>
    </xf>
    <xf numFmtId="0" fontId="6" fillId="0" borderId="6" xfId="0" applyFont="1" applyBorder="1" applyAlignment="1">
      <alignment horizontal="center" vertical="top" wrapText="1"/>
    </xf>
    <xf numFmtId="0" fontId="2" fillId="2" borderId="0" xfId="0" applyFont="1" applyFill="1"/>
    <xf numFmtId="0" fontId="15" fillId="6" borderId="0" xfId="3" applyFont="1" applyFill="1" applyAlignment="1">
      <alignment vertical="center" wrapText="1"/>
    </xf>
    <xf numFmtId="0" fontId="2" fillId="0" borderId="0" xfId="0" applyFont="1"/>
    <xf numFmtId="0" fontId="19" fillId="5" borderId="0" xfId="2" applyFont="1" applyFill="1" applyAlignment="1">
      <alignment horizontal="left" vertical="top"/>
    </xf>
    <xf numFmtId="0" fontId="5" fillId="5" borderId="0" xfId="3" applyFont="1" applyFill="1" applyAlignment="1">
      <alignment vertical="center" wrapText="1"/>
    </xf>
    <xf numFmtId="0" fontId="41" fillId="2" borderId="0" xfId="0" applyFont="1" applyFill="1" applyAlignment="1">
      <alignment horizontal="left" vertical="center"/>
    </xf>
    <xf numFmtId="0" fontId="42" fillId="2" borderId="0" xfId="0" applyFont="1" applyFill="1"/>
    <xf numFmtId="0" fontId="43" fillId="2" borderId="0" xfId="0" applyFont="1" applyFill="1" applyAlignment="1">
      <alignment horizontal="center"/>
    </xf>
    <xf numFmtId="0" fontId="43" fillId="0" borderId="0" xfId="0" applyFont="1" applyAlignment="1">
      <alignment horizontal="center"/>
    </xf>
    <xf numFmtId="0" fontId="43" fillId="4" borderId="8" xfId="0" applyFont="1" applyFill="1" applyBorder="1" applyAlignment="1">
      <alignment horizontal="center" vertical="center"/>
    </xf>
    <xf numFmtId="0" fontId="43" fillId="4" borderId="29" xfId="0" applyFont="1" applyFill="1" applyBorder="1" applyAlignment="1">
      <alignment horizontal="center" vertical="center"/>
    </xf>
    <xf numFmtId="0" fontId="43" fillId="4" borderId="9" xfId="0" applyFont="1" applyFill="1" applyBorder="1" applyAlignment="1">
      <alignment horizontal="center" vertical="center"/>
    </xf>
    <xf numFmtId="0" fontId="8" fillId="2" borderId="5" xfId="0" applyFont="1" applyFill="1" applyBorder="1" applyAlignment="1">
      <alignment horizontal="center" vertical="center"/>
    </xf>
    <xf numFmtId="0" fontId="8" fillId="2" borderId="0" xfId="0" applyFont="1" applyFill="1" applyAlignment="1">
      <alignment horizontal="center" vertical="center"/>
    </xf>
    <xf numFmtId="0" fontId="8" fillId="2" borderId="0" xfId="0" applyFont="1" applyFill="1" applyAlignment="1">
      <alignment horizontal="center" vertical="center" wrapText="1"/>
    </xf>
    <xf numFmtId="0" fontId="8" fillId="2" borderId="30" xfId="0" applyFont="1" applyFill="1" applyBorder="1" applyAlignment="1">
      <alignment horizontal="center" vertical="center"/>
    </xf>
    <xf numFmtId="0" fontId="8" fillId="2" borderId="0" xfId="0" applyFont="1" applyFill="1" applyAlignment="1">
      <alignment horizontal="center"/>
    </xf>
    <xf numFmtId="0" fontId="8" fillId="2" borderId="5" xfId="0" applyFont="1" applyFill="1" applyBorder="1" applyAlignment="1">
      <alignment horizontal="left" vertical="center" wrapText="1"/>
    </xf>
    <xf numFmtId="0" fontId="8" fillId="2" borderId="0" xfId="0" applyFont="1" applyFill="1" applyAlignment="1">
      <alignment horizontal="left" vertical="center" wrapText="1"/>
    </xf>
    <xf numFmtId="0" fontId="2" fillId="2" borderId="0" xfId="0" applyFont="1" applyFill="1" applyAlignment="1">
      <alignment horizontal="left"/>
    </xf>
    <xf numFmtId="0" fontId="8" fillId="2" borderId="0" xfId="0" applyFont="1" applyFill="1" applyAlignment="1">
      <alignment horizontal="left" vertical="center"/>
    </xf>
    <xf numFmtId="0" fontId="8" fillId="2" borderId="30" xfId="0" applyFont="1" applyFill="1" applyBorder="1" applyAlignment="1">
      <alignment horizontal="left" vertical="center"/>
    </xf>
    <xf numFmtId="0" fontId="8" fillId="2" borderId="0" xfId="0" applyFont="1" applyFill="1" applyAlignment="1">
      <alignment horizontal="left"/>
    </xf>
    <xf numFmtId="3" fontId="2" fillId="2" borderId="0" xfId="0" applyNumberFormat="1" applyFont="1" applyFill="1" applyAlignment="1">
      <alignment horizontal="left"/>
    </xf>
    <xf numFmtId="0" fontId="14" fillId="3" borderId="6" xfId="0" applyFont="1" applyFill="1" applyBorder="1" applyAlignment="1">
      <alignment horizontal="center" vertical="center" wrapText="1"/>
    </xf>
    <xf numFmtId="0" fontId="14" fillId="3" borderId="1" xfId="0" applyFont="1" applyFill="1" applyBorder="1" applyAlignment="1">
      <alignment horizontal="center" vertical="center" wrapText="1"/>
    </xf>
    <xf numFmtId="0" fontId="14" fillId="3" borderId="31" xfId="0" applyFont="1" applyFill="1" applyBorder="1" applyAlignment="1">
      <alignment horizontal="center" vertical="center" wrapText="1"/>
    </xf>
    <xf numFmtId="0" fontId="14" fillId="3" borderId="32" xfId="0" applyFont="1" applyFill="1" applyBorder="1" applyAlignment="1">
      <alignment horizontal="center" vertical="center" wrapText="1"/>
    </xf>
    <xf numFmtId="170" fontId="14" fillId="3" borderId="1" xfId="0" applyNumberFormat="1" applyFont="1" applyFill="1" applyBorder="1" applyAlignment="1">
      <alignment horizontal="center" vertical="center" wrapText="1"/>
    </xf>
    <xf numFmtId="170" fontId="14" fillId="0" borderId="0" xfId="0" applyNumberFormat="1" applyFont="1" applyAlignment="1">
      <alignment horizontal="center" vertical="center" wrapText="1"/>
    </xf>
    <xf numFmtId="0" fontId="14" fillId="3" borderId="1" xfId="0" applyFont="1" applyFill="1" applyBorder="1" applyAlignment="1">
      <alignment horizontal="center" vertical="center" wrapText="1"/>
    </xf>
    <xf numFmtId="0" fontId="14" fillId="3" borderId="1" xfId="0" applyFont="1" applyFill="1" applyBorder="1" applyAlignment="1">
      <alignment vertical="center" wrapText="1"/>
    </xf>
    <xf numFmtId="3" fontId="2" fillId="2" borderId="0" xfId="0" applyNumberFormat="1" applyFont="1" applyFill="1"/>
    <xf numFmtId="0" fontId="2" fillId="5" borderId="33" xfId="0" applyFont="1" applyFill="1" applyBorder="1"/>
    <xf numFmtId="164" fontId="2" fillId="5" borderId="34" xfId="1" applyNumberFormat="1" applyFont="1" applyFill="1" applyBorder="1"/>
    <xf numFmtId="0" fontId="2" fillId="2" borderId="1" xfId="0" applyFont="1" applyFill="1" applyBorder="1"/>
    <xf numFmtId="170" fontId="2" fillId="0" borderId="1" xfId="1" applyNumberFormat="1" applyFont="1" applyFill="1" applyBorder="1"/>
    <xf numFmtId="170" fontId="2" fillId="0" borderId="0" xfId="1" applyNumberFormat="1" applyFont="1" applyFill="1" applyBorder="1"/>
    <xf numFmtId="0" fontId="2" fillId="5" borderId="4" xfId="0" applyFont="1" applyFill="1" applyBorder="1" applyAlignment="1">
      <alignment horizontal="left"/>
    </xf>
    <xf numFmtId="41" fontId="2" fillId="5" borderId="35" xfId="0" applyNumberFormat="1" applyFont="1" applyFill="1" applyBorder="1"/>
    <xf numFmtId="3" fontId="8" fillId="2" borderId="0" xfId="0" applyNumberFormat="1" applyFont="1" applyFill="1" applyAlignment="1">
      <alignment horizontal="center"/>
    </xf>
    <xf numFmtId="164" fontId="2" fillId="2" borderId="2" xfId="1" applyNumberFormat="1" applyFont="1" applyFill="1" applyBorder="1" applyAlignment="1">
      <alignment horizontal="left"/>
    </xf>
    <xf numFmtId="41" fontId="2" fillId="0" borderId="1" xfId="1" applyNumberFormat="1" applyFont="1" applyFill="1" applyBorder="1" applyAlignment="1">
      <alignment horizontal="right"/>
    </xf>
    <xf numFmtId="41" fontId="2" fillId="2" borderId="1" xfId="1" applyNumberFormat="1" applyFont="1" applyFill="1" applyBorder="1" applyAlignment="1">
      <alignment horizontal="right"/>
    </xf>
    <xf numFmtId="0" fontId="2" fillId="2" borderId="0" xfId="0" applyFont="1" applyFill="1"/>
    <xf numFmtId="0" fontId="2" fillId="2" borderId="27" xfId="0" applyFont="1" applyFill="1" applyBorder="1"/>
    <xf numFmtId="170" fontId="2" fillId="2" borderId="0" xfId="1" applyNumberFormat="1" applyFont="1" applyFill="1" applyBorder="1"/>
    <xf numFmtId="164" fontId="2" fillId="2" borderId="1" xfId="1" applyNumberFormat="1" applyFont="1" applyFill="1" applyBorder="1" applyAlignment="1">
      <alignment horizontal="left"/>
    </xf>
    <xf numFmtId="164" fontId="2" fillId="0" borderId="1" xfId="1" applyNumberFormat="1" applyFont="1" applyFill="1" applyBorder="1" applyAlignment="1"/>
    <xf numFmtId="164" fontId="2" fillId="2" borderId="3" xfId="1" applyNumberFormat="1" applyFont="1" applyFill="1" applyBorder="1" applyAlignment="1">
      <alignment horizontal="left"/>
    </xf>
    <xf numFmtId="164" fontId="2" fillId="2" borderId="0" xfId="1" applyNumberFormat="1" applyFont="1" applyFill="1" applyBorder="1" applyAlignment="1">
      <alignment horizontal="left"/>
    </xf>
    <xf numFmtId="164" fontId="2" fillId="0" borderId="0" xfId="1" applyNumberFormat="1" applyFont="1" applyFill="1" applyBorder="1" applyAlignment="1"/>
    <xf numFmtId="3" fontId="8" fillId="2" borderId="28" xfId="0" applyNumberFormat="1" applyFont="1" applyFill="1" applyBorder="1" applyAlignment="1">
      <alignment horizontal="center"/>
    </xf>
    <xf numFmtId="0" fontId="8" fillId="2" borderId="28" xfId="0" applyFont="1" applyFill="1" applyBorder="1" applyAlignment="1">
      <alignment horizontal="center"/>
    </xf>
    <xf numFmtId="164" fontId="2" fillId="2" borderId="5" xfId="1" applyNumberFormat="1" applyFont="1" applyFill="1" applyBorder="1" applyAlignment="1">
      <alignment horizontal="left"/>
    </xf>
    <xf numFmtId="164" fontId="2" fillId="2" borderId="0" xfId="1" applyNumberFormat="1" applyFont="1" applyFill="1" applyBorder="1" applyAlignment="1">
      <alignment horizontal="left"/>
    </xf>
    <xf numFmtId="0" fontId="8" fillId="4" borderId="36" xfId="0" applyFont="1" applyFill="1" applyBorder="1" applyAlignment="1">
      <alignment horizontal="center" vertical="center"/>
    </xf>
    <xf numFmtId="0" fontId="8" fillId="4" borderId="37" xfId="0" applyFont="1" applyFill="1" applyBorder="1" applyAlignment="1">
      <alignment horizontal="center" vertical="center"/>
    </xf>
    <xf numFmtId="0" fontId="8" fillId="0" borderId="5" xfId="0" applyFont="1" applyBorder="1" applyAlignment="1">
      <alignment horizontal="left" vertical="center" wrapText="1"/>
    </xf>
    <xf numFmtId="0" fontId="8" fillId="0" borderId="0" xfId="0" applyFont="1" applyAlignment="1">
      <alignment horizontal="left" vertical="center" wrapText="1"/>
    </xf>
    <xf numFmtId="0" fontId="2" fillId="2" borderId="0" xfId="0" applyFont="1" applyFill="1" applyAlignment="1">
      <alignment wrapText="1"/>
    </xf>
    <xf numFmtId="0" fontId="8" fillId="2" borderId="0" xfId="0" applyFont="1" applyFill="1" applyAlignment="1">
      <alignment horizontal="left" vertical="center"/>
    </xf>
    <xf numFmtId="0" fontId="8" fillId="2" borderId="30" xfId="0" applyFont="1" applyFill="1" applyBorder="1" applyAlignment="1">
      <alignment horizontal="left" vertical="center"/>
    </xf>
    <xf numFmtId="0" fontId="8" fillId="2" borderId="0" xfId="0" applyFont="1" applyFill="1" applyAlignment="1">
      <alignment horizontal="center" wrapText="1"/>
    </xf>
    <xf numFmtId="0" fontId="8" fillId="0" borderId="0" xfId="0" applyFont="1" applyAlignment="1">
      <alignment horizontal="center"/>
    </xf>
    <xf numFmtId="16" fontId="8" fillId="0" borderId="0" xfId="0" applyNumberFormat="1" applyFont="1" applyAlignment="1">
      <alignment horizontal="center"/>
    </xf>
    <xf numFmtId="16" fontId="8" fillId="2" borderId="0" xfId="0" applyNumberFormat="1" applyFont="1" applyFill="1" applyAlignment="1">
      <alignment horizontal="center" wrapText="1"/>
    </xf>
    <xf numFmtId="16" fontId="2" fillId="2" borderId="0" xfId="0" applyNumberFormat="1" applyFont="1" applyFill="1" applyAlignment="1">
      <alignment wrapText="1"/>
    </xf>
    <xf numFmtId="16" fontId="2" fillId="0" borderId="0" xfId="0" applyNumberFormat="1" applyFont="1"/>
    <xf numFmtId="3" fontId="2" fillId="0" borderId="0" xfId="0" applyNumberFormat="1" applyFont="1"/>
    <xf numFmtId="9" fontId="2" fillId="5" borderId="34" xfId="5" applyFont="1" applyFill="1" applyBorder="1"/>
    <xf numFmtId="0" fontId="2" fillId="5" borderId="34" xfId="0" applyFont="1" applyFill="1" applyBorder="1"/>
    <xf numFmtId="41" fontId="2" fillId="5" borderId="34" xfId="1" applyNumberFormat="1" applyFont="1" applyFill="1" applyBorder="1"/>
    <xf numFmtId="41" fontId="2" fillId="5" borderId="34" xfId="0" applyNumberFormat="1" applyFont="1" applyFill="1" applyBorder="1"/>
    <xf numFmtId="41" fontId="2" fillId="5" borderId="38" xfId="1" applyNumberFormat="1" applyFont="1" applyFill="1" applyBorder="1"/>
    <xf numFmtId="164" fontId="2" fillId="0" borderId="39" xfId="1" applyNumberFormat="1" applyFont="1" applyFill="1" applyBorder="1" applyAlignment="1">
      <alignment horizontal="left"/>
    </xf>
    <xf numFmtId="9" fontId="2" fillId="2" borderId="39" xfId="5" applyFont="1" applyFill="1" applyBorder="1" applyAlignment="1">
      <alignment horizontal="right"/>
    </xf>
    <xf numFmtId="164" fontId="2" fillId="2" borderId="39" xfId="1" applyNumberFormat="1" applyFont="1" applyFill="1" applyBorder="1" applyAlignment="1">
      <alignment horizontal="left"/>
    </xf>
    <xf numFmtId="41" fontId="2" fillId="0" borderId="39" xfId="1" applyNumberFormat="1" applyFont="1" applyFill="1" applyBorder="1" applyAlignment="1">
      <alignment horizontal="left"/>
    </xf>
    <xf numFmtId="41" fontId="2" fillId="2" borderId="40" xfId="1" applyNumberFormat="1" applyFont="1" applyFill="1" applyBorder="1" applyAlignment="1">
      <alignment horizontal="left"/>
    </xf>
    <xf numFmtId="3" fontId="8" fillId="0" borderId="0" xfId="0" applyNumberFormat="1" applyFont="1" applyAlignment="1">
      <alignment horizontal="center"/>
    </xf>
    <xf numFmtId="164" fontId="2" fillId="0" borderId="1" xfId="1" applyNumberFormat="1" applyFont="1" applyFill="1" applyBorder="1" applyAlignment="1">
      <alignment horizontal="left"/>
    </xf>
    <xf numFmtId="9" fontId="2" fillId="2" borderId="1" xfId="5" applyFont="1" applyFill="1" applyBorder="1" applyAlignment="1">
      <alignment horizontal="right"/>
    </xf>
    <xf numFmtId="164" fontId="2" fillId="2" borderId="1" xfId="1" applyNumberFormat="1" applyFont="1" applyFill="1" applyBorder="1" applyAlignment="1">
      <alignment horizontal="left"/>
    </xf>
    <xf numFmtId="41" fontId="2" fillId="0" borderId="1" xfId="1" applyNumberFormat="1" applyFont="1" applyFill="1" applyBorder="1" applyAlignment="1">
      <alignment horizontal="left"/>
    </xf>
    <xf numFmtId="41" fontId="2" fillId="2" borderId="10" xfId="1" applyNumberFormat="1" applyFont="1" applyFill="1" applyBorder="1" applyAlignment="1">
      <alignment horizontal="left"/>
    </xf>
    <xf numFmtId="0" fontId="8" fillId="2" borderId="30" xfId="0" applyFont="1" applyFill="1" applyBorder="1" applyAlignment="1">
      <alignment horizontal="center"/>
    </xf>
    <xf numFmtId="0" fontId="2" fillId="0" borderId="5" xfId="0" applyFont="1" applyBorder="1"/>
    <xf numFmtId="0" fontId="8" fillId="4" borderId="41" xfId="0" applyFont="1" applyFill="1" applyBorder="1" applyAlignment="1">
      <alignment horizontal="center" vertical="center"/>
    </xf>
    <xf numFmtId="0" fontId="8" fillId="2" borderId="5" xfId="0" applyFont="1" applyFill="1" applyBorder="1" applyAlignment="1">
      <alignment vertical="center" wrapText="1"/>
    </xf>
    <xf numFmtId="0" fontId="8" fillId="2" borderId="0" xfId="0" applyFont="1" applyFill="1" applyAlignment="1">
      <alignment vertical="center" wrapText="1"/>
    </xf>
    <xf numFmtId="0" fontId="8" fillId="2" borderId="0" xfId="0" applyFont="1" applyFill="1" applyAlignment="1">
      <alignment vertical="center" wrapText="1"/>
    </xf>
    <xf numFmtId="0" fontId="8" fillId="0" borderId="0" xfId="0" applyFont="1" applyAlignment="1">
      <alignment vertical="center" wrapText="1"/>
    </xf>
    <xf numFmtId="0" fontId="8" fillId="2" borderId="30" xfId="0" applyFont="1" applyFill="1" applyBorder="1"/>
    <xf numFmtId="0" fontId="8" fillId="2" borderId="0" xfId="0" applyFont="1" applyFill="1"/>
    <xf numFmtId="16" fontId="8" fillId="2" borderId="0" xfId="0" applyNumberFormat="1" applyFont="1" applyFill="1"/>
    <xf numFmtId="16" fontId="2" fillId="2" borderId="0" xfId="0" applyNumberFormat="1" applyFont="1" applyFill="1"/>
    <xf numFmtId="0" fontId="14" fillId="3" borderId="42" xfId="0" applyFont="1" applyFill="1" applyBorder="1" applyAlignment="1">
      <alignment horizontal="center" vertical="center" wrapText="1"/>
    </xf>
    <xf numFmtId="0" fontId="14" fillId="3" borderId="43" xfId="0" applyFont="1" applyFill="1" applyBorder="1" applyAlignment="1">
      <alignment horizontal="center" vertical="center" wrapText="1"/>
    </xf>
    <xf numFmtId="0" fontId="14" fillId="3" borderId="44" xfId="0" applyFont="1" applyFill="1" applyBorder="1" applyAlignment="1">
      <alignment vertical="center" wrapText="1"/>
    </xf>
    <xf numFmtId="0" fontId="8" fillId="0" borderId="30" xfId="0" applyFont="1" applyBorder="1" applyAlignment="1">
      <alignment horizontal="center"/>
    </xf>
    <xf numFmtId="0" fontId="2" fillId="5" borderId="34" xfId="0" applyFont="1" applyFill="1" applyBorder="1" applyAlignment="1">
      <alignment horizontal="left"/>
    </xf>
    <xf numFmtId="164" fontId="2" fillId="4" borderId="45" xfId="1" applyNumberFormat="1" applyFont="1" applyFill="1" applyBorder="1" applyAlignment="1"/>
    <xf numFmtId="0" fontId="2" fillId="5" borderId="46" xfId="0" applyFont="1" applyFill="1" applyBorder="1" applyAlignment="1">
      <alignment horizontal="center"/>
    </xf>
    <xf numFmtId="0" fontId="2" fillId="5" borderId="45" xfId="0" applyFont="1" applyFill="1" applyBorder="1" applyAlignment="1">
      <alignment horizontal="center"/>
    </xf>
    <xf numFmtId="164" fontId="2" fillId="0" borderId="45" xfId="1" applyNumberFormat="1" applyFont="1" applyFill="1" applyBorder="1" applyAlignment="1"/>
    <xf numFmtId="3" fontId="8" fillId="0" borderId="30" xfId="0" applyNumberFormat="1" applyFont="1" applyBorder="1" applyAlignment="1">
      <alignment horizontal="center"/>
    </xf>
    <xf numFmtId="164" fontId="2" fillId="0" borderId="32" xfId="1" applyNumberFormat="1" applyFont="1" applyFill="1" applyBorder="1" applyAlignment="1"/>
    <xf numFmtId="0" fontId="8" fillId="2" borderId="47" xfId="0" applyFont="1" applyFill="1" applyBorder="1" applyAlignment="1">
      <alignment horizontal="center"/>
    </xf>
    <xf numFmtId="16" fontId="8" fillId="2" borderId="0" xfId="0" applyNumberFormat="1" applyFont="1" applyFill="1" applyAlignment="1">
      <alignment horizontal="center"/>
    </xf>
    <xf numFmtId="0" fontId="2" fillId="2" borderId="30" xfId="0" applyFont="1" applyFill="1" applyBorder="1"/>
    <xf numFmtId="0" fontId="14" fillId="3" borderId="3" xfId="0" applyFont="1" applyFill="1" applyBorder="1" applyAlignment="1">
      <alignment horizontal="center" vertical="center" wrapText="1"/>
    </xf>
    <xf numFmtId="0" fontId="8" fillId="5" borderId="33" xfId="0" applyFont="1" applyFill="1" applyBorder="1"/>
    <xf numFmtId="41" fontId="2" fillId="5" borderId="34" xfId="0" applyNumberFormat="1" applyFont="1" applyFill="1" applyBorder="1" applyAlignment="1">
      <alignment horizontal="right"/>
    </xf>
    <xf numFmtId="164" fontId="2" fillId="5" borderId="34" xfId="1" applyNumberFormat="1" applyFont="1" applyFill="1" applyBorder="1" applyAlignment="1">
      <alignment horizontal="right"/>
    </xf>
    <xf numFmtId="3" fontId="2" fillId="2" borderId="30" xfId="0" applyNumberFormat="1" applyFont="1" applyFill="1" applyBorder="1"/>
    <xf numFmtId="164" fontId="8" fillId="11" borderId="39" xfId="1" applyNumberFormat="1" applyFont="1" applyFill="1" applyBorder="1" applyAlignment="1">
      <alignment horizontal="left"/>
    </xf>
    <xf numFmtId="164" fontId="2" fillId="11" borderId="39" xfId="1" applyNumberFormat="1" applyFont="1" applyFill="1" applyBorder="1" applyAlignment="1">
      <alignment horizontal="right"/>
    </xf>
    <xf numFmtId="164" fontId="2" fillId="2" borderId="0" xfId="0" applyNumberFormat="1" applyFont="1" applyFill="1"/>
    <xf numFmtId="164" fontId="2" fillId="0" borderId="39" xfId="1" applyNumberFormat="1" applyFont="1" applyFill="1" applyBorder="1" applyAlignment="1">
      <alignment horizontal="right"/>
    </xf>
    <xf numFmtId="164" fontId="2" fillId="0" borderId="1" xfId="1" applyNumberFormat="1" applyFont="1" applyFill="1" applyBorder="1" applyAlignment="1">
      <alignment horizontal="right"/>
    </xf>
    <xf numFmtId="164" fontId="2" fillId="2" borderId="39" xfId="1" applyNumberFormat="1" applyFont="1" applyFill="1" applyBorder="1" applyAlignment="1">
      <alignment horizontal="right"/>
    </xf>
    <xf numFmtId="164" fontId="45" fillId="11" borderId="1" xfId="1" applyNumberFormat="1" applyFont="1" applyFill="1" applyBorder="1" applyAlignment="1">
      <alignment horizontal="right"/>
    </xf>
    <xf numFmtId="164" fontId="8" fillId="11" borderId="1" xfId="1" applyNumberFormat="1" applyFont="1" applyFill="1" applyBorder="1" applyAlignment="1">
      <alignment horizontal="left"/>
    </xf>
    <xf numFmtId="164" fontId="2" fillId="11" borderId="1" xfId="1" applyNumberFormat="1" applyFont="1" applyFill="1" applyBorder="1" applyAlignment="1">
      <alignment horizontal="right"/>
    </xf>
    <xf numFmtId="164" fontId="46" fillId="2" borderId="1" xfId="1" applyNumberFormat="1" applyFont="1" applyFill="1" applyBorder="1" applyAlignment="1">
      <alignment horizontal="right"/>
    </xf>
    <xf numFmtId="164" fontId="2" fillId="2" borderId="1" xfId="1" applyNumberFormat="1" applyFont="1" applyFill="1" applyBorder="1" applyAlignment="1">
      <alignment horizontal="right"/>
    </xf>
    <xf numFmtId="0" fontId="8" fillId="2" borderId="48" xfId="0" applyFont="1" applyFill="1" applyBorder="1" applyAlignment="1">
      <alignment horizontal="center"/>
    </xf>
    <xf numFmtId="0" fontId="2" fillId="4" borderId="31" xfId="0" applyFont="1" applyFill="1" applyBorder="1" applyAlignment="1">
      <alignment horizontal="center" vertical="center"/>
    </xf>
    <xf numFmtId="0" fontId="2" fillId="4" borderId="37" xfId="0" applyFont="1" applyFill="1" applyBorder="1" applyAlignment="1">
      <alignment horizontal="center" vertical="center"/>
    </xf>
    <xf numFmtId="0" fontId="2" fillId="4" borderId="32" xfId="0" applyFont="1" applyFill="1" applyBorder="1" applyAlignment="1">
      <alignment horizontal="center" vertical="center"/>
    </xf>
    <xf numFmtId="0" fontId="8" fillId="0" borderId="12" xfId="0" applyFont="1" applyBorder="1" applyAlignment="1">
      <alignment horizontal="left" vertical="center"/>
    </xf>
    <xf numFmtId="0" fontId="8" fillId="0" borderId="43" xfId="0" applyFont="1" applyBorder="1" applyAlignment="1">
      <alignment horizontal="left" vertical="center"/>
    </xf>
    <xf numFmtId="16" fontId="8" fillId="2" borderId="30" xfId="0" applyNumberFormat="1" applyFont="1" applyFill="1" applyBorder="1" applyAlignment="1">
      <alignment horizontal="center"/>
    </xf>
    <xf numFmtId="0" fontId="2" fillId="5" borderId="3" xfId="0" applyFont="1" applyFill="1" applyBorder="1"/>
    <xf numFmtId="41" fontId="2" fillId="7" borderId="1" xfId="1" applyNumberFormat="1" applyFont="1" applyFill="1" applyBorder="1"/>
    <xf numFmtId="41" fontId="2" fillId="7" borderId="1" xfId="0" applyNumberFormat="1" applyFont="1" applyFill="1" applyBorder="1" applyAlignment="1">
      <alignment horizontal="right" vertical="top"/>
    </xf>
    <xf numFmtId="41" fontId="2" fillId="7" borderId="1" xfId="1" applyNumberFormat="1" applyFont="1" applyFill="1" applyBorder="1" applyAlignment="1">
      <alignment horizontal="right" vertical="top"/>
    </xf>
    <xf numFmtId="41" fontId="8" fillId="2" borderId="0" xfId="0" applyNumberFormat="1" applyFont="1" applyFill="1" applyAlignment="1">
      <alignment horizontal="center"/>
    </xf>
    <xf numFmtId="4" fontId="8" fillId="2" borderId="0" xfId="0" applyNumberFormat="1" applyFont="1" applyFill="1" applyAlignment="1">
      <alignment horizontal="center"/>
    </xf>
    <xf numFmtId="4" fontId="8" fillId="2" borderId="30" xfId="0" applyNumberFormat="1" applyFont="1" applyFill="1" applyBorder="1" applyAlignment="1">
      <alignment horizontal="center"/>
    </xf>
    <xf numFmtId="4" fontId="8" fillId="0" borderId="0" xfId="0" applyNumberFormat="1" applyFont="1" applyAlignment="1">
      <alignment horizontal="center"/>
    </xf>
    <xf numFmtId="4" fontId="2" fillId="0" borderId="0" xfId="0" applyNumberFormat="1" applyFont="1"/>
    <xf numFmtId="164" fontId="2" fillId="2" borderId="2" xfId="1" applyNumberFormat="1" applyFont="1" applyFill="1" applyBorder="1" applyAlignment="1">
      <alignment horizontal="right"/>
    </xf>
    <xf numFmtId="41" fontId="2" fillId="0" borderId="1" xfId="1" applyNumberFormat="1" applyFont="1" applyFill="1" applyBorder="1" applyAlignment="1">
      <alignment horizontal="right" vertical="top"/>
    </xf>
    <xf numFmtId="164" fontId="2" fillId="2" borderId="3" xfId="1" applyNumberFormat="1" applyFont="1" applyFill="1" applyBorder="1" applyAlignment="1">
      <alignment horizontal="right"/>
    </xf>
    <xf numFmtId="4" fontId="8" fillId="0" borderId="0" xfId="0" applyNumberFormat="1" applyFont="1"/>
    <xf numFmtId="0" fontId="8" fillId="0" borderId="0" xfId="0" applyFont="1"/>
    <xf numFmtId="0" fontId="2" fillId="4" borderId="36" xfId="0" applyFont="1" applyFill="1" applyBorder="1" applyAlignment="1">
      <alignment horizontal="center" vertical="center"/>
    </xf>
    <xf numFmtId="0" fontId="2" fillId="4" borderId="41" xfId="0" applyFont="1" applyFill="1" applyBorder="1" applyAlignment="1">
      <alignment horizontal="center" vertical="center"/>
    </xf>
    <xf numFmtId="166" fontId="2" fillId="7" borderId="1" xfId="1" applyNumberFormat="1" applyFont="1" applyFill="1" applyBorder="1"/>
    <xf numFmtId="166" fontId="2" fillId="7" borderId="1" xfId="0" applyNumberFormat="1" applyFont="1" applyFill="1" applyBorder="1" applyAlignment="1">
      <alignment horizontal="right" vertical="top"/>
    </xf>
    <xf numFmtId="166" fontId="2" fillId="7" borderId="1" xfId="1" applyNumberFormat="1" applyFont="1" applyFill="1" applyBorder="1" applyAlignment="1">
      <alignment horizontal="right" vertical="top"/>
    </xf>
    <xf numFmtId="166" fontId="2" fillId="0" borderId="1" xfId="1" applyNumberFormat="1" applyFont="1" applyFill="1" applyBorder="1" applyAlignment="1">
      <alignment horizontal="left"/>
    </xf>
    <xf numFmtId="166" fontId="2" fillId="0" borderId="1" xfId="1" applyNumberFormat="1" applyFont="1" applyFill="1" applyBorder="1" applyAlignment="1">
      <alignment horizontal="right" vertical="top"/>
    </xf>
    <xf numFmtId="0" fontId="8" fillId="2" borderId="5" xfId="0" applyFont="1" applyFill="1" applyBorder="1" applyAlignment="1">
      <alignment horizontal="left" vertical="center"/>
    </xf>
    <xf numFmtId="4" fontId="2" fillId="0" borderId="0" xfId="0" applyNumberFormat="1" applyFont="1" applyAlignment="1">
      <alignment horizontal="center" wrapText="1"/>
    </xf>
    <xf numFmtId="0" fontId="2" fillId="0" borderId="0" xfId="0" applyFont="1" applyAlignment="1">
      <alignment horizontal="center" wrapText="1"/>
    </xf>
    <xf numFmtId="4" fontId="2" fillId="2" borderId="30" xfId="0" applyNumberFormat="1" applyFont="1" applyFill="1" applyBorder="1"/>
    <xf numFmtId="4" fontId="2" fillId="2" borderId="0" xfId="0" applyNumberFormat="1" applyFont="1" applyFill="1"/>
    <xf numFmtId="16" fontId="2" fillId="0" borderId="30" xfId="0" applyNumberFormat="1" applyFont="1" applyBorder="1"/>
    <xf numFmtId="166" fontId="2" fillId="2" borderId="0" xfId="1" applyNumberFormat="1" applyFont="1" applyFill="1" applyBorder="1" applyAlignment="1">
      <alignment horizontal="left"/>
    </xf>
    <xf numFmtId="0" fontId="2" fillId="0" borderId="30" xfId="0" applyFont="1" applyBorder="1"/>
    <xf numFmtId="16" fontId="0" fillId="0" borderId="0" xfId="0" applyNumberFormat="1"/>
    <xf numFmtId="41" fontId="2" fillId="2" borderId="0" xfId="1" applyNumberFormat="1" applyFont="1" applyFill="1" applyBorder="1" applyAlignment="1">
      <alignment horizontal="right"/>
    </xf>
    <xf numFmtId="171" fontId="2" fillId="2" borderId="0" xfId="1" applyNumberFormat="1" applyFont="1" applyFill="1" applyBorder="1" applyAlignment="1">
      <alignment horizontal="left"/>
    </xf>
    <xf numFmtId="164" fontId="8" fillId="0" borderId="0" xfId="1" applyNumberFormat="1" applyFont="1" applyFill="1" applyBorder="1" applyAlignment="1">
      <alignment horizontal="left"/>
    </xf>
    <xf numFmtId="0" fontId="14" fillId="3" borderId="4" xfId="0" applyFont="1" applyFill="1" applyBorder="1" applyAlignment="1">
      <alignment horizontal="center" vertical="center" wrapText="1"/>
    </xf>
    <xf numFmtId="164" fontId="2" fillId="2" borderId="4" xfId="1" applyNumberFormat="1" applyFont="1" applyFill="1" applyBorder="1" applyAlignment="1">
      <alignment vertical="center"/>
    </xf>
    <xf numFmtId="164" fontId="2" fillId="2" borderId="1" xfId="1" applyNumberFormat="1" applyFont="1" applyFill="1" applyBorder="1" applyAlignment="1">
      <alignment vertical="center"/>
    </xf>
    <xf numFmtId="164" fontId="2" fillId="2" borderId="0" xfId="1" applyNumberFormat="1" applyFont="1" applyFill="1" applyBorder="1" applyAlignment="1">
      <alignment horizontal="center" vertical="center"/>
    </xf>
    <xf numFmtId="41" fontId="2" fillId="2" borderId="0" xfId="1" applyNumberFormat="1" applyFont="1" applyFill="1" applyBorder="1" applyAlignment="1">
      <alignment horizontal="left"/>
    </xf>
    <xf numFmtId="164" fontId="2" fillId="2" borderId="4" xfId="1" applyNumberFormat="1" applyFont="1" applyFill="1" applyBorder="1" applyAlignment="1">
      <alignment horizontal="left" vertical="center"/>
    </xf>
    <xf numFmtId="41" fontId="2" fillId="5" borderId="1" xfId="1" applyNumberFormat="1" applyFont="1" applyFill="1" applyBorder="1" applyAlignment="1">
      <alignment horizontal="left"/>
    </xf>
    <xf numFmtId="164" fontId="2" fillId="2" borderId="39" xfId="1" applyNumberFormat="1" applyFont="1" applyFill="1" applyBorder="1" applyAlignment="1">
      <alignment horizontal="left" vertical="center"/>
    </xf>
    <xf numFmtId="0" fontId="2" fillId="4" borderId="49" xfId="0" applyFont="1" applyFill="1" applyBorder="1" applyAlignment="1">
      <alignment horizontal="center" vertical="center"/>
    </xf>
    <xf numFmtId="0" fontId="2" fillId="4" borderId="50" xfId="0" applyFont="1" applyFill="1" applyBorder="1" applyAlignment="1">
      <alignment horizontal="center" vertical="center"/>
    </xf>
    <xf numFmtId="4" fontId="0" fillId="0" borderId="0" xfId="0" applyNumberFormat="1"/>
    <xf numFmtId="0" fontId="8" fillId="0" borderId="0" xfId="0" applyFont="1" applyAlignment="1">
      <alignment horizontal="left" vertical="center"/>
    </xf>
    <xf numFmtId="0" fontId="14" fillId="0" borderId="0" xfId="0" applyFont="1" applyAlignment="1">
      <alignment horizontal="center" vertical="center" wrapText="1"/>
    </xf>
    <xf numFmtId="16" fontId="14" fillId="0" borderId="0" xfId="0" applyNumberFormat="1" applyFont="1" applyAlignment="1">
      <alignment horizontal="center" vertical="center" wrapText="1"/>
    </xf>
    <xf numFmtId="164" fontId="2" fillId="0" borderId="0" xfId="1" applyNumberFormat="1" applyFont="1" applyFill="1" applyBorder="1" applyAlignment="1">
      <alignment horizontal="left"/>
    </xf>
    <xf numFmtId="0" fontId="22" fillId="0" borderId="0" xfId="0" applyFont="1"/>
    <xf numFmtId="0" fontId="47" fillId="4" borderId="1" xfId="0" applyFont="1" applyFill="1" applyBorder="1" applyAlignment="1">
      <alignment horizontal="center" vertical="center"/>
    </xf>
    <xf numFmtId="0" fontId="48" fillId="12" borderId="31" xfId="0" applyFont="1" applyFill="1" applyBorder="1"/>
    <xf numFmtId="0" fontId="48" fillId="12" borderId="37" xfId="0" applyFont="1" applyFill="1" applyBorder="1"/>
    <xf numFmtId="0" fontId="48" fillId="12" borderId="32" xfId="0" applyFont="1" applyFill="1" applyBorder="1"/>
    <xf numFmtId="0" fontId="48" fillId="13" borderId="37" xfId="0" applyFont="1" applyFill="1" applyBorder="1"/>
    <xf numFmtId="0" fontId="48" fillId="13" borderId="32" xfId="0" applyFont="1" applyFill="1" applyBorder="1"/>
    <xf numFmtId="0" fontId="48" fillId="12" borderId="42" xfId="0" applyFont="1" applyFill="1" applyBorder="1" applyAlignment="1">
      <alignment horizontal="center"/>
    </xf>
    <xf numFmtId="0" fontId="48" fillId="12" borderId="44" xfId="0" applyFont="1" applyFill="1" applyBorder="1" applyAlignment="1">
      <alignment horizontal="center"/>
    </xf>
    <xf numFmtId="0" fontId="48" fillId="13" borderId="42" xfId="0" applyFont="1" applyFill="1" applyBorder="1" applyAlignment="1">
      <alignment horizontal="center"/>
    </xf>
    <xf numFmtId="0" fontId="48" fillId="13" borderId="44" xfId="0" applyFont="1" applyFill="1" applyBorder="1" applyAlignment="1">
      <alignment horizontal="center"/>
    </xf>
    <xf numFmtId="0" fontId="48" fillId="12" borderId="1" xfId="0" applyFont="1" applyFill="1" applyBorder="1" applyAlignment="1">
      <alignment horizontal="center"/>
    </xf>
    <xf numFmtId="0" fontId="48" fillId="13" borderId="1" xfId="0" applyFont="1" applyFill="1" applyBorder="1" applyAlignment="1">
      <alignment horizontal="center"/>
    </xf>
    <xf numFmtId="0" fontId="48" fillId="0" borderId="1" xfId="0" applyFont="1" applyBorder="1"/>
    <xf numFmtId="171" fontId="49" fillId="2" borderId="1" xfId="1" applyNumberFormat="1" applyFont="1" applyFill="1" applyBorder="1" applyAlignment="1">
      <alignment horizontal="left"/>
    </xf>
    <xf numFmtId="0" fontId="47" fillId="5" borderId="39" xfId="0" applyFont="1" applyFill="1" applyBorder="1"/>
    <xf numFmtId="171" fontId="49" fillId="2" borderId="39" xfId="1" applyNumberFormat="1" applyFont="1" applyFill="1" applyBorder="1" applyAlignment="1">
      <alignment horizontal="left"/>
    </xf>
    <xf numFmtId="0" fontId="27" fillId="0" borderId="0" xfId="0" applyFont="1"/>
    <xf numFmtId="0" fontId="47" fillId="5" borderId="1" xfId="0" applyFont="1" applyFill="1" applyBorder="1" applyAlignment="1">
      <alignment horizontal="center" vertical="center"/>
    </xf>
    <xf numFmtId="0" fontId="47" fillId="5" borderId="0" xfId="0" applyFont="1" applyFill="1"/>
    <xf numFmtId="0" fontId="48" fillId="5" borderId="0" xfId="0" applyFont="1" applyFill="1"/>
    <xf numFmtId="164" fontId="49" fillId="2" borderId="1" xfId="1" applyNumberFormat="1" applyFont="1" applyFill="1" applyBorder="1" applyAlignment="1">
      <alignment horizontal="left"/>
    </xf>
    <xf numFmtId="164" fontId="49" fillId="2" borderId="51" xfId="1" applyNumberFormat="1" applyFont="1" applyFill="1" applyBorder="1" applyAlignment="1">
      <alignment horizontal="left"/>
    </xf>
    <xf numFmtId="164" fontId="49" fillId="2" borderId="39" xfId="1" applyNumberFormat="1" applyFont="1" applyFill="1" applyBorder="1" applyAlignment="1">
      <alignment horizontal="left"/>
    </xf>
    <xf numFmtId="0" fontId="21" fillId="3" borderId="8" xfId="0" applyFont="1" applyFill="1" applyBorder="1" applyAlignment="1">
      <alignment horizontal="center" vertical="center" wrapText="1"/>
    </xf>
    <xf numFmtId="172" fontId="21" fillId="3" borderId="29" xfId="0" applyNumberFormat="1" applyFont="1" applyFill="1" applyBorder="1" applyAlignment="1">
      <alignment horizontal="center" vertical="center" wrapText="1"/>
    </xf>
    <xf numFmtId="172" fontId="21" fillId="3" borderId="9" xfId="0" applyNumberFormat="1" applyFont="1" applyFill="1" applyBorder="1" applyAlignment="1">
      <alignment horizontal="center" vertical="center" wrapText="1"/>
    </xf>
    <xf numFmtId="172" fontId="21" fillId="14" borderId="52" xfId="0" applyNumberFormat="1" applyFont="1" applyFill="1" applyBorder="1" applyAlignment="1">
      <alignment horizontal="center" vertical="center" wrapText="1"/>
    </xf>
    <xf numFmtId="172" fontId="21" fillId="14" borderId="29" xfId="0" applyNumberFormat="1" applyFont="1" applyFill="1" applyBorder="1" applyAlignment="1">
      <alignment horizontal="center" vertical="center" wrapText="1"/>
    </xf>
    <xf numFmtId="172" fontId="21" fillId="14" borderId="9" xfId="0" applyNumberFormat="1" applyFont="1" applyFill="1" applyBorder="1" applyAlignment="1">
      <alignment horizontal="center" vertical="center" wrapText="1"/>
    </xf>
    <xf numFmtId="164" fontId="22" fillId="11" borderId="3" xfId="1" applyNumberFormat="1" applyFont="1" applyFill="1" applyBorder="1" applyAlignment="1">
      <alignment horizontal="left"/>
    </xf>
    <xf numFmtId="41" fontId="6" fillId="2" borderId="1" xfId="1" applyNumberFormat="1" applyFont="1" applyFill="1" applyBorder="1" applyAlignment="1">
      <alignment horizontal="right"/>
    </xf>
    <xf numFmtId="41" fontId="6" fillId="2" borderId="10" xfId="1" applyNumberFormat="1" applyFont="1" applyFill="1" applyBorder="1" applyAlignment="1">
      <alignment horizontal="right"/>
    </xf>
    <xf numFmtId="41" fontId="6" fillId="2" borderId="32" xfId="1" applyNumberFormat="1" applyFont="1" applyFill="1" applyBorder="1" applyAlignment="1">
      <alignment horizontal="right"/>
    </xf>
    <xf numFmtId="169" fontId="6" fillId="2" borderId="1" xfId="1" applyNumberFormat="1" applyFont="1" applyFill="1" applyBorder="1" applyAlignment="1">
      <alignment horizontal="right"/>
    </xf>
    <xf numFmtId="169" fontId="6" fillId="2" borderId="10" xfId="1" applyNumberFormat="1" applyFont="1" applyFill="1" applyBorder="1" applyAlignment="1">
      <alignment horizontal="right"/>
    </xf>
    <xf numFmtId="169" fontId="6" fillId="2" borderId="32" xfId="1" applyNumberFormat="1" applyFont="1" applyFill="1" applyBorder="1" applyAlignment="1">
      <alignment horizontal="right"/>
    </xf>
    <xf numFmtId="173" fontId="6" fillId="2" borderId="1" xfId="1" applyNumberFormat="1" applyFont="1" applyFill="1" applyBorder="1" applyAlignment="1">
      <alignment horizontal="right"/>
    </xf>
    <xf numFmtId="173" fontId="6" fillId="2" borderId="10" xfId="1" applyNumberFormat="1" applyFont="1" applyFill="1" applyBorder="1" applyAlignment="1">
      <alignment horizontal="right"/>
    </xf>
    <xf numFmtId="173" fontId="6" fillId="2" borderId="32" xfId="1" applyNumberFormat="1" applyFont="1" applyFill="1" applyBorder="1" applyAlignment="1">
      <alignment horizontal="right"/>
    </xf>
    <xf numFmtId="164" fontId="22" fillId="11" borderId="21" xfId="1" applyNumberFormat="1" applyFont="1" applyFill="1" applyBorder="1" applyAlignment="1">
      <alignment horizontal="left"/>
    </xf>
    <xf numFmtId="171" fontId="6" fillId="2" borderId="51" xfId="1" applyNumberFormat="1" applyFont="1" applyFill="1" applyBorder="1" applyAlignment="1">
      <alignment horizontal="right"/>
    </xf>
    <xf numFmtId="171" fontId="6" fillId="2" borderId="14" xfId="1" applyNumberFormat="1" applyFont="1" applyFill="1" applyBorder="1" applyAlignment="1">
      <alignment horizontal="right"/>
    </xf>
    <xf numFmtId="171" fontId="6" fillId="2" borderId="53" xfId="1" applyNumberFormat="1" applyFont="1" applyFill="1" applyBorder="1" applyAlignment="1">
      <alignment horizontal="right"/>
    </xf>
    <xf numFmtId="0" fontId="50" fillId="0" borderId="0" xfId="0" applyFont="1" applyAlignment="1">
      <alignment wrapText="1"/>
    </xf>
    <xf numFmtId="0" fontId="22" fillId="0" borderId="0" xfId="0" applyFont="1" applyAlignment="1">
      <alignment wrapText="1"/>
    </xf>
    <xf numFmtId="3" fontId="6" fillId="2" borderId="10" xfId="1" applyNumberFormat="1" applyFont="1" applyFill="1" applyBorder="1" applyAlignment="1">
      <alignment horizontal="right"/>
    </xf>
    <xf numFmtId="3" fontId="6" fillId="2" borderId="14" xfId="1" applyNumberFormat="1" applyFont="1" applyFill="1" applyBorder="1" applyAlignment="1">
      <alignment horizontal="right"/>
    </xf>
    <xf numFmtId="3" fontId="6" fillId="2" borderId="0" xfId="1" applyNumberFormat="1" applyFont="1" applyFill="1" applyBorder="1" applyAlignment="1">
      <alignment horizontal="right"/>
    </xf>
    <xf numFmtId="41" fontId="6" fillId="2" borderId="14" xfId="1" applyNumberFormat="1" applyFont="1" applyFill="1" applyBorder="1" applyAlignment="1">
      <alignment horizontal="right"/>
    </xf>
    <xf numFmtId="1" fontId="6" fillId="2" borderId="10" xfId="1" applyNumberFormat="1" applyFont="1" applyFill="1" applyBorder="1" applyAlignment="1"/>
    <xf numFmtId="1" fontId="6" fillId="2" borderId="14" xfId="1" applyNumberFormat="1" applyFont="1" applyFill="1" applyBorder="1" applyAlignment="1"/>
    <xf numFmtId="41" fontId="6" fillId="15" borderId="1" xfId="1" applyNumberFormat="1" applyFont="1" applyFill="1" applyBorder="1" applyAlignment="1">
      <alignment horizontal="right"/>
    </xf>
    <xf numFmtId="41" fontId="6" fillId="2" borderId="51" xfId="1" applyNumberFormat="1" applyFont="1" applyFill="1" applyBorder="1" applyAlignment="1">
      <alignment horizontal="right"/>
    </xf>
    <xf numFmtId="164" fontId="22" fillId="0" borderId="0" xfId="1" applyNumberFormat="1" applyFont="1" applyFill="1" applyBorder="1" applyAlignment="1">
      <alignment horizontal="left"/>
    </xf>
    <xf numFmtId="41" fontId="6" fillId="2" borderId="0" xfId="1" applyNumberFormat="1" applyFont="1" applyFill="1" applyBorder="1" applyAlignment="1">
      <alignment horizontal="right"/>
    </xf>
    <xf numFmtId="0" fontId="19" fillId="5" borderId="54" xfId="2" applyFont="1" applyFill="1" applyBorder="1" applyAlignment="1">
      <alignment horizontal="center" vertical="top"/>
    </xf>
    <xf numFmtId="0" fontId="6" fillId="0" borderId="30" xfId="0" applyFont="1" applyBorder="1" applyAlignment="1">
      <alignment vertical="center"/>
    </xf>
    <xf numFmtId="0" fontId="6" fillId="0" borderId="1" xfId="0" applyFont="1" applyBorder="1" applyAlignment="1">
      <alignment vertical="center" wrapText="1"/>
    </xf>
    <xf numFmtId="0" fontId="6" fillId="0" borderId="1" xfId="0" applyFont="1" applyBorder="1"/>
    <xf numFmtId="0" fontId="6" fillId="0" borderId="1" xfId="0" applyFont="1" applyBorder="1" applyAlignment="1">
      <alignment wrapText="1"/>
    </xf>
    <xf numFmtId="0" fontId="6" fillId="0" borderId="30" xfId="0" applyFont="1" applyBorder="1" applyAlignment="1">
      <alignment vertical="center" wrapText="1"/>
    </xf>
    <xf numFmtId="0" fontId="6" fillId="0" borderId="3" xfId="0" applyFont="1" applyBorder="1" applyAlignment="1">
      <alignment horizontal="center" vertical="top" wrapText="1"/>
    </xf>
    <xf numFmtId="0" fontId="6" fillId="0" borderId="3" xfId="0" applyFont="1" applyBorder="1" applyAlignment="1">
      <alignment horizontal="center" vertical="top"/>
    </xf>
    <xf numFmtId="0" fontId="6" fillId="2" borderId="3" xfId="0" applyFont="1" applyFill="1" applyBorder="1" applyAlignment="1">
      <alignment horizontal="center" vertical="top" wrapText="1"/>
    </xf>
    <xf numFmtId="0" fontId="6" fillId="0" borderId="10" xfId="0" applyFont="1" applyBorder="1" applyAlignment="1">
      <alignment vertical="center"/>
    </xf>
    <xf numFmtId="49" fontId="24" fillId="0" borderId="10" xfId="0" applyNumberFormat="1" applyFont="1" applyBorder="1" applyAlignment="1">
      <alignment horizontal="left" vertical="top" wrapText="1"/>
    </xf>
    <xf numFmtId="0" fontId="6" fillId="0" borderId="10" xfId="0" applyFont="1" applyBorder="1" applyAlignment="1">
      <alignment wrapText="1"/>
    </xf>
    <xf numFmtId="0" fontId="6" fillId="0" borderId="10" xfId="0" applyFont="1" applyBorder="1" applyAlignment="1">
      <alignment vertical="center" wrapText="1"/>
    </xf>
    <xf numFmtId="0" fontId="48" fillId="0" borderId="11" xfId="0" applyFont="1" applyBorder="1" applyAlignment="1">
      <alignment horizontal="center" vertical="top" wrapText="1"/>
    </xf>
    <xf numFmtId="0" fontId="48" fillId="0" borderId="6" xfId="0" applyFont="1" applyBorder="1" applyAlignment="1">
      <alignment horizontal="center" vertical="top" wrapText="1"/>
    </xf>
    <xf numFmtId="0" fontId="6" fillId="2" borderId="55" xfId="0" applyFont="1" applyFill="1" applyBorder="1" applyAlignment="1">
      <alignment horizontal="left" vertical="top" wrapText="1"/>
    </xf>
    <xf numFmtId="0" fontId="48" fillId="0" borderId="2" xfId="0" applyFont="1" applyBorder="1" applyAlignment="1">
      <alignment horizontal="center" vertical="top" wrapText="1"/>
    </xf>
    <xf numFmtId="0" fontId="48" fillId="0" borderId="11" xfId="0" applyFont="1" applyBorder="1" applyAlignment="1">
      <alignment vertical="top" wrapText="1"/>
    </xf>
    <xf numFmtId="0" fontId="48" fillId="0" borderId="6" xfId="0" applyFont="1" applyBorder="1" applyAlignment="1">
      <alignment vertical="top" wrapText="1"/>
    </xf>
    <xf numFmtId="0" fontId="48" fillId="0" borderId="13" xfId="0" applyFont="1" applyBorder="1" applyAlignment="1">
      <alignment vertical="top" wrapText="1"/>
    </xf>
    <xf numFmtId="0" fontId="6" fillId="2" borderId="14" xfId="0" applyFont="1" applyFill="1" applyBorder="1" applyAlignment="1">
      <alignment horizontal="left" vertical="top" wrapText="1"/>
    </xf>
  </cellXfs>
  <cellStyles count="8">
    <cellStyle name="Comma" xfId="1" builtinId="3"/>
    <cellStyle name="Currency" xfId="7" builtinId="4"/>
    <cellStyle name="Normal" xfId="0" builtinId="0"/>
    <cellStyle name="Normal 2" xfId="4" xr:uid="{00000000-0005-0000-0000-000002000000}"/>
    <cellStyle name="Normal 2 2" xfId="6" xr:uid="{A4A51A68-C48F-49A0-AF6C-5F5C7DBA2DBD}"/>
    <cellStyle name="Normal 5" xfId="2" xr:uid="{00000000-0005-0000-0000-000003000000}"/>
    <cellStyle name="Normal_FLQuickRefGuide_4.27.09" xfId="3" xr:uid="{00000000-0005-0000-0000-000004000000}"/>
    <cellStyle name="Percent" xfId="5" builtinId="5"/>
  </cellStyles>
  <dxfs count="32">
    <dxf>
      <font>
        <strike val="0"/>
        <outline val="0"/>
        <shadow val="0"/>
        <u val="none"/>
        <vertAlign val="baseline"/>
        <sz val="12"/>
        <color auto="1"/>
        <name val="Times New Roman"/>
        <family val="1"/>
        <scheme val="none"/>
      </font>
      <fill>
        <patternFill patternType="none">
          <fgColor indexed="64"/>
          <bgColor auto="1"/>
        </patternFill>
      </fill>
      <alignment horizontal="right" vertical="bottom"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2"/>
        <color auto="1"/>
        <name val="Times New Roman"/>
        <family val="1"/>
        <scheme val="none"/>
      </font>
      <fill>
        <patternFill patternType="none">
          <fgColor indexed="64"/>
          <bgColor auto="1"/>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color auto="1"/>
        <name val="Times New Roman"/>
        <family val="1"/>
        <scheme val="none"/>
      </font>
      <numFmt numFmtId="19" formatCode="m/d/yyyy"/>
      <fill>
        <patternFill patternType="none">
          <fgColor indexed="64"/>
          <bgColor auto="1"/>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indexed="8"/>
        <name val="Arial"/>
        <family val="2"/>
        <scheme val="none"/>
      </font>
      <fill>
        <patternFill patternType="none">
          <fgColor indexed="64"/>
          <bgColor auto="1"/>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 formatCode="#,##0"/>
      <fill>
        <patternFill patternType="none">
          <fgColor indexed="64"/>
          <bgColor auto="1"/>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indexed="8"/>
        <name val="Arial"/>
        <family val="2"/>
        <scheme val="none"/>
      </font>
      <numFmt numFmtId="3" formatCode="#,##0"/>
      <fill>
        <patternFill patternType="none">
          <fgColor indexed="64"/>
          <bgColor auto="1"/>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indexed="8"/>
        <name val="Arial"/>
        <family val="2"/>
        <scheme val="none"/>
      </font>
      <numFmt numFmtId="3" formatCode="#,##0"/>
      <fill>
        <patternFill patternType="none">
          <fgColor indexed="64"/>
          <bgColor auto="1"/>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indexed="8"/>
        <name val="Arial"/>
        <family val="2"/>
        <scheme val="none"/>
      </font>
      <numFmt numFmtId="3" formatCode="#,##0"/>
      <fill>
        <patternFill patternType="none">
          <fgColor indexed="64"/>
          <bgColor auto="1"/>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indexed="8"/>
        <name val="Arial"/>
        <family val="2"/>
        <scheme val="none"/>
      </font>
      <numFmt numFmtId="3" formatCode="#,##0"/>
      <fill>
        <patternFill patternType="none">
          <fgColor indexed="64"/>
          <bgColor auto="1"/>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indexed="8"/>
        <name val="Arial"/>
        <family val="2"/>
        <scheme val="none"/>
      </font>
      <numFmt numFmtId="3" formatCode="#,##0"/>
      <fill>
        <patternFill patternType="none">
          <fgColor indexed="64"/>
          <bgColor auto="1"/>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indexed="8"/>
        <name val="Arial"/>
        <family val="2"/>
        <scheme val="none"/>
      </font>
      <numFmt numFmtId="3" formatCode="#,##0"/>
      <fill>
        <patternFill patternType="none">
          <fgColor indexed="64"/>
          <bgColor auto="1"/>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indexed="8"/>
        <name val="Arial"/>
        <family val="2"/>
        <scheme val="none"/>
      </font>
      <numFmt numFmtId="3" formatCode="#,##0"/>
      <fill>
        <patternFill patternType="none">
          <fgColor indexed="64"/>
          <bgColor auto="1"/>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indexed="8"/>
        <name val="Arial"/>
        <family val="2"/>
        <scheme val="none"/>
      </font>
      <numFmt numFmtId="3" formatCode="#,##0"/>
      <fill>
        <patternFill patternType="none">
          <fgColor indexed="64"/>
          <bgColor auto="1"/>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indexed="8"/>
        <name val="Arial"/>
        <family val="2"/>
        <scheme val="none"/>
      </font>
      <numFmt numFmtId="3" formatCode="#,##0"/>
      <fill>
        <patternFill patternType="none">
          <fgColor indexed="64"/>
          <bgColor auto="1"/>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indexed="8"/>
        <name val="Arial"/>
        <family val="2"/>
        <scheme val="none"/>
      </font>
      <numFmt numFmtId="3" formatCode="#,##0"/>
      <fill>
        <patternFill patternType="none">
          <fgColor indexed="64"/>
          <bgColor auto="1"/>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indexed="8"/>
        <name val="Arial"/>
        <family val="2"/>
        <scheme val="none"/>
      </font>
      <numFmt numFmtId="3" formatCode="#,##0"/>
      <fill>
        <patternFill patternType="none">
          <fgColor indexed="64"/>
          <bgColor auto="1"/>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indexed="8"/>
        <name val="Arial"/>
        <family val="2"/>
        <scheme val="none"/>
      </font>
      <numFmt numFmtId="3" formatCode="#,##0"/>
      <fill>
        <patternFill patternType="none">
          <fgColor indexed="64"/>
          <bgColor auto="1"/>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indexed="8"/>
        <name val="Arial"/>
        <family val="2"/>
        <scheme val="none"/>
      </font>
      <numFmt numFmtId="3" formatCode="#,##0"/>
      <fill>
        <patternFill patternType="none">
          <fgColor indexed="64"/>
          <bgColor auto="1"/>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indexed="8"/>
        <name val="Arial"/>
        <family val="2"/>
        <scheme val="none"/>
      </font>
      <numFmt numFmtId="3" formatCode="#,##0"/>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indexed="8"/>
        <name val="Arial"/>
        <family val="2"/>
        <scheme val="none"/>
      </font>
      <fill>
        <patternFill patternType="none">
          <fgColor indexed="64"/>
          <bgColor auto="1"/>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indexed="8"/>
        <name val="Arial"/>
        <family val="2"/>
        <scheme val="none"/>
      </font>
      <fill>
        <patternFill patternType="none">
          <fgColor indexed="64"/>
          <bgColor auto="1"/>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indexed="8"/>
        <name val="Arial"/>
        <family val="2"/>
        <scheme val="none"/>
      </font>
      <fill>
        <patternFill patternType="none">
          <fgColor indexed="64"/>
          <bgColor auto="1"/>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indexed="8"/>
        <name val="Arial"/>
        <family val="2"/>
        <scheme val="none"/>
      </font>
      <numFmt numFmtId="165" formatCode="00000"/>
      <fill>
        <patternFill patternType="none">
          <fgColor indexed="64"/>
          <bgColor auto="1"/>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indexed="8"/>
        <name val="Arial"/>
        <family val="2"/>
        <scheme val="none"/>
      </font>
      <fill>
        <patternFill patternType="none">
          <fgColor indexed="64"/>
          <bgColor auto="1"/>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indexed="8"/>
        <name val="Arial"/>
        <family val="2"/>
        <scheme val="none"/>
      </font>
      <fill>
        <patternFill patternType="none">
          <fgColor indexed="64"/>
          <bgColor auto="1"/>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indexed="8"/>
        <name val="Arial"/>
        <family val="2"/>
        <scheme val="none"/>
      </font>
      <fill>
        <patternFill patternType="none">
          <fgColor indexed="64"/>
          <bgColor auto="1"/>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indexed="8"/>
        <name val="Arial"/>
        <family val="2"/>
        <scheme val="none"/>
      </font>
      <fill>
        <patternFill patternType="none">
          <fgColor indexed="64"/>
          <bgColor auto="1"/>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2"/>
        <name val="Times New Roman"/>
        <family val="1"/>
        <scheme val="none"/>
      </font>
      <numFmt numFmtId="1" formatCode="0"/>
      <border diagonalUp="0" diagonalDown="0" outline="0">
        <left style="thin">
          <color indexed="64"/>
        </left>
        <right style="thin">
          <color indexed="64"/>
        </right>
        <top/>
        <bottom/>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12"/>
        <color auto="1"/>
        <name val="Times New Roman"/>
        <family val="1"/>
        <scheme val="none"/>
      </font>
      <numFmt numFmtId="1" formatCode="0"/>
      <fill>
        <patternFill patternType="none">
          <fgColor indexed="64"/>
          <bgColor auto="1"/>
        </patternFill>
      </fill>
    </dxf>
    <dxf>
      <border>
        <bottom style="thin">
          <color indexed="64"/>
        </bottom>
      </border>
    </dxf>
    <dxf>
      <font>
        <b/>
        <i val="0"/>
        <strike val="0"/>
        <condense val="0"/>
        <extend val="0"/>
        <outline val="0"/>
        <shadow val="0"/>
        <u val="none"/>
        <vertAlign val="baseline"/>
        <sz val="12"/>
        <color auto="1"/>
        <name val="Times New Roman"/>
        <family val="1"/>
        <scheme val="none"/>
      </font>
      <numFmt numFmtId="1" formatCode="0"/>
      <fill>
        <patternFill patternType="solid">
          <fgColor indexed="64"/>
          <bgColor theme="0" tint="-0.249977111117893"/>
        </patternFill>
      </fill>
      <alignment horizontal="left" vertical="bottom" textRotation="0" wrapText="1"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colors>
    <mruColors>
      <color rgb="FFB2B2B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4608619</xdr:colOff>
      <xdr:row>0</xdr:row>
      <xdr:rowOff>83608</xdr:rowOff>
    </xdr:from>
    <xdr:to>
      <xdr:col>0</xdr:col>
      <xdr:colOff>6893560</xdr:colOff>
      <xdr:row>0</xdr:row>
      <xdr:rowOff>1359320</xdr:rowOff>
    </xdr:to>
    <xdr:pic>
      <xdr:nvPicPr>
        <xdr:cNvPr id="3" name="Picture 2">
          <a:extLst>
            <a:ext uri="{FF2B5EF4-FFF2-40B4-BE49-F238E27FC236}">
              <a16:creationId xmlns:a16="http://schemas.microsoft.com/office/drawing/2014/main" id="{4F9C0D97-4F26-44E2-ACA1-F68B45CE10D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608619" y="83608"/>
          <a:ext cx="2284941" cy="1275712"/>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3EC9BEB-9D20-49D7-B9EA-0730ED9B0340}" name="Table_Facility_List_Staging_8_26_2013.accdb_11432" displayName="Table_Facility_List_Staging_8_26_2013.accdb_11432" ref="A4:AA115" headerRowDxfId="31" dataDxfId="29" totalsRowDxfId="27" headerRowBorderDxfId="30" tableBorderDxfId="28">
  <autoFilter ref="A4:AA115" xr:uid="{61BD7780-12DE-4870-B406-61B4C7C077E2}"/>
  <tableColumns count="27">
    <tableColumn id="2" xr3:uid="{48A3640F-ABF4-4BF4-A246-43DA41CA0027}" name="Name" dataDxfId="26"/>
    <tableColumn id="3" xr3:uid="{FDA65017-4350-469E-A90B-2877359ADF98}" name="Address" dataDxfId="25"/>
    <tableColumn id="4" xr3:uid="{41BDE193-F2F4-4044-882D-F0F6EEEF3131}" name="City" dataDxfId="24"/>
    <tableColumn id="6" xr3:uid="{7D5ABE1C-F48C-4615-A79F-561156595747}" name="State" dataDxfId="23"/>
    <tableColumn id="7" xr3:uid="{6A760C6A-167B-4C8F-9322-3BFA954CF86B}" name="Zip" dataDxfId="22"/>
    <tableColumn id="9" xr3:uid="{A387F29F-96E2-47C0-A808-9448EEA32847}" name="AOR" dataDxfId="21"/>
    <tableColumn id="12" xr3:uid="{B8F9460B-D8DE-4640-9108-9D9BECDBC735}" name="Type Detailed" dataDxfId="20"/>
    <tableColumn id="81" xr3:uid="{97541B3C-AE67-4A41-B359-72A892F944C6}" name="Male/Female" dataDxfId="19"/>
    <tableColumn id="43" xr3:uid="{A8BC0DB1-A080-428E-866F-623EEE7BD02E}" name="FY24 ALOS" dataDxfId="18"/>
    <tableColumn id="67" xr3:uid="{1F7A4E65-4378-4966-B271-6F4ED145E262}" name="Level A" dataDxfId="17"/>
    <tableColumn id="68" xr3:uid="{52EE7C13-025E-4625-AFA4-1158C0DB94E6}" name="Level B" dataDxfId="16"/>
    <tableColumn id="69" xr3:uid="{2B04F58D-4123-4085-AD57-D6E8D9D97410}" name="Level C" dataDxfId="15"/>
    <tableColumn id="70" xr3:uid="{1170D75F-C572-49F7-BD59-3A68195C5227}" name="Level D" dataDxfId="14"/>
    <tableColumn id="71" xr3:uid="{4B2F9C0C-96DA-4B4D-91F5-5384AA508DD1}" name="Male Crim" dataDxfId="13"/>
    <tableColumn id="72" xr3:uid="{51CF5899-C5D9-458E-A298-BA0BFB67B846}" name="Male Non-Crim" dataDxfId="12"/>
    <tableColumn id="73" xr3:uid="{B2B98D2A-566F-48B5-829F-C36B850BDB67}" name="Female Crim" dataDxfId="11"/>
    <tableColumn id="74" xr3:uid="{D0AB0065-3C79-4671-B179-0F1B17709555}" name="Female Non-Crim" dataDxfId="10"/>
    <tableColumn id="75" xr3:uid="{4031E6C0-BE5A-43CD-92CC-19DE2C19035C}" name="ICE Threat Level 1" dataDxfId="9"/>
    <tableColumn id="76" xr3:uid="{F6504371-4FD9-49B0-AA2F-E4A47CFEFF1F}" name="ICE Threat Level 2" dataDxfId="8"/>
    <tableColumn id="77" xr3:uid="{9C96DD39-38CA-422C-9A94-450886651401}" name="ICE Threat Level 3" dataDxfId="7"/>
    <tableColumn id="78" xr3:uid="{B7A19F13-ED1A-47BE-96FB-82D04F4B4B58}" name="No ICE Threat Level" dataDxfId="6"/>
    <tableColumn id="79" xr3:uid="{BE9FAEA1-342B-4B0B-A7C9-BA2FB9922CF5}" name="Mandatory" dataDxfId="5"/>
    <tableColumn id="86" xr3:uid="{F7426D64-FFFD-440F-8EF1-5EBF6F3F6AF1}" name="Guaranteed Minimum" dataDxfId="4"/>
    <tableColumn id="124" xr3:uid="{005BDF95-830B-4D24-B43F-5CC0F1572D4A}" name="Last Inspection Type" dataDxfId="3"/>
    <tableColumn id="10" xr3:uid="{8BA4033E-39FE-4A1E-B08B-447612A800B4}" name="ODO Inspection End Date" dataDxfId="2"/>
    <tableColumn id="1" xr3:uid="{E36BB348-8CDF-49F6-9615-84BB34B24056}" name="ODO Last Inspection Standard" dataDxfId="1"/>
    <tableColumn id="8" xr3:uid="{FB1C9613-EC4B-4BA7-A34E-2E6FB6CE6B9A}" name="ODO Final Rating" dataDxfId="0"/>
  </tableColumns>
  <tableStyleInfo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6"/>
  <sheetViews>
    <sheetView zoomScale="80" zoomScaleNormal="80" workbookViewId="0"/>
  </sheetViews>
  <sheetFormatPr defaultColWidth="0" defaultRowHeight="14.5" zeroHeight="1" x14ac:dyDescent="0.35"/>
  <cols>
    <col min="1" max="1" width="110.453125" customWidth="1"/>
    <col min="2" max="16384" width="8.81640625" hidden="1"/>
  </cols>
  <sheetData>
    <row r="1" spans="1:1" ht="119.15" customHeight="1" x14ac:dyDescent="0.35">
      <c r="A1" s="9" t="s">
        <v>199</v>
      </c>
    </row>
    <row r="2" spans="1:1" ht="51.75" customHeight="1" x14ac:dyDescent="0.35">
      <c r="A2" s="8" t="s">
        <v>11</v>
      </c>
    </row>
    <row r="3" spans="1:1" ht="76.400000000000006" customHeight="1" x14ac:dyDescent="0.35">
      <c r="A3" s="8" t="s">
        <v>232</v>
      </c>
    </row>
    <row r="4" spans="1:1" ht="22.5" customHeight="1" x14ac:dyDescent="0.35">
      <c r="A4" s="8" t="s">
        <v>198</v>
      </c>
    </row>
    <row r="5" spans="1:1" ht="36.75" customHeight="1" x14ac:dyDescent="0.35">
      <c r="A5" s="8" t="s">
        <v>171</v>
      </c>
    </row>
    <row r="6" spans="1:1" x14ac:dyDescent="0.35"/>
  </sheetData>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77D56D-C263-447A-B4FE-660DBBE89DB1}">
  <dimension ref="A1:BD237"/>
  <sheetViews>
    <sheetView topLeftCell="A69" zoomScale="85" zoomScaleNormal="85" workbookViewId="0">
      <selection sqref="A1:D1"/>
    </sheetView>
  </sheetViews>
  <sheetFormatPr defaultRowHeight="15" x14ac:dyDescent="0.35"/>
  <cols>
    <col min="1" max="1" width="23.453125" customWidth="1"/>
    <col min="2" max="2" width="16.7265625" customWidth="1"/>
    <col min="3" max="3" width="37.26953125" bestFit="1" customWidth="1"/>
    <col min="4" max="4" width="34.7265625" customWidth="1"/>
    <col min="5" max="9" width="19.54296875" customWidth="1"/>
    <col min="10" max="10" width="15" customWidth="1"/>
    <col min="13" max="13" width="8.7265625" style="3"/>
  </cols>
  <sheetData>
    <row r="1" spans="1:56" ht="26.25" customHeight="1" thickBot="1" x14ac:dyDescent="0.4">
      <c r="A1" s="158" t="s">
        <v>323</v>
      </c>
      <c r="B1" s="159"/>
      <c r="C1" s="159"/>
      <c r="D1" s="159"/>
      <c r="E1" s="107"/>
      <c r="F1" s="107"/>
      <c r="G1" s="107"/>
      <c r="H1" s="106"/>
      <c r="I1" s="3"/>
      <c r="J1" s="3"/>
      <c r="K1" s="3"/>
      <c r="L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row>
    <row r="2" spans="1:56" ht="110.15" customHeight="1" thickBot="1" x14ac:dyDescent="0.4">
      <c r="A2" s="165" t="s">
        <v>322</v>
      </c>
      <c r="B2" s="166"/>
      <c r="C2" s="166"/>
      <c r="D2" s="166"/>
      <c r="E2" s="166"/>
      <c r="F2" s="166"/>
      <c r="G2" s="166"/>
      <c r="H2" s="167"/>
      <c r="I2" s="3"/>
      <c r="J2" s="3"/>
      <c r="K2" s="3"/>
      <c r="L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row>
    <row r="3" spans="1:56" x14ac:dyDescent="0.35">
      <c r="I3" s="3"/>
      <c r="J3" s="3"/>
      <c r="K3" s="3"/>
      <c r="L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row>
    <row r="4" spans="1:56" ht="15.5" thickBot="1" x14ac:dyDescent="0.4">
      <c r="A4" s="105"/>
      <c r="I4" s="3"/>
      <c r="J4" s="3"/>
      <c r="K4" s="3"/>
      <c r="L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row>
    <row r="5" spans="1:56" ht="29.25" customHeight="1" thickBot="1" x14ac:dyDescent="0.4">
      <c r="A5" s="158" t="s">
        <v>321</v>
      </c>
      <c r="B5" s="159"/>
      <c r="C5" s="159"/>
      <c r="D5" s="160"/>
      <c r="I5" s="3"/>
      <c r="J5" s="3"/>
      <c r="K5" s="3"/>
      <c r="L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row>
    <row r="6" spans="1:56" ht="48" customHeight="1" thickBot="1" x14ac:dyDescent="0.4">
      <c r="A6" s="101" t="s">
        <v>305</v>
      </c>
      <c r="B6" s="100" t="s">
        <v>304</v>
      </c>
      <c r="C6" s="100" t="s">
        <v>303</v>
      </c>
      <c r="D6" s="100" t="s">
        <v>302</v>
      </c>
      <c r="I6" s="3"/>
      <c r="J6" s="3"/>
      <c r="K6" s="3"/>
      <c r="L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row>
    <row r="7" spans="1:56" ht="15.5" thickBot="1" x14ac:dyDescent="0.4">
      <c r="A7" s="98" t="s">
        <v>301</v>
      </c>
      <c r="B7" s="97">
        <v>41</v>
      </c>
      <c r="C7" s="97">
        <v>14.46</v>
      </c>
      <c r="D7" s="97">
        <v>19.63</v>
      </c>
      <c r="I7" s="3"/>
      <c r="J7" s="3"/>
      <c r="K7" s="3"/>
      <c r="L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row>
    <row r="8" spans="1:56" ht="15.5" thickBot="1" x14ac:dyDescent="0.4">
      <c r="A8" s="98" t="s">
        <v>300</v>
      </c>
      <c r="B8" s="97">
        <v>10</v>
      </c>
      <c r="C8" s="97">
        <v>26.3</v>
      </c>
      <c r="D8" s="97">
        <v>29.5</v>
      </c>
      <c r="I8" s="3"/>
      <c r="J8" s="3"/>
      <c r="K8" s="3"/>
      <c r="L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c r="BD8" s="3"/>
    </row>
    <row r="9" spans="1:56" ht="15.5" thickBot="1" x14ac:dyDescent="0.4">
      <c r="A9" s="98" t="s">
        <v>299</v>
      </c>
      <c r="B9" s="97">
        <v>231</v>
      </c>
      <c r="C9" s="97">
        <v>10.48</v>
      </c>
      <c r="D9" s="97">
        <v>12.6</v>
      </c>
      <c r="I9" s="3"/>
      <c r="J9" s="3"/>
      <c r="K9" s="3"/>
      <c r="L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row>
    <row r="10" spans="1:56" ht="45" customHeight="1" thickBot="1" x14ac:dyDescent="0.4">
      <c r="A10" s="99" t="s">
        <v>298</v>
      </c>
      <c r="B10" s="97">
        <v>12</v>
      </c>
      <c r="C10" s="97">
        <v>20.83</v>
      </c>
      <c r="D10" s="97">
        <v>25.5</v>
      </c>
      <c r="I10" s="3"/>
      <c r="J10" s="3"/>
      <c r="K10" s="3"/>
      <c r="L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row>
    <row r="11" spans="1:56" ht="15.5" thickBot="1" x14ac:dyDescent="0.4">
      <c r="A11" s="98" t="s">
        <v>297</v>
      </c>
      <c r="B11" s="97">
        <v>2</v>
      </c>
      <c r="C11" s="97">
        <v>11</v>
      </c>
      <c r="D11" s="97">
        <v>19.5</v>
      </c>
      <c r="I11" s="3"/>
      <c r="J11" s="3"/>
      <c r="K11" s="3"/>
      <c r="L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row>
    <row r="12" spans="1:56" ht="15.5" thickBot="1" x14ac:dyDescent="0.4">
      <c r="A12" s="95" t="s">
        <v>296</v>
      </c>
      <c r="B12" s="94">
        <v>296</v>
      </c>
      <c r="C12" s="94">
        <v>11.99</v>
      </c>
      <c r="D12" s="94">
        <v>14.72</v>
      </c>
      <c r="I12" s="3"/>
      <c r="J12" s="3"/>
      <c r="K12" s="3"/>
      <c r="L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row>
    <row r="13" spans="1:56" x14ac:dyDescent="0.35">
      <c r="I13" s="3"/>
      <c r="J13" s="3"/>
      <c r="K13" s="3"/>
      <c r="L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row>
    <row r="14" spans="1:56" x14ac:dyDescent="0.35">
      <c r="A14" s="168" t="s">
        <v>320</v>
      </c>
      <c r="B14" s="168"/>
      <c r="C14" s="168"/>
      <c r="D14" s="168"/>
      <c r="E14" s="168"/>
      <c r="F14" s="168"/>
      <c r="G14" s="168"/>
      <c r="H14" s="168"/>
      <c r="I14" s="3"/>
      <c r="J14" s="3"/>
      <c r="K14" s="3"/>
      <c r="L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c r="AY14" s="3"/>
      <c r="AZ14" s="3"/>
      <c r="BA14" s="3"/>
      <c r="BB14" s="3"/>
      <c r="BC14" s="3"/>
      <c r="BD14" s="3"/>
    </row>
    <row r="15" spans="1:56" ht="15.5" thickBot="1" x14ac:dyDescent="0.4">
      <c r="A15" s="102"/>
      <c r="B15" s="102"/>
      <c r="C15" s="102"/>
      <c r="D15" s="102"/>
      <c r="E15" s="102"/>
      <c r="F15" s="102"/>
      <c r="G15" s="102"/>
      <c r="H15" s="102"/>
      <c r="I15" s="3"/>
      <c r="J15" s="3"/>
      <c r="K15" s="3"/>
      <c r="L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row>
    <row r="16" spans="1:56" ht="28.5" customHeight="1" thickBot="1" x14ac:dyDescent="0.4">
      <c r="A16" s="158" t="s">
        <v>319</v>
      </c>
      <c r="B16" s="159"/>
      <c r="C16" s="159"/>
      <c r="D16" s="160"/>
      <c r="I16" s="3"/>
      <c r="J16" s="3"/>
      <c r="K16" s="3"/>
      <c r="L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row>
    <row r="17" spans="1:56" ht="45.75" customHeight="1" thickBot="1" x14ac:dyDescent="0.4">
      <c r="A17" s="101" t="s">
        <v>305</v>
      </c>
      <c r="B17" s="100" t="s">
        <v>304</v>
      </c>
      <c r="C17" s="100" t="s">
        <v>303</v>
      </c>
      <c r="D17" s="100" t="s">
        <v>302</v>
      </c>
      <c r="E17" s="104"/>
      <c r="F17" s="103"/>
      <c r="G17" s="103"/>
      <c r="H17" s="103"/>
      <c r="I17" s="3"/>
      <c r="J17" s="3"/>
      <c r="K17" s="3"/>
      <c r="L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row>
    <row r="18" spans="1:56" ht="15.5" thickBot="1" x14ac:dyDescent="0.4">
      <c r="A18" s="98" t="s">
        <v>301</v>
      </c>
      <c r="B18" s="97">
        <v>52</v>
      </c>
      <c r="C18" s="96">
        <v>9.884615385</v>
      </c>
      <c r="D18" s="96">
        <v>11.42222222</v>
      </c>
      <c r="E18" s="91"/>
      <c r="F18" s="90"/>
      <c r="G18" s="90"/>
      <c r="H18" s="90"/>
      <c r="I18" s="3"/>
      <c r="J18" s="3"/>
      <c r="K18" s="3"/>
      <c r="L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row>
    <row r="19" spans="1:56" ht="15.5" thickBot="1" x14ac:dyDescent="0.4">
      <c r="A19" s="98" t="s">
        <v>300</v>
      </c>
      <c r="B19" s="97">
        <v>5</v>
      </c>
      <c r="C19" s="96">
        <v>15.2</v>
      </c>
      <c r="D19" s="96">
        <v>15.2</v>
      </c>
      <c r="I19" s="3"/>
      <c r="J19" s="3"/>
      <c r="K19" s="3"/>
      <c r="L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row>
    <row r="20" spans="1:56" ht="15.5" thickBot="1" x14ac:dyDescent="0.4">
      <c r="A20" s="98" t="s">
        <v>299</v>
      </c>
      <c r="B20" s="97">
        <v>111</v>
      </c>
      <c r="C20" s="96">
        <v>7.4864864860000004</v>
      </c>
      <c r="D20" s="96">
        <v>7.6944444440000002</v>
      </c>
      <c r="E20" s="104"/>
      <c r="F20" s="103"/>
      <c r="G20" s="103"/>
      <c r="H20" s="103"/>
      <c r="I20" s="3"/>
      <c r="J20" s="3"/>
      <c r="K20" s="3"/>
      <c r="L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row>
    <row r="21" spans="1:56" ht="52.4" customHeight="1" thickBot="1" x14ac:dyDescent="0.4">
      <c r="A21" s="99" t="s">
        <v>298</v>
      </c>
      <c r="B21" s="97">
        <v>19</v>
      </c>
      <c r="C21" s="96">
        <v>7.0526315789999998</v>
      </c>
      <c r="D21" s="96">
        <v>7.4444444440000002</v>
      </c>
      <c r="E21" s="89"/>
      <c r="F21" s="89"/>
      <c r="G21" s="89"/>
      <c r="H21" s="89"/>
      <c r="I21" s="3"/>
      <c r="J21" s="3"/>
      <c r="K21" s="3"/>
      <c r="L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row>
    <row r="22" spans="1:56" ht="15.5" thickBot="1" x14ac:dyDescent="0.4">
      <c r="A22" s="98" t="s">
        <v>297</v>
      </c>
      <c r="B22" s="97">
        <v>39</v>
      </c>
      <c r="C22" s="96">
        <v>17.410256409999999</v>
      </c>
      <c r="D22" s="96">
        <v>19.399999999999999</v>
      </c>
      <c r="E22" s="12"/>
      <c r="I22" s="3"/>
      <c r="J22" s="3"/>
      <c r="K22" s="3"/>
      <c r="L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row>
    <row r="23" spans="1:56" ht="15.5" thickBot="1" x14ac:dyDescent="0.4">
      <c r="A23" s="95" t="s">
        <v>296</v>
      </c>
      <c r="B23" s="94">
        <v>226</v>
      </c>
      <c r="C23" s="93">
        <v>11.406797971999998</v>
      </c>
      <c r="D23" s="93">
        <v>12.232222221599999</v>
      </c>
      <c r="I23" s="3"/>
      <c r="J23" s="3"/>
      <c r="K23" s="3"/>
      <c r="L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row>
    <row r="24" spans="1:56" x14ac:dyDescent="0.35">
      <c r="I24" s="3"/>
      <c r="J24" s="3"/>
      <c r="K24" s="3"/>
      <c r="L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row>
    <row r="25" spans="1:56" x14ac:dyDescent="0.35">
      <c r="A25" s="168" t="s">
        <v>318</v>
      </c>
      <c r="B25" s="168"/>
      <c r="C25" s="168"/>
      <c r="D25" s="168"/>
      <c r="E25" s="168"/>
      <c r="F25" s="168"/>
      <c r="G25" s="168"/>
      <c r="H25" s="168"/>
      <c r="I25" s="3"/>
      <c r="J25" s="3"/>
      <c r="K25" s="3"/>
      <c r="L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row>
    <row r="26" spans="1:56" x14ac:dyDescent="0.35">
      <c r="A26" s="102" t="s">
        <v>317</v>
      </c>
      <c r="B26" s="102"/>
      <c r="C26" s="102"/>
      <c r="D26" s="102"/>
      <c r="E26" s="102"/>
      <c r="F26" s="102"/>
      <c r="G26" s="102"/>
      <c r="H26" s="102"/>
      <c r="I26" s="3"/>
      <c r="J26" s="3"/>
      <c r="K26" s="3"/>
      <c r="L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c r="BD26" s="3"/>
    </row>
    <row r="27" spans="1:56" ht="15.5" thickBot="1" x14ac:dyDescent="0.4">
      <c r="A27" s="102"/>
      <c r="B27" s="102"/>
      <c r="C27" s="102"/>
      <c r="D27" s="102"/>
      <c r="E27" s="102"/>
      <c r="F27" s="102"/>
      <c r="G27" s="102"/>
      <c r="H27" s="102"/>
      <c r="I27" s="3"/>
      <c r="J27" s="3"/>
      <c r="K27" s="3"/>
      <c r="L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row>
    <row r="28" spans="1:56" ht="26.25" customHeight="1" thickBot="1" x14ac:dyDescent="0.4">
      <c r="A28" s="158" t="s">
        <v>316</v>
      </c>
      <c r="B28" s="159"/>
      <c r="C28" s="159"/>
      <c r="D28" s="160"/>
      <c r="E28" s="102"/>
      <c r="F28" s="102"/>
      <c r="G28" s="102"/>
      <c r="H28" s="102"/>
      <c r="I28" s="3"/>
      <c r="J28" s="3"/>
      <c r="K28" s="3"/>
      <c r="L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c r="BD28" s="3"/>
    </row>
    <row r="29" spans="1:56" ht="48" customHeight="1" thickBot="1" x14ac:dyDescent="0.4">
      <c r="A29" s="101" t="s">
        <v>305</v>
      </c>
      <c r="B29" s="100" t="s">
        <v>304</v>
      </c>
      <c r="C29" s="100" t="s">
        <v>303</v>
      </c>
      <c r="D29" s="100" t="s">
        <v>302</v>
      </c>
      <c r="E29" s="102"/>
      <c r="F29" s="102"/>
      <c r="G29" s="102"/>
      <c r="H29" s="102"/>
      <c r="I29" s="3"/>
      <c r="J29" s="3"/>
      <c r="K29" s="3"/>
      <c r="L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3"/>
    </row>
    <row r="30" spans="1:56" ht="15.5" thickBot="1" x14ac:dyDescent="0.4">
      <c r="A30" s="98" t="s">
        <v>301</v>
      </c>
      <c r="B30" s="97">
        <v>59</v>
      </c>
      <c r="C30" s="96">
        <v>11.78</v>
      </c>
      <c r="D30" s="96">
        <v>35</v>
      </c>
      <c r="E30" s="102"/>
      <c r="F30" s="102"/>
      <c r="G30" s="102"/>
      <c r="H30" s="102"/>
      <c r="I30" s="3"/>
      <c r="J30" s="3"/>
      <c r="K30" s="3"/>
      <c r="L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c r="BD30" s="3"/>
    </row>
    <row r="31" spans="1:56" ht="15.5" thickBot="1" x14ac:dyDescent="0.4">
      <c r="A31" s="98" t="s">
        <v>300</v>
      </c>
      <c r="B31" s="97">
        <v>13</v>
      </c>
      <c r="C31" s="96">
        <v>17.079999999999998</v>
      </c>
      <c r="D31" s="96">
        <v>64.540000000000006</v>
      </c>
      <c r="E31" s="102"/>
      <c r="F31" s="102"/>
      <c r="G31" s="102"/>
      <c r="H31" s="102"/>
      <c r="I31" s="3"/>
      <c r="J31" s="3"/>
      <c r="K31" s="3"/>
      <c r="L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c r="BD31" s="3"/>
    </row>
    <row r="32" spans="1:56" ht="15.5" thickBot="1" x14ac:dyDescent="0.4">
      <c r="A32" s="98" t="s">
        <v>299</v>
      </c>
      <c r="B32" s="97">
        <v>146</v>
      </c>
      <c r="C32" s="96">
        <v>10.210000000000001</v>
      </c>
      <c r="D32" s="96">
        <v>18.420000000000002</v>
      </c>
      <c r="E32" s="102"/>
      <c r="F32" s="102"/>
      <c r="G32" s="102"/>
      <c r="H32" s="102"/>
      <c r="I32" s="3"/>
      <c r="J32" s="3"/>
      <c r="K32" s="3"/>
      <c r="L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row>
    <row r="33" spans="1:56" ht="44.65" customHeight="1" thickBot="1" x14ac:dyDescent="0.4">
      <c r="A33" s="99" t="s">
        <v>298</v>
      </c>
      <c r="B33" s="97">
        <v>32</v>
      </c>
      <c r="C33" s="96">
        <v>4.91</v>
      </c>
      <c r="D33" s="96">
        <v>9.9700000000000006</v>
      </c>
      <c r="E33" s="102"/>
      <c r="F33" s="102"/>
      <c r="G33" s="102"/>
      <c r="H33" s="102"/>
      <c r="I33" s="3"/>
      <c r="J33" s="3"/>
      <c r="K33" s="3"/>
      <c r="L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c r="BD33" s="3"/>
    </row>
    <row r="34" spans="1:56" ht="15.5" thickBot="1" x14ac:dyDescent="0.4">
      <c r="A34" s="98" t="s">
        <v>297</v>
      </c>
      <c r="B34" s="97">
        <v>61</v>
      </c>
      <c r="C34" s="96">
        <v>50.8</v>
      </c>
      <c r="D34" s="96">
        <v>87.23</v>
      </c>
      <c r="E34" s="102"/>
      <c r="F34" s="102"/>
      <c r="G34" s="102"/>
      <c r="H34" s="102"/>
      <c r="I34" s="3"/>
      <c r="J34" s="3"/>
      <c r="K34" s="3"/>
      <c r="L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c r="BD34" s="3"/>
    </row>
    <row r="35" spans="1:56" ht="15.5" thickBot="1" x14ac:dyDescent="0.4">
      <c r="A35" s="95" t="s">
        <v>296</v>
      </c>
      <c r="B35" s="94">
        <v>311</v>
      </c>
      <c r="C35" s="93">
        <v>18.21</v>
      </c>
      <c r="D35" s="93">
        <v>36.119999999999997</v>
      </c>
      <c r="E35" s="102"/>
      <c r="F35" s="102"/>
      <c r="G35" s="102"/>
      <c r="H35" s="102"/>
      <c r="I35" s="3"/>
      <c r="J35" s="3"/>
      <c r="K35" s="3"/>
      <c r="L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c r="BD35" s="3"/>
    </row>
    <row r="36" spans="1:56" x14ac:dyDescent="0.35">
      <c r="I36" s="3"/>
      <c r="J36" s="3"/>
      <c r="K36" s="3"/>
      <c r="L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c r="BD36" s="3"/>
    </row>
    <row r="37" spans="1:56" x14ac:dyDescent="0.35">
      <c r="A37" s="92" t="s">
        <v>315</v>
      </c>
      <c r="B37" s="92"/>
      <c r="C37" s="92"/>
      <c r="D37" s="92"/>
      <c r="E37" s="92"/>
      <c r="I37" s="3"/>
      <c r="J37" s="3"/>
      <c r="K37" s="3"/>
      <c r="L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c r="BD37" s="3"/>
    </row>
    <row r="38" spans="1:56" x14ac:dyDescent="0.35">
      <c r="A38" s="92"/>
      <c r="B38" s="92"/>
      <c r="C38" s="92"/>
      <c r="D38" s="92"/>
      <c r="E38" s="92"/>
      <c r="I38" s="3"/>
      <c r="J38" s="3"/>
      <c r="K38" s="3"/>
      <c r="L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c r="BD38" s="3"/>
    </row>
    <row r="39" spans="1:56" ht="15.5" thickBot="1" x14ac:dyDescent="0.4">
      <c r="A39" s="92"/>
      <c r="B39" s="92"/>
      <c r="C39" s="92"/>
      <c r="D39" s="92"/>
      <c r="E39" s="92"/>
      <c r="I39" s="3"/>
      <c r="J39" s="3"/>
      <c r="K39" s="3"/>
      <c r="L39" s="3"/>
      <c r="N39" s="3"/>
      <c r="O39" s="3"/>
      <c r="P39" s="3"/>
      <c r="Q39" s="3"/>
      <c r="R39" s="3"/>
      <c r="S39" s="3"/>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c r="AT39" s="3"/>
      <c r="AU39" s="3"/>
      <c r="AV39" s="3"/>
      <c r="AW39" s="3"/>
      <c r="AX39" s="3"/>
      <c r="AY39" s="3"/>
      <c r="AZ39" s="3"/>
      <c r="BA39" s="3"/>
      <c r="BB39" s="3"/>
      <c r="BC39" s="3"/>
      <c r="BD39" s="3"/>
    </row>
    <row r="40" spans="1:56" ht="15.5" thickBot="1" x14ac:dyDescent="0.4">
      <c r="A40" s="158" t="s">
        <v>314</v>
      </c>
      <c r="B40" s="159"/>
      <c r="C40" s="159"/>
      <c r="D40" s="160"/>
      <c r="E40" s="92"/>
      <c r="I40" s="3"/>
      <c r="J40" s="3"/>
      <c r="K40" s="3"/>
      <c r="L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c r="BD40" s="3"/>
    </row>
    <row r="41" spans="1:56" ht="45" customHeight="1" thickBot="1" x14ac:dyDescent="0.4">
      <c r="A41" s="101" t="s">
        <v>305</v>
      </c>
      <c r="B41" s="100" t="s">
        <v>304</v>
      </c>
      <c r="C41" s="100" t="s">
        <v>303</v>
      </c>
      <c r="D41" s="100" t="s">
        <v>302</v>
      </c>
      <c r="E41" s="92"/>
      <c r="I41" s="3"/>
      <c r="J41" s="3"/>
      <c r="K41" s="3"/>
      <c r="L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row>
    <row r="42" spans="1:56" ht="15.5" thickBot="1" x14ac:dyDescent="0.4">
      <c r="A42" s="98" t="s">
        <v>301</v>
      </c>
      <c r="B42" s="97">
        <v>96</v>
      </c>
      <c r="C42" s="96">
        <v>14.614583333333334</v>
      </c>
      <c r="D42" s="96">
        <v>32.385416666666664</v>
      </c>
      <c r="E42" s="92"/>
      <c r="I42" s="3"/>
      <c r="J42" s="3"/>
      <c r="K42" s="3"/>
      <c r="L42" s="3"/>
      <c r="N42" s="3"/>
      <c r="O42" s="3"/>
      <c r="P42" s="3"/>
      <c r="Q42" s="3"/>
      <c r="R42" s="3"/>
      <c r="S42" s="3"/>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3"/>
      <c r="AV42" s="3"/>
      <c r="AW42" s="3"/>
      <c r="AX42" s="3"/>
      <c r="AY42" s="3"/>
      <c r="AZ42" s="3"/>
      <c r="BA42" s="3"/>
      <c r="BB42" s="3"/>
      <c r="BC42" s="3"/>
      <c r="BD42" s="3"/>
    </row>
    <row r="43" spans="1:56" ht="15.5" thickBot="1" x14ac:dyDescent="0.4">
      <c r="A43" s="98" t="s">
        <v>300</v>
      </c>
      <c r="B43" s="97">
        <v>5</v>
      </c>
      <c r="C43" s="96">
        <v>29</v>
      </c>
      <c r="D43" s="96">
        <v>57.6</v>
      </c>
      <c r="E43" s="92"/>
      <c r="I43" s="3"/>
      <c r="J43" s="3"/>
      <c r="K43" s="3"/>
      <c r="L43" s="3"/>
      <c r="N43" s="3"/>
      <c r="O43" s="3"/>
      <c r="P43" s="3"/>
      <c r="Q43" s="3"/>
      <c r="R43" s="3"/>
      <c r="S43" s="3"/>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c r="AT43" s="3"/>
      <c r="AU43" s="3"/>
      <c r="AV43" s="3"/>
      <c r="AW43" s="3"/>
      <c r="AX43" s="3"/>
      <c r="AY43" s="3"/>
      <c r="AZ43" s="3"/>
      <c r="BA43" s="3"/>
      <c r="BB43" s="3"/>
      <c r="BC43" s="3"/>
      <c r="BD43" s="3"/>
    </row>
    <row r="44" spans="1:56" ht="15.5" thickBot="1" x14ac:dyDescent="0.4">
      <c r="A44" s="98" t="s">
        <v>299</v>
      </c>
      <c r="B44" s="97">
        <v>200</v>
      </c>
      <c r="C44" s="96">
        <v>12.205</v>
      </c>
      <c r="D44" s="96">
        <v>17.045000000000002</v>
      </c>
      <c r="E44" s="92"/>
      <c r="I44" s="3"/>
      <c r="J44" s="3"/>
      <c r="K44" s="3"/>
      <c r="L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c r="AY44" s="3"/>
      <c r="AZ44" s="3"/>
      <c r="BA44" s="3"/>
      <c r="BB44" s="3"/>
      <c r="BC44" s="3"/>
      <c r="BD44" s="3"/>
    </row>
    <row r="45" spans="1:56" ht="29.5" thickBot="1" x14ac:dyDescent="0.4">
      <c r="A45" s="99" t="s">
        <v>298</v>
      </c>
      <c r="B45" s="97">
        <v>19</v>
      </c>
      <c r="C45" s="96">
        <v>4.1052631578947372</v>
      </c>
      <c r="D45" s="96">
        <v>26</v>
      </c>
      <c r="E45" s="92"/>
      <c r="I45" s="3"/>
      <c r="J45" s="3"/>
      <c r="K45" s="3"/>
      <c r="L45" s="3"/>
      <c r="N45" s="3"/>
      <c r="O45" s="3"/>
      <c r="P45" s="3"/>
      <c r="Q45" s="3"/>
      <c r="R45" s="3"/>
      <c r="S45" s="3"/>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c r="AT45" s="3"/>
      <c r="AU45" s="3"/>
      <c r="AV45" s="3"/>
      <c r="AW45" s="3"/>
      <c r="AX45" s="3"/>
      <c r="AY45" s="3"/>
      <c r="AZ45" s="3"/>
      <c r="BA45" s="3"/>
      <c r="BB45" s="3"/>
      <c r="BC45" s="3"/>
      <c r="BD45" s="3"/>
    </row>
    <row r="46" spans="1:56" ht="15.5" thickBot="1" x14ac:dyDescent="0.4">
      <c r="A46" s="98" t="s">
        <v>297</v>
      </c>
      <c r="B46" s="97">
        <v>57</v>
      </c>
      <c r="C46" s="96">
        <v>43.210526315789473</v>
      </c>
      <c r="D46" s="96">
        <v>73.578947368421055</v>
      </c>
      <c r="E46" s="92"/>
      <c r="I46" s="3"/>
      <c r="J46" s="3"/>
      <c r="K46" s="3"/>
      <c r="L46" s="3"/>
      <c r="N46" s="3"/>
      <c r="O46" s="3"/>
      <c r="P46" s="3"/>
      <c r="Q46" s="3"/>
      <c r="R46" s="3"/>
      <c r="S46" s="3"/>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c r="AT46" s="3"/>
      <c r="AU46" s="3"/>
      <c r="AV46" s="3"/>
      <c r="AW46" s="3"/>
      <c r="AX46" s="3"/>
      <c r="AY46" s="3"/>
      <c r="AZ46" s="3"/>
      <c r="BA46" s="3"/>
      <c r="BB46" s="3"/>
      <c r="BC46" s="3"/>
      <c r="BD46" s="3"/>
    </row>
    <row r="47" spans="1:56" ht="15.5" thickBot="1" x14ac:dyDescent="0.4">
      <c r="A47" s="95" t="s">
        <v>296</v>
      </c>
      <c r="B47" s="94">
        <v>377</v>
      </c>
      <c r="C47" s="93">
        <v>17.320954907161802</v>
      </c>
      <c r="D47" s="93">
        <v>30.488063660477454</v>
      </c>
      <c r="E47" s="92"/>
      <c r="I47" s="3"/>
      <c r="J47" s="3"/>
      <c r="K47" s="3"/>
      <c r="L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c r="AY47" s="3"/>
      <c r="AZ47" s="3"/>
      <c r="BA47" s="3"/>
      <c r="BB47" s="3"/>
      <c r="BC47" s="3"/>
      <c r="BD47" s="3"/>
    </row>
    <row r="48" spans="1:56" x14ac:dyDescent="0.35">
      <c r="E48" s="92"/>
      <c r="I48" s="3"/>
      <c r="J48" s="3"/>
      <c r="K48" s="3"/>
      <c r="L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c r="AY48" s="3"/>
      <c r="AZ48" s="3"/>
      <c r="BA48" s="3"/>
      <c r="BB48" s="3"/>
      <c r="BC48" s="3"/>
      <c r="BD48" s="3"/>
    </row>
    <row r="49" spans="1:56" x14ac:dyDescent="0.35">
      <c r="A49" s="92" t="s">
        <v>313</v>
      </c>
      <c r="B49" s="92"/>
      <c r="C49" s="92"/>
      <c r="D49" s="92"/>
      <c r="E49" s="92"/>
      <c r="I49" s="3"/>
      <c r="J49" s="3"/>
      <c r="K49" s="3"/>
      <c r="L49" s="3"/>
      <c r="N49" s="3"/>
      <c r="O49" s="3"/>
      <c r="P49" s="3"/>
      <c r="Q49" s="3"/>
      <c r="R49" s="3"/>
      <c r="S49" s="3"/>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c r="AT49" s="3"/>
      <c r="AU49" s="3"/>
      <c r="AV49" s="3"/>
      <c r="AW49" s="3"/>
      <c r="AX49" s="3"/>
      <c r="AY49" s="3"/>
      <c r="AZ49" s="3"/>
      <c r="BA49" s="3"/>
      <c r="BB49" s="3"/>
      <c r="BC49" s="3"/>
      <c r="BD49" s="3"/>
    </row>
    <row r="50" spans="1:56" x14ac:dyDescent="0.35">
      <c r="A50" s="92"/>
      <c r="B50" s="92"/>
      <c r="C50" s="92"/>
      <c r="D50" s="92"/>
      <c r="E50" s="92"/>
      <c r="I50" s="3"/>
      <c r="J50" s="3"/>
      <c r="K50" s="3"/>
      <c r="L50" s="3"/>
      <c r="N50" s="3"/>
      <c r="O50" s="3"/>
      <c r="P50" s="3"/>
      <c r="Q50" s="3"/>
      <c r="R50" s="3"/>
      <c r="S50" s="3"/>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c r="AT50" s="3"/>
      <c r="AU50" s="3"/>
      <c r="AV50" s="3"/>
      <c r="AW50" s="3"/>
      <c r="AX50" s="3"/>
      <c r="AY50" s="3"/>
      <c r="AZ50" s="3"/>
      <c r="BA50" s="3"/>
      <c r="BB50" s="3"/>
      <c r="BC50" s="3"/>
      <c r="BD50" s="3"/>
    </row>
    <row r="51" spans="1:56" ht="15.5" thickBot="1" x14ac:dyDescent="0.4">
      <c r="A51" s="92"/>
      <c r="B51" s="92"/>
      <c r="C51" s="92"/>
      <c r="D51" s="92"/>
      <c r="E51" s="92"/>
      <c r="I51" s="3"/>
      <c r="J51" s="3"/>
      <c r="K51" s="3"/>
      <c r="L51" s="3"/>
      <c r="N51" s="3"/>
      <c r="O51" s="3"/>
      <c r="P51" s="3"/>
      <c r="Q51" s="3"/>
      <c r="R51" s="3"/>
      <c r="S51" s="3"/>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c r="AU51" s="3"/>
      <c r="AV51" s="3"/>
      <c r="AW51" s="3"/>
      <c r="AX51" s="3"/>
      <c r="AY51" s="3"/>
      <c r="AZ51" s="3"/>
      <c r="BA51" s="3"/>
      <c r="BB51" s="3"/>
      <c r="BC51" s="3"/>
      <c r="BD51" s="3"/>
    </row>
    <row r="52" spans="1:56" ht="15.5" thickBot="1" x14ac:dyDescent="0.4">
      <c r="A52" s="158" t="s">
        <v>312</v>
      </c>
      <c r="B52" s="159"/>
      <c r="C52" s="159"/>
      <c r="D52" s="160"/>
      <c r="E52" s="92"/>
      <c r="I52" s="3"/>
      <c r="J52" s="3"/>
      <c r="K52" s="3"/>
      <c r="L52" s="3"/>
      <c r="N52" s="3"/>
      <c r="O52" s="3"/>
      <c r="P52" s="3"/>
      <c r="Q52" s="3"/>
      <c r="R52" s="3"/>
      <c r="S52" s="3"/>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c r="AT52" s="3"/>
      <c r="AU52" s="3"/>
      <c r="AV52" s="3"/>
      <c r="AW52" s="3"/>
      <c r="AX52" s="3"/>
      <c r="AY52" s="3"/>
      <c r="AZ52" s="3"/>
      <c r="BA52" s="3"/>
      <c r="BB52" s="3"/>
      <c r="BC52" s="3"/>
      <c r="BD52" s="3"/>
    </row>
    <row r="53" spans="1:56" ht="29.5" thickBot="1" x14ac:dyDescent="0.4">
      <c r="A53" s="101" t="s">
        <v>305</v>
      </c>
      <c r="B53" s="100" t="s">
        <v>304</v>
      </c>
      <c r="C53" s="100" t="s">
        <v>303</v>
      </c>
      <c r="D53" s="100" t="s">
        <v>302</v>
      </c>
      <c r="E53" s="92"/>
      <c r="I53" s="3"/>
      <c r="J53" s="3"/>
      <c r="K53" s="3"/>
      <c r="L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c r="AY53" s="3"/>
      <c r="AZ53" s="3"/>
      <c r="BA53" s="3"/>
      <c r="BB53" s="3"/>
      <c r="BC53" s="3"/>
      <c r="BD53" s="3"/>
    </row>
    <row r="54" spans="1:56" ht="15.5" thickBot="1" x14ac:dyDescent="0.4">
      <c r="A54" s="98" t="s">
        <v>301</v>
      </c>
      <c r="B54" s="97">
        <v>110</v>
      </c>
      <c r="C54" s="97">
        <v>14</v>
      </c>
      <c r="D54" s="96">
        <v>34.390909090909091</v>
      </c>
      <c r="E54" s="92"/>
      <c r="I54" s="3"/>
      <c r="J54" s="3"/>
      <c r="K54" s="3"/>
      <c r="L54" s="3"/>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c r="AU54" s="3"/>
      <c r="AV54" s="3"/>
      <c r="AW54" s="3"/>
      <c r="AX54" s="3"/>
      <c r="AY54" s="3"/>
      <c r="AZ54" s="3"/>
      <c r="BA54" s="3"/>
      <c r="BB54" s="3"/>
      <c r="BC54" s="3"/>
      <c r="BD54" s="3"/>
    </row>
    <row r="55" spans="1:56" ht="15.5" thickBot="1" x14ac:dyDescent="0.4">
      <c r="A55" s="98" t="s">
        <v>300</v>
      </c>
      <c r="B55" s="97">
        <v>13</v>
      </c>
      <c r="C55" s="96">
        <v>20.46153846153846</v>
      </c>
      <c r="D55" s="97">
        <v>31</v>
      </c>
      <c r="E55" s="92"/>
      <c r="I55" s="3"/>
      <c r="J55" s="3"/>
      <c r="K55" s="3"/>
      <c r="L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3"/>
      <c r="AV55" s="3"/>
      <c r="AW55" s="3"/>
      <c r="AX55" s="3"/>
      <c r="AY55" s="3"/>
      <c r="AZ55" s="3"/>
      <c r="BA55" s="3"/>
      <c r="BB55" s="3"/>
      <c r="BC55" s="3"/>
      <c r="BD55" s="3"/>
    </row>
    <row r="56" spans="1:56" ht="15.5" thickBot="1" x14ac:dyDescent="0.4">
      <c r="A56" s="98" t="s">
        <v>299</v>
      </c>
      <c r="B56" s="97">
        <v>178</v>
      </c>
      <c r="C56" s="96">
        <v>10.258426966292134</v>
      </c>
      <c r="D56" s="96">
        <v>18.713483146067414</v>
      </c>
      <c r="E56" s="92"/>
      <c r="I56" s="3"/>
      <c r="J56" s="3"/>
      <c r="K56" s="3"/>
      <c r="L56" s="3"/>
      <c r="N56" s="3"/>
      <c r="O56" s="3"/>
      <c r="P56" s="3"/>
      <c r="Q56" s="3"/>
      <c r="R56" s="3"/>
      <c r="S56" s="3"/>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c r="AV56" s="3"/>
      <c r="AW56" s="3"/>
      <c r="AX56" s="3"/>
      <c r="AY56" s="3"/>
      <c r="AZ56" s="3"/>
      <c r="BA56" s="3"/>
      <c r="BB56" s="3"/>
      <c r="BC56" s="3"/>
      <c r="BD56" s="3"/>
    </row>
    <row r="57" spans="1:56" ht="29.5" thickBot="1" x14ac:dyDescent="0.4">
      <c r="A57" s="99" t="s">
        <v>298</v>
      </c>
      <c r="B57" s="97">
        <v>17</v>
      </c>
      <c r="C57" s="96">
        <v>8.0588235294117645</v>
      </c>
      <c r="D57" s="96">
        <v>15.647058823529411</v>
      </c>
      <c r="E57" s="92"/>
      <c r="I57" s="3"/>
      <c r="J57" s="3"/>
      <c r="K57" s="3"/>
      <c r="L57" s="3"/>
      <c r="N57" s="3"/>
      <c r="O57" s="3"/>
      <c r="P57" s="3"/>
      <c r="Q57" s="3"/>
      <c r="R57" s="3"/>
      <c r="S57" s="3"/>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c r="AT57" s="3"/>
      <c r="AU57" s="3"/>
      <c r="AV57" s="3"/>
      <c r="AW57" s="3"/>
      <c r="AX57" s="3"/>
      <c r="AY57" s="3"/>
      <c r="AZ57" s="3"/>
      <c r="BA57" s="3"/>
      <c r="BB57" s="3"/>
      <c r="BC57" s="3"/>
      <c r="BD57" s="3"/>
    </row>
    <row r="58" spans="1:56" ht="15.5" thickBot="1" x14ac:dyDescent="0.4">
      <c r="A58" s="98" t="s">
        <v>297</v>
      </c>
      <c r="B58" s="97">
        <v>55</v>
      </c>
      <c r="C58" s="96">
        <v>62.18181818181818</v>
      </c>
      <c r="D58" s="96">
        <v>90.618181818181824</v>
      </c>
      <c r="E58" s="92"/>
      <c r="I58" s="3"/>
      <c r="J58" s="3"/>
      <c r="K58" s="3"/>
      <c r="L58" s="3"/>
      <c r="N58" s="3"/>
      <c r="O58" s="3"/>
      <c r="P58" s="3"/>
      <c r="Q58" s="3"/>
      <c r="R58" s="3"/>
      <c r="S58" s="3"/>
      <c r="T58" s="3"/>
      <c r="U58" s="3"/>
      <c r="V58" s="3"/>
      <c r="W58" s="3"/>
      <c r="X58" s="3"/>
      <c r="Y58" s="3"/>
      <c r="Z58" s="3"/>
      <c r="AA58" s="3"/>
      <c r="AB58" s="3"/>
      <c r="AC58" s="3"/>
      <c r="AD58" s="3"/>
      <c r="AE58" s="3"/>
      <c r="AF58" s="3"/>
      <c r="AG58" s="3"/>
      <c r="AH58" s="3"/>
      <c r="AI58" s="3"/>
      <c r="AJ58" s="3"/>
      <c r="AK58" s="3"/>
      <c r="AL58" s="3"/>
      <c r="AM58" s="3"/>
      <c r="AN58" s="3"/>
      <c r="AO58" s="3"/>
      <c r="AP58" s="3"/>
      <c r="AQ58" s="3"/>
      <c r="AR58" s="3"/>
      <c r="AS58" s="3"/>
      <c r="AT58" s="3"/>
      <c r="AU58" s="3"/>
      <c r="AV58" s="3"/>
      <c r="AW58" s="3"/>
      <c r="AX58" s="3"/>
      <c r="AY58" s="3"/>
      <c r="AZ58" s="3"/>
      <c r="BA58" s="3"/>
      <c r="BB58" s="3"/>
      <c r="BC58" s="3"/>
      <c r="BD58" s="3"/>
    </row>
    <row r="59" spans="1:56" ht="15.5" thickBot="1" x14ac:dyDescent="0.4">
      <c r="A59" s="95" t="s">
        <v>296</v>
      </c>
      <c r="B59" s="94">
        <v>373</v>
      </c>
      <c r="C59" s="93">
        <v>19.273458445040216</v>
      </c>
      <c r="D59" s="93">
        <v>34.227882037533512</v>
      </c>
      <c r="E59" s="92"/>
      <c r="I59" s="3"/>
      <c r="J59" s="3"/>
      <c r="K59" s="3"/>
      <c r="L59" s="3"/>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c r="AO59" s="3"/>
      <c r="AP59" s="3"/>
      <c r="AQ59" s="3"/>
      <c r="AR59" s="3"/>
      <c r="AS59" s="3"/>
      <c r="AT59" s="3"/>
      <c r="AU59" s="3"/>
      <c r="AV59" s="3"/>
      <c r="AW59" s="3"/>
      <c r="AX59" s="3"/>
      <c r="AY59" s="3"/>
      <c r="AZ59" s="3"/>
      <c r="BA59" s="3"/>
      <c r="BB59" s="3"/>
      <c r="BC59" s="3"/>
      <c r="BD59" s="3"/>
    </row>
    <row r="60" spans="1:56" x14ac:dyDescent="0.35">
      <c r="E60" s="92"/>
      <c r="I60" s="3"/>
      <c r="J60" s="3"/>
      <c r="K60" s="3"/>
      <c r="L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c r="AY60" s="3"/>
      <c r="AZ60" s="3"/>
      <c r="BA60" s="3"/>
      <c r="BB60" s="3"/>
      <c r="BC60" s="3"/>
      <c r="BD60" s="3"/>
    </row>
    <row r="61" spans="1:56" x14ac:dyDescent="0.35">
      <c r="A61" s="92" t="s">
        <v>311</v>
      </c>
      <c r="B61" s="92"/>
      <c r="C61" s="92"/>
      <c r="D61" s="92"/>
      <c r="E61" s="92"/>
      <c r="I61" s="3"/>
      <c r="J61" s="3"/>
      <c r="K61" s="3"/>
      <c r="L61" s="3"/>
      <c r="N61" s="3"/>
      <c r="O61" s="3"/>
      <c r="P61" s="3"/>
      <c r="Q61" s="3"/>
      <c r="R61" s="3"/>
      <c r="S61" s="3"/>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c r="AT61" s="3"/>
      <c r="AU61" s="3"/>
      <c r="AV61" s="3"/>
      <c r="AW61" s="3"/>
      <c r="AX61" s="3"/>
      <c r="AY61" s="3"/>
      <c r="AZ61" s="3"/>
      <c r="BA61" s="3"/>
      <c r="BB61" s="3"/>
      <c r="BC61" s="3"/>
      <c r="BD61" s="3"/>
    </row>
    <row r="62" spans="1:56" x14ac:dyDescent="0.35">
      <c r="A62" s="92"/>
      <c r="B62" s="92"/>
      <c r="C62" s="92"/>
      <c r="D62" s="92"/>
      <c r="E62" s="92"/>
      <c r="I62" s="3"/>
      <c r="J62" s="3"/>
      <c r="K62" s="3"/>
      <c r="L62" s="3"/>
      <c r="N62" s="3"/>
      <c r="O62" s="3"/>
      <c r="P62" s="3"/>
      <c r="Q62" s="3"/>
      <c r="R62" s="3"/>
      <c r="S62" s="3"/>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c r="AT62" s="3"/>
      <c r="AU62" s="3"/>
      <c r="AV62" s="3"/>
      <c r="AW62" s="3"/>
      <c r="AX62" s="3"/>
      <c r="AY62" s="3"/>
      <c r="AZ62" s="3"/>
      <c r="BA62" s="3"/>
      <c r="BB62" s="3"/>
      <c r="BC62" s="3"/>
      <c r="BD62" s="3"/>
    </row>
    <row r="63" spans="1:56" ht="15.5" thickBot="1" x14ac:dyDescent="0.4">
      <c r="A63" s="92"/>
      <c r="B63" s="92"/>
      <c r="C63" s="92"/>
      <c r="D63" s="92"/>
      <c r="E63" s="92"/>
      <c r="I63" s="3"/>
      <c r="J63" s="3"/>
      <c r="K63" s="3"/>
      <c r="L63" s="3"/>
      <c r="N63" s="3"/>
      <c r="O63" s="3"/>
      <c r="P63" s="3"/>
      <c r="Q63" s="3"/>
      <c r="R63" s="3"/>
      <c r="S63" s="3"/>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c r="AT63" s="3"/>
      <c r="AU63" s="3"/>
      <c r="AV63" s="3"/>
      <c r="AW63" s="3"/>
      <c r="AX63" s="3"/>
      <c r="AY63" s="3"/>
      <c r="AZ63" s="3"/>
      <c r="BA63" s="3"/>
      <c r="BB63" s="3"/>
      <c r="BC63" s="3"/>
      <c r="BD63" s="3"/>
    </row>
    <row r="64" spans="1:56" ht="15.5" thickBot="1" x14ac:dyDescent="0.4">
      <c r="A64" s="158" t="s">
        <v>310</v>
      </c>
      <c r="B64" s="159"/>
      <c r="C64" s="159"/>
      <c r="D64" s="160"/>
      <c r="E64" s="92"/>
      <c r="I64" s="3"/>
      <c r="J64" s="3"/>
      <c r="K64" s="3"/>
      <c r="L64" s="3"/>
      <c r="N64" s="3"/>
      <c r="O64" s="3"/>
      <c r="P64" s="3"/>
      <c r="Q64" s="3"/>
      <c r="R64" s="3"/>
      <c r="S64" s="3"/>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c r="AT64" s="3"/>
      <c r="AU64" s="3"/>
      <c r="AV64" s="3"/>
      <c r="AW64" s="3"/>
      <c r="AX64" s="3"/>
      <c r="AY64" s="3"/>
      <c r="AZ64" s="3"/>
      <c r="BA64" s="3"/>
      <c r="BB64" s="3"/>
      <c r="BC64" s="3"/>
      <c r="BD64" s="3"/>
    </row>
    <row r="65" spans="1:56" ht="29.5" thickBot="1" x14ac:dyDescent="0.4">
      <c r="A65" s="101" t="s">
        <v>305</v>
      </c>
      <c r="B65" s="100" t="s">
        <v>304</v>
      </c>
      <c r="C65" s="100" t="s">
        <v>303</v>
      </c>
      <c r="D65" s="100" t="s">
        <v>302</v>
      </c>
      <c r="E65" s="92"/>
      <c r="I65" s="3"/>
      <c r="J65" s="3"/>
      <c r="K65" s="3"/>
      <c r="L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c r="AY65" s="3"/>
      <c r="AZ65" s="3"/>
      <c r="BA65" s="3"/>
      <c r="BB65" s="3"/>
      <c r="BC65" s="3"/>
      <c r="BD65" s="3"/>
    </row>
    <row r="66" spans="1:56" ht="15.5" thickBot="1" x14ac:dyDescent="0.4">
      <c r="A66" s="98" t="s">
        <v>301</v>
      </c>
      <c r="B66" s="97">
        <v>125</v>
      </c>
      <c r="C66" s="96">
        <v>14.151999999999999</v>
      </c>
      <c r="D66" s="96">
        <v>37.479999999999997</v>
      </c>
      <c r="E66" s="92"/>
      <c r="I66" s="3"/>
      <c r="J66" s="3"/>
      <c r="K66" s="3"/>
      <c r="L66" s="3"/>
      <c r="N66" s="3"/>
      <c r="O66" s="3"/>
      <c r="P66" s="3"/>
      <c r="Q66" s="3"/>
      <c r="R66" s="3"/>
      <c r="S66" s="3"/>
      <c r="T66" s="3"/>
      <c r="U66" s="3"/>
      <c r="V66" s="3"/>
      <c r="W66" s="3"/>
      <c r="X66" s="3"/>
      <c r="Y66" s="3"/>
      <c r="Z66" s="3"/>
      <c r="AA66" s="3"/>
      <c r="AB66" s="3"/>
      <c r="AC66" s="3"/>
      <c r="AD66" s="3"/>
      <c r="AE66" s="3"/>
      <c r="AF66" s="3"/>
      <c r="AG66" s="3"/>
      <c r="AH66" s="3"/>
      <c r="AI66" s="3"/>
      <c r="AJ66" s="3"/>
      <c r="AK66" s="3"/>
      <c r="AL66" s="3"/>
      <c r="AM66" s="3"/>
      <c r="AN66" s="3"/>
      <c r="AO66" s="3"/>
      <c r="AP66" s="3"/>
      <c r="AQ66" s="3"/>
      <c r="AR66" s="3"/>
      <c r="AS66" s="3"/>
      <c r="AT66" s="3"/>
      <c r="AU66" s="3"/>
      <c r="AV66" s="3"/>
      <c r="AW66" s="3"/>
      <c r="AX66" s="3"/>
      <c r="AY66" s="3"/>
      <c r="AZ66" s="3"/>
      <c r="BA66" s="3"/>
      <c r="BB66" s="3"/>
      <c r="BC66" s="3"/>
      <c r="BD66" s="3"/>
    </row>
    <row r="67" spans="1:56" ht="15.5" thickBot="1" x14ac:dyDescent="0.4">
      <c r="A67" s="98" t="s">
        <v>300</v>
      </c>
      <c r="B67" s="97">
        <v>26</v>
      </c>
      <c r="C67" s="96">
        <v>15.76923076923077</v>
      </c>
      <c r="D67" s="96">
        <v>36.538461538461497</v>
      </c>
      <c r="E67" s="92"/>
      <c r="I67" s="3"/>
      <c r="J67" s="3"/>
      <c r="K67" s="3"/>
      <c r="L67" s="3"/>
      <c r="N67" s="3"/>
      <c r="O67" s="3"/>
      <c r="P67" s="3"/>
      <c r="Q67" s="3"/>
      <c r="R67" s="3"/>
      <c r="S67" s="3"/>
      <c r="T67" s="3"/>
      <c r="U67" s="3"/>
      <c r="V67" s="3"/>
      <c r="W67" s="3"/>
      <c r="X67" s="3"/>
      <c r="Y67" s="3"/>
      <c r="Z67" s="3"/>
      <c r="AA67" s="3"/>
      <c r="AB67" s="3"/>
      <c r="AC67" s="3"/>
      <c r="AD67" s="3"/>
      <c r="AE67" s="3"/>
      <c r="AF67" s="3"/>
      <c r="AG67" s="3"/>
      <c r="AH67" s="3"/>
      <c r="AI67" s="3"/>
      <c r="AJ67" s="3"/>
      <c r="AK67" s="3"/>
      <c r="AL67" s="3"/>
      <c r="AM67" s="3"/>
      <c r="AN67" s="3"/>
      <c r="AO67" s="3"/>
      <c r="AP67" s="3"/>
      <c r="AQ67" s="3"/>
      <c r="AR67" s="3"/>
      <c r="AS67" s="3"/>
      <c r="AT67" s="3"/>
      <c r="AU67" s="3"/>
      <c r="AV67" s="3"/>
      <c r="AW67" s="3"/>
      <c r="AX67" s="3"/>
      <c r="AY67" s="3"/>
      <c r="AZ67" s="3"/>
      <c r="BA67" s="3"/>
      <c r="BB67" s="3"/>
      <c r="BC67" s="3"/>
      <c r="BD67" s="3"/>
    </row>
    <row r="68" spans="1:56" ht="15.5" thickBot="1" x14ac:dyDescent="0.4">
      <c r="A68" s="98" t="s">
        <v>299</v>
      </c>
      <c r="B68" s="97">
        <v>184</v>
      </c>
      <c r="C68" s="96">
        <v>11.804347826086957</v>
      </c>
      <c r="D68" s="96">
        <v>17.815217391304348</v>
      </c>
      <c r="E68" s="92"/>
      <c r="I68" s="3"/>
      <c r="J68" s="3"/>
      <c r="K68" s="3"/>
      <c r="L68" s="3"/>
      <c r="N68" s="3"/>
      <c r="O68" s="3"/>
      <c r="P68" s="3"/>
      <c r="Q68" s="3"/>
      <c r="R68" s="3"/>
      <c r="S68" s="3"/>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c r="AU68" s="3"/>
      <c r="AV68" s="3"/>
      <c r="AW68" s="3"/>
      <c r="AX68" s="3"/>
      <c r="AY68" s="3"/>
      <c r="AZ68" s="3"/>
      <c r="BA68" s="3"/>
      <c r="BB68" s="3"/>
      <c r="BC68" s="3"/>
      <c r="BD68" s="3"/>
    </row>
    <row r="69" spans="1:56" ht="29.5" thickBot="1" x14ac:dyDescent="0.4">
      <c r="A69" s="99" t="s">
        <v>298</v>
      </c>
      <c r="B69" s="97">
        <v>23</v>
      </c>
      <c r="C69" s="96">
        <v>14.478260869565217</v>
      </c>
      <c r="D69" s="96">
        <v>33.478260869565219</v>
      </c>
      <c r="E69" s="92"/>
      <c r="I69" s="3"/>
      <c r="J69" s="3"/>
      <c r="K69" s="3"/>
      <c r="L69" s="3"/>
      <c r="N69" s="3"/>
      <c r="O69" s="3"/>
      <c r="P69" s="3"/>
      <c r="Q69" s="3"/>
      <c r="R69" s="3"/>
      <c r="S69" s="3"/>
      <c r="T69" s="3"/>
      <c r="U69" s="3"/>
      <c r="V69" s="3"/>
      <c r="W69" s="3"/>
      <c r="X69" s="3"/>
      <c r="Y69" s="3"/>
      <c r="Z69" s="3"/>
      <c r="AA69" s="3"/>
      <c r="AB69" s="3"/>
      <c r="AC69" s="3"/>
      <c r="AD69" s="3"/>
      <c r="AE69" s="3"/>
      <c r="AF69" s="3"/>
      <c r="AG69" s="3"/>
      <c r="AH69" s="3"/>
      <c r="AI69" s="3"/>
      <c r="AJ69" s="3"/>
      <c r="AK69" s="3"/>
      <c r="AL69" s="3"/>
      <c r="AM69" s="3"/>
      <c r="AN69" s="3"/>
      <c r="AO69" s="3"/>
      <c r="AP69" s="3"/>
      <c r="AQ69" s="3"/>
      <c r="AR69" s="3"/>
      <c r="AS69" s="3"/>
      <c r="AT69" s="3"/>
      <c r="AU69" s="3"/>
      <c r="AV69" s="3"/>
      <c r="AW69" s="3"/>
      <c r="AX69" s="3"/>
      <c r="AY69" s="3"/>
      <c r="AZ69" s="3"/>
      <c r="BA69" s="3"/>
      <c r="BB69" s="3"/>
      <c r="BC69" s="3"/>
      <c r="BD69" s="3"/>
    </row>
    <row r="70" spans="1:56" ht="15.5" thickBot="1" x14ac:dyDescent="0.4">
      <c r="A70" s="98" t="s">
        <v>297</v>
      </c>
      <c r="B70" s="97">
        <v>60</v>
      </c>
      <c r="C70" s="96">
        <v>68.38333333333334</v>
      </c>
      <c r="D70" s="96">
        <v>118.1</v>
      </c>
      <c r="E70" s="92"/>
      <c r="I70" s="3"/>
      <c r="J70" s="3"/>
      <c r="K70" s="3"/>
      <c r="L70" s="3"/>
      <c r="N70" s="3"/>
      <c r="O70" s="3"/>
      <c r="P70" s="3"/>
      <c r="Q70" s="3"/>
      <c r="R70" s="3"/>
      <c r="S70" s="3"/>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c r="AT70" s="3"/>
      <c r="AU70" s="3"/>
      <c r="AV70" s="3"/>
      <c r="AW70" s="3"/>
      <c r="AX70" s="3"/>
      <c r="AY70" s="3"/>
      <c r="AZ70" s="3"/>
      <c r="BA70" s="3"/>
      <c r="BB70" s="3"/>
      <c r="BC70" s="3"/>
      <c r="BD70" s="3"/>
    </row>
    <row r="71" spans="1:56" ht="15.5" thickBot="1" x14ac:dyDescent="0.4">
      <c r="A71" s="95" t="s">
        <v>296</v>
      </c>
      <c r="B71" s="94">
        <v>418</v>
      </c>
      <c r="C71" s="93">
        <v>21.02153110047847</v>
      </c>
      <c r="D71" s="93">
        <v>40.117224880382778</v>
      </c>
      <c r="E71" s="92"/>
      <c r="I71" s="3"/>
      <c r="J71" s="3"/>
      <c r="K71" s="3"/>
      <c r="L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c r="AX71" s="3"/>
      <c r="AY71" s="3"/>
      <c r="AZ71" s="3"/>
      <c r="BA71" s="3"/>
      <c r="BB71" s="3"/>
      <c r="BC71" s="3"/>
      <c r="BD71" s="3"/>
    </row>
    <row r="72" spans="1:56" x14ac:dyDescent="0.35">
      <c r="A72" s="92"/>
      <c r="B72" s="92"/>
      <c r="C72" s="92"/>
      <c r="D72" s="92"/>
      <c r="E72" s="92"/>
      <c r="I72" s="3"/>
      <c r="J72" s="3"/>
      <c r="K72" s="3"/>
      <c r="L72" s="3"/>
      <c r="N72" s="3"/>
      <c r="O72" s="3"/>
      <c r="P72" s="3"/>
      <c r="Q72" s="3"/>
      <c r="R72" s="3"/>
      <c r="S72" s="3"/>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3"/>
      <c r="AV72" s="3"/>
      <c r="AW72" s="3"/>
      <c r="AX72" s="3"/>
      <c r="AY72" s="3"/>
      <c r="AZ72" s="3"/>
      <c r="BA72" s="3"/>
      <c r="BB72" s="3"/>
      <c r="BC72" s="3"/>
      <c r="BD72" s="3"/>
    </row>
    <row r="73" spans="1:56" x14ac:dyDescent="0.35">
      <c r="A73" s="92" t="s">
        <v>309</v>
      </c>
      <c r="B73" s="92"/>
      <c r="C73" s="92"/>
      <c r="D73" s="92"/>
      <c r="E73" s="92"/>
      <c r="I73" s="3"/>
      <c r="J73" s="3"/>
      <c r="K73" s="3"/>
      <c r="L73" s="3"/>
      <c r="N73" s="3"/>
      <c r="O73" s="3"/>
      <c r="P73" s="3"/>
      <c r="Q73" s="3"/>
      <c r="R73" s="3"/>
      <c r="S73" s="3"/>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c r="AT73" s="3"/>
      <c r="AU73" s="3"/>
      <c r="AV73" s="3"/>
      <c r="AW73" s="3"/>
      <c r="AX73" s="3"/>
      <c r="AY73" s="3"/>
      <c r="AZ73" s="3"/>
      <c r="BA73" s="3"/>
      <c r="BB73" s="3"/>
      <c r="BC73" s="3"/>
      <c r="BD73" s="3"/>
    </row>
    <row r="74" spans="1:56" x14ac:dyDescent="0.35">
      <c r="A74" s="92"/>
      <c r="B74" s="92"/>
      <c r="C74" s="92"/>
      <c r="D74" s="92"/>
      <c r="E74" s="92"/>
      <c r="I74" s="3"/>
      <c r="J74" s="3"/>
      <c r="K74" s="3"/>
      <c r="L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c r="AX74" s="3"/>
      <c r="AY74" s="3"/>
      <c r="AZ74" s="3"/>
      <c r="BA74" s="3"/>
      <c r="BB74" s="3"/>
      <c r="BC74" s="3"/>
      <c r="BD74" s="3"/>
    </row>
    <row r="75" spans="1:56" ht="15.5" thickBot="1" x14ac:dyDescent="0.4">
      <c r="A75" s="92"/>
      <c r="B75" s="92"/>
      <c r="C75" s="92"/>
      <c r="D75" s="92"/>
      <c r="E75" s="92"/>
      <c r="I75" s="3"/>
      <c r="J75" s="3"/>
      <c r="K75" s="3"/>
      <c r="L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c r="AX75" s="3"/>
      <c r="AY75" s="3"/>
      <c r="AZ75" s="3"/>
      <c r="BA75" s="3"/>
      <c r="BB75" s="3"/>
      <c r="BC75" s="3"/>
      <c r="BD75" s="3"/>
    </row>
    <row r="76" spans="1:56" ht="15.5" thickBot="1" x14ac:dyDescent="0.4">
      <c r="A76" s="158" t="s">
        <v>308</v>
      </c>
      <c r="B76" s="159"/>
      <c r="C76" s="159"/>
      <c r="D76" s="160"/>
      <c r="E76" s="92"/>
      <c r="I76" s="3"/>
      <c r="J76" s="3"/>
      <c r="K76" s="3"/>
      <c r="L76" s="3"/>
      <c r="N76" s="3"/>
      <c r="O76" s="3"/>
      <c r="P76" s="3"/>
      <c r="Q76" s="3"/>
      <c r="R76" s="3"/>
      <c r="S76" s="3"/>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c r="AU76" s="3"/>
      <c r="AV76" s="3"/>
      <c r="AW76" s="3"/>
      <c r="AX76" s="3"/>
      <c r="AY76" s="3"/>
      <c r="AZ76" s="3"/>
      <c r="BA76" s="3"/>
      <c r="BB76" s="3"/>
      <c r="BC76" s="3"/>
      <c r="BD76" s="3"/>
    </row>
    <row r="77" spans="1:56" ht="29.5" thickBot="1" x14ac:dyDescent="0.4">
      <c r="A77" s="101" t="s">
        <v>305</v>
      </c>
      <c r="B77" s="100" t="s">
        <v>304</v>
      </c>
      <c r="C77" s="100" t="s">
        <v>303</v>
      </c>
      <c r="D77" s="100" t="s">
        <v>302</v>
      </c>
      <c r="E77" s="92"/>
      <c r="I77" s="3"/>
      <c r="J77" s="3"/>
      <c r="K77" s="3"/>
      <c r="L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c r="BD77" s="3"/>
    </row>
    <row r="78" spans="1:56" ht="15.5" thickBot="1" x14ac:dyDescent="0.4">
      <c r="A78" s="98" t="s">
        <v>301</v>
      </c>
      <c r="B78" s="97">
        <v>126</v>
      </c>
      <c r="C78" s="96">
        <v>13.365079365079366</v>
      </c>
      <c r="D78" s="96">
        <v>43.261904761904759</v>
      </c>
      <c r="E78" s="92"/>
      <c r="I78" s="3"/>
      <c r="J78" s="3"/>
      <c r="K78" s="3"/>
      <c r="L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c r="AU78" s="3"/>
      <c r="AV78" s="3"/>
      <c r="AW78" s="3"/>
      <c r="AX78" s="3"/>
      <c r="AY78" s="3"/>
      <c r="AZ78" s="3"/>
      <c r="BA78" s="3"/>
      <c r="BB78" s="3"/>
      <c r="BC78" s="3"/>
      <c r="BD78" s="3"/>
    </row>
    <row r="79" spans="1:56" ht="15.5" thickBot="1" x14ac:dyDescent="0.4">
      <c r="A79" s="98" t="s">
        <v>300</v>
      </c>
      <c r="B79" s="97">
        <v>12</v>
      </c>
      <c r="C79" s="96">
        <v>15.916666666666666</v>
      </c>
      <c r="D79" s="96">
        <v>19.416666666666668</v>
      </c>
      <c r="E79" s="92"/>
      <c r="I79" s="3"/>
      <c r="J79" s="3"/>
      <c r="K79" s="3"/>
      <c r="L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c r="AX79" s="3"/>
      <c r="AY79" s="3"/>
      <c r="AZ79" s="3"/>
      <c r="BA79" s="3"/>
      <c r="BB79" s="3"/>
      <c r="BC79" s="3"/>
      <c r="BD79" s="3"/>
    </row>
    <row r="80" spans="1:56" ht="15.5" thickBot="1" x14ac:dyDescent="0.4">
      <c r="A80" s="98" t="s">
        <v>299</v>
      </c>
      <c r="B80" s="97">
        <v>95</v>
      </c>
      <c r="C80" s="96">
        <v>14.684210526315789</v>
      </c>
      <c r="D80" s="96">
        <v>24.821052631578947</v>
      </c>
      <c r="E80" s="92"/>
      <c r="I80" s="3"/>
      <c r="J80" s="3"/>
      <c r="K80" s="3"/>
      <c r="L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c r="AW80" s="3"/>
      <c r="AX80" s="3"/>
      <c r="AY80" s="3"/>
      <c r="AZ80" s="3"/>
      <c r="BA80" s="3"/>
      <c r="BB80" s="3"/>
      <c r="BC80" s="3"/>
      <c r="BD80" s="3"/>
    </row>
    <row r="81" spans="1:56" ht="29.5" thickBot="1" x14ac:dyDescent="0.4">
      <c r="A81" s="99" t="s">
        <v>298</v>
      </c>
      <c r="B81" s="97">
        <v>40</v>
      </c>
      <c r="C81" s="96">
        <v>7.85</v>
      </c>
      <c r="D81" s="96">
        <v>44.274999999999999</v>
      </c>
      <c r="E81" s="92"/>
      <c r="I81" s="3"/>
      <c r="J81" s="3"/>
      <c r="K81" s="3"/>
      <c r="L81" s="3"/>
      <c r="N81" s="3"/>
      <c r="O81" s="3"/>
      <c r="P81" s="3"/>
      <c r="Q81" s="3"/>
      <c r="R81" s="3"/>
      <c r="S81" s="3"/>
      <c r="T81" s="3"/>
      <c r="U81" s="3"/>
      <c r="V81" s="3"/>
      <c r="W81" s="3"/>
      <c r="X81" s="3"/>
      <c r="Y81" s="3"/>
      <c r="Z81" s="3"/>
      <c r="AA81" s="3"/>
      <c r="AB81" s="3"/>
      <c r="AC81" s="3"/>
      <c r="AD81" s="3"/>
      <c r="AE81" s="3"/>
      <c r="AF81" s="3"/>
      <c r="AG81" s="3"/>
      <c r="AH81" s="3"/>
      <c r="AI81" s="3"/>
      <c r="AJ81" s="3"/>
      <c r="AK81" s="3"/>
      <c r="AL81" s="3"/>
      <c r="AM81" s="3"/>
      <c r="AN81" s="3"/>
      <c r="AO81" s="3"/>
      <c r="AP81" s="3"/>
      <c r="AQ81" s="3"/>
      <c r="AR81" s="3"/>
      <c r="AS81" s="3"/>
      <c r="AT81" s="3"/>
      <c r="AU81" s="3"/>
      <c r="AV81" s="3"/>
      <c r="AW81" s="3"/>
      <c r="AX81" s="3"/>
      <c r="AY81" s="3"/>
      <c r="AZ81" s="3"/>
      <c r="BA81" s="3"/>
      <c r="BB81" s="3"/>
      <c r="BC81" s="3"/>
      <c r="BD81" s="3"/>
    </row>
    <row r="82" spans="1:56" ht="15.5" thickBot="1" x14ac:dyDescent="0.4">
      <c r="A82" s="98" t="s">
        <v>297</v>
      </c>
      <c r="B82" s="97">
        <v>78</v>
      </c>
      <c r="C82" s="96">
        <v>53.756410256410255</v>
      </c>
      <c r="D82" s="96">
        <v>94.974358974358978</v>
      </c>
      <c r="E82" s="92"/>
      <c r="I82" s="3"/>
      <c r="J82" s="3"/>
      <c r="K82" s="3"/>
      <c r="L82" s="3"/>
      <c r="N82" s="3"/>
      <c r="O82" s="3"/>
      <c r="P82" s="3"/>
      <c r="Q82" s="3"/>
      <c r="R82" s="3"/>
      <c r="S82" s="3"/>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c r="AU82" s="3"/>
      <c r="AV82" s="3"/>
      <c r="AW82" s="3"/>
      <c r="AX82" s="3"/>
      <c r="AY82" s="3"/>
      <c r="AZ82" s="3"/>
      <c r="BA82" s="3"/>
      <c r="BB82" s="3"/>
      <c r="BC82" s="3"/>
      <c r="BD82" s="3"/>
    </row>
    <row r="83" spans="1:56" ht="15.5" thickBot="1" x14ac:dyDescent="0.4">
      <c r="A83" s="95" t="s">
        <v>296</v>
      </c>
      <c r="B83" s="94">
        <v>351</v>
      </c>
      <c r="C83" s="93">
        <v>22.156695156695157</v>
      </c>
      <c r="D83" s="93">
        <v>49.06267806267806</v>
      </c>
      <c r="E83" s="92"/>
      <c r="I83" s="3"/>
      <c r="J83" s="3"/>
      <c r="K83" s="3"/>
      <c r="L83" s="3"/>
      <c r="N83" s="3"/>
      <c r="O83" s="3"/>
      <c r="P83" s="3"/>
      <c r="Q83" s="3"/>
      <c r="R83" s="3"/>
      <c r="S83" s="3"/>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c r="AT83" s="3"/>
      <c r="AU83" s="3"/>
      <c r="AV83" s="3"/>
      <c r="AW83" s="3"/>
      <c r="AX83" s="3"/>
      <c r="AY83" s="3"/>
      <c r="AZ83" s="3"/>
      <c r="BA83" s="3"/>
      <c r="BB83" s="3"/>
      <c r="BC83" s="3"/>
      <c r="BD83" s="3"/>
    </row>
    <row r="84" spans="1:56" x14ac:dyDescent="0.35">
      <c r="A84" s="92"/>
      <c r="B84" s="92"/>
      <c r="C84" s="92"/>
      <c r="D84" s="92"/>
      <c r="E84" s="92"/>
      <c r="I84" s="3"/>
      <c r="J84" s="3"/>
      <c r="K84" s="3"/>
      <c r="L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c r="AV84" s="3"/>
      <c r="AW84" s="3"/>
      <c r="AX84" s="3"/>
      <c r="AY84" s="3"/>
      <c r="AZ84" s="3"/>
      <c r="BA84" s="3"/>
      <c r="BB84" s="3"/>
      <c r="BC84" s="3"/>
      <c r="BD84" s="3"/>
    </row>
    <row r="85" spans="1:56" x14ac:dyDescent="0.35">
      <c r="A85" s="92" t="s">
        <v>307</v>
      </c>
      <c r="B85" s="92"/>
      <c r="C85" s="92"/>
      <c r="D85" s="92"/>
      <c r="E85" s="92"/>
      <c r="I85" s="3"/>
      <c r="J85" s="3"/>
      <c r="K85" s="3"/>
      <c r="L85" s="3"/>
      <c r="N85" s="3"/>
      <c r="O85" s="3"/>
      <c r="P85" s="3"/>
      <c r="Q85" s="3"/>
      <c r="R85" s="3"/>
      <c r="S85" s="3"/>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c r="AT85" s="3"/>
      <c r="AU85" s="3"/>
      <c r="AV85" s="3"/>
      <c r="AW85" s="3"/>
      <c r="AX85" s="3"/>
      <c r="AY85" s="3"/>
      <c r="AZ85" s="3"/>
      <c r="BA85" s="3"/>
      <c r="BB85" s="3"/>
      <c r="BC85" s="3"/>
      <c r="BD85" s="3"/>
    </row>
    <row r="86" spans="1:56" x14ac:dyDescent="0.35">
      <c r="A86" s="92"/>
      <c r="B86" s="92"/>
      <c r="C86" s="92"/>
      <c r="D86" s="92"/>
      <c r="E86" s="92"/>
      <c r="I86" s="3"/>
      <c r="J86" s="3"/>
      <c r="K86" s="3"/>
      <c r="L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c r="AX86" s="3"/>
      <c r="AY86" s="3"/>
      <c r="AZ86" s="3"/>
      <c r="BA86" s="3"/>
      <c r="BB86" s="3"/>
      <c r="BC86" s="3"/>
      <c r="BD86" s="3"/>
    </row>
    <row r="87" spans="1:56" ht="15.5" thickBot="1" x14ac:dyDescent="0.4">
      <c r="A87" s="92"/>
      <c r="B87" s="92"/>
      <c r="C87" s="92"/>
      <c r="D87" s="92"/>
      <c r="E87" s="92"/>
      <c r="I87" s="3"/>
      <c r="J87" s="3"/>
      <c r="K87" s="3"/>
      <c r="L87" s="3"/>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c r="AU87" s="3"/>
      <c r="AV87" s="3"/>
      <c r="AW87" s="3"/>
      <c r="AX87" s="3"/>
      <c r="AY87" s="3"/>
      <c r="AZ87" s="3"/>
      <c r="BA87" s="3"/>
      <c r="BB87" s="3"/>
      <c r="BC87" s="3"/>
      <c r="BD87" s="3"/>
    </row>
    <row r="88" spans="1:56" ht="15.5" thickBot="1" x14ac:dyDescent="0.4">
      <c r="A88" s="158" t="s">
        <v>306</v>
      </c>
      <c r="B88" s="159"/>
      <c r="C88" s="159"/>
      <c r="D88" s="160"/>
      <c r="E88" s="92"/>
      <c r="I88" s="3"/>
      <c r="J88" s="3"/>
      <c r="K88" s="3"/>
      <c r="L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c r="AV88" s="3"/>
      <c r="AW88" s="3"/>
      <c r="AX88" s="3"/>
      <c r="AY88" s="3"/>
      <c r="AZ88" s="3"/>
      <c r="BA88" s="3"/>
      <c r="BB88" s="3"/>
      <c r="BC88" s="3"/>
      <c r="BD88" s="3"/>
    </row>
    <row r="89" spans="1:56" ht="29.5" thickBot="1" x14ac:dyDescent="0.4">
      <c r="A89" s="101" t="s">
        <v>305</v>
      </c>
      <c r="B89" s="100" t="s">
        <v>304</v>
      </c>
      <c r="C89" s="100" t="s">
        <v>303</v>
      </c>
      <c r="D89" s="100" t="s">
        <v>302</v>
      </c>
      <c r="E89" s="92"/>
      <c r="I89" s="3"/>
      <c r="J89" s="3"/>
      <c r="K89" s="3"/>
      <c r="L89" s="3"/>
      <c r="N89" s="3"/>
      <c r="O89" s="3"/>
      <c r="P89" s="3"/>
      <c r="Q89" s="3"/>
      <c r="R89" s="3"/>
      <c r="S89" s="3"/>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c r="AT89" s="3"/>
      <c r="AU89" s="3"/>
      <c r="AV89" s="3"/>
      <c r="AW89" s="3"/>
      <c r="AX89" s="3"/>
      <c r="AY89" s="3"/>
      <c r="AZ89" s="3"/>
      <c r="BA89" s="3"/>
      <c r="BB89" s="3"/>
      <c r="BC89" s="3"/>
      <c r="BD89" s="3"/>
    </row>
    <row r="90" spans="1:56" ht="15.5" thickBot="1" x14ac:dyDescent="0.4">
      <c r="A90" s="98" t="s">
        <v>301</v>
      </c>
      <c r="B90" s="97">
        <v>131</v>
      </c>
      <c r="C90" s="96">
        <v>13.557251908396946</v>
      </c>
      <c r="D90" s="96">
        <v>39.541984732824424</v>
      </c>
      <c r="E90" s="92"/>
      <c r="I90" s="3"/>
      <c r="J90" s="3"/>
      <c r="K90" s="3"/>
      <c r="L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c r="AX90" s="3"/>
      <c r="AY90" s="3"/>
      <c r="AZ90" s="3"/>
      <c r="BA90" s="3"/>
      <c r="BB90" s="3"/>
      <c r="BC90" s="3"/>
      <c r="BD90" s="3"/>
    </row>
    <row r="91" spans="1:56" ht="15.5" thickBot="1" x14ac:dyDescent="0.4">
      <c r="A91" s="98" t="s">
        <v>300</v>
      </c>
      <c r="B91" s="97">
        <v>9</v>
      </c>
      <c r="C91" s="96">
        <v>19.666666666666668</v>
      </c>
      <c r="D91" s="96">
        <v>45.555555555555557</v>
      </c>
      <c r="E91" s="92"/>
      <c r="I91" s="3"/>
      <c r="J91" s="3"/>
      <c r="K91" s="3"/>
      <c r="L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c r="AX91" s="3"/>
      <c r="AY91" s="3"/>
      <c r="AZ91" s="3"/>
      <c r="BA91" s="3"/>
      <c r="BB91" s="3"/>
      <c r="BC91" s="3"/>
      <c r="BD91" s="3"/>
    </row>
    <row r="92" spans="1:56" ht="15.5" thickBot="1" x14ac:dyDescent="0.4">
      <c r="A92" s="98" t="s">
        <v>299</v>
      </c>
      <c r="B92" s="97">
        <v>231</v>
      </c>
      <c r="C92" s="96">
        <v>11.103896103896103</v>
      </c>
      <c r="D92" s="96">
        <v>19.826839826839826</v>
      </c>
      <c r="E92" s="92"/>
      <c r="I92" s="3"/>
      <c r="J92" s="3"/>
      <c r="K92" s="3"/>
      <c r="L92" s="3"/>
      <c r="N92" s="3"/>
      <c r="O92" s="3"/>
      <c r="P92" s="3"/>
      <c r="Q92" s="3"/>
      <c r="R92" s="3"/>
      <c r="S92" s="3"/>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c r="AT92" s="3"/>
      <c r="AU92" s="3"/>
      <c r="AV92" s="3"/>
      <c r="AW92" s="3"/>
      <c r="AX92" s="3"/>
      <c r="AY92" s="3"/>
      <c r="AZ92" s="3"/>
      <c r="BA92" s="3"/>
      <c r="BB92" s="3"/>
      <c r="BC92" s="3"/>
      <c r="BD92" s="3"/>
    </row>
    <row r="93" spans="1:56" ht="29.5" thickBot="1" x14ac:dyDescent="0.4">
      <c r="A93" s="99" t="s">
        <v>298</v>
      </c>
      <c r="B93" s="97">
        <v>46</v>
      </c>
      <c r="C93" s="96">
        <v>7.1956521739130439</v>
      </c>
      <c r="D93" s="96">
        <v>28.195652173913043</v>
      </c>
      <c r="E93" s="92"/>
      <c r="I93" s="3"/>
      <c r="J93" s="3"/>
      <c r="K93" s="3"/>
      <c r="L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c r="AX93" s="3"/>
      <c r="AY93" s="3"/>
      <c r="AZ93" s="3"/>
      <c r="BA93" s="3"/>
      <c r="BB93" s="3"/>
      <c r="BC93" s="3"/>
      <c r="BD93" s="3"/>
    </row>
    <row r="94" spans="1:56" ht="15.5" thickBot="1" x14ac:dyDescent="0.4">
      <c r="A94" s="98" t="s">
        <v>297</v>
      </c>
      <c r="B94" s="97">
        <v>80</v>
      </c>
      <c r="C94" s="96">
        <v>65.037499999999994</v>
      </c>
      <c r="D94" s="96">
        <v>105.7625</v>
      </c>
      <c r="E94" s="92"/>
      <c r="I94" s="3"/>
      <c r="J94" s="3"/>
      <c r="K94" s="3"/>
      <c r="L94" s="3"/>
      <c r="N94" s="3"/>
      <c r="O94" s="3"/>
      <c r="P94" s="3"/>
      <c r="Q94" s="3"/>
      <c r="R94" s="3"/>
      <c r="S94" s="3"/>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c r="AU94" s="3"/>
      <c r="AV94" s="3"/>
      <c r="AW94" s="3"/>
      <c r="AX94" s="3"/>
      <c r="AY94" s="3"/>
      <c r="AZ94" s="3"/>
      <c r="BA94" s="3"/>
      <c r="BB94" s="3"/>
      <c r="BC94" s="3"/>
      <c r="BD94" s="3"/>
    </row>
    <row r="95" spans="1:56" ht="15.5" thickBot="1" x14ac:dyDescent="0.4">
      <c r="A95" s="95" t="s">
        <v>296</v>
      </c>
      <c r="B95" s="94">
        <v>497</v>
      </c>
      <c r="C95" s="93">
        <v>20.225352112676056</v>
      </c>
      <c r="D95" s="93">
        <v>40.096579476861166</v>
      </c>
      <c r="E95" s="92"/>
      <c r="I95" s="3"/>
      <c r="J95" s="3"/>
      <c r="K95" s="3"/>
      <c r="L95" s="3"/>
      <c r="N95" s="3"/>
      <c r="O95" s="3"/>
      <c r="P95" s="3"/>
      <c r="Q95" s="3"/>
      <c r="R95" s="3"/>
      <c r="S95" s="3"/>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c r="AU95" s="3"/>
      <c r="AV95" s="3"/>
      <c r="AW95" s="3"/>
      <c r="AX95" s="3"/>
      <c r="AY95" s="3"/>
      <c r="AZ95" s="3"/>
      <c r="BA95" s="3"/>
      <c r="BB95" s="3"/>
      <c r="BC95" s="3"/>
      <c r="BD95" s="3"/>
    </row>
    <row r="96" spans="1:56" x14ac:dyDescent="0.35">
      <c r="A96" s="92"/>
      <c r="B96" s="92"/>
      <c r="C96" s="92"/>
      <c r="D96" s="92"/>
      <c r="E96" s="92"/>
      <c r="I96" s="3"/>
      <c r="J96" s="3"/>
      <c r="K96" s="3"/>
      <c r="L96" s="3"/>
      <c r="N96" s="3"/>
      <c r="O96" s="3"/>
      <c r="P96" s="3"/>
      <c r="Q96" s="3"/>
      <c r="R96" s="3"/>
      <c r="S96" s="3"/>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c r="AU96" s="3"/>
      <c r="AV96" s="3"/>
      <c r="AW96" s="3"/>
      <c r="AX96" s="3"/>
      <c r="AY96" s="3"/>
      <c r="AZ96" s="3"/>
      <c r="BA96" s="3"/>
      <c r="BB96" s="3"/>
      <c r="BC96" s="3"/>
      <c r="BD96" s="3"/>
    </row>
    <row r="97" spans="1:56" x14ac:dyDescent="0.35">
      <c r="A97" s="92" t="s">
        <v>295</v>
      </c>
      <c r="B97" s="92"/>
      <c r="C97" s="92"/>
      <c r="D97" s="92"/>
      <c r="E97" s="92"/>
      <c r="I97" s="3"/>
      <c r="J97" s="3"/>
      <c r="K97" s="3"/>
      <c r="L97" s="3"/>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c r="AU97" s="3"/>
      <c r="AV97" s="3"/>
      <c r="AW97" s="3"/>
      <c r="AX97" s="3"/>
      <c r="AY97" s="3"/>
      <c r="AZ97" s="3"/>
      <c r="BA97" s="3"/>
      <c r="BB97" s="3"/>
      <c r="BC97" s="3"/>
      <c r="BD97" s="3"/>
    </row>
    <row r="98" spans="1:56" x14ac:dyDescent="0.35">
      <c r="A98" s="92"/>
      <c r="B98" s="92"/>
      <c r="C98" s="92"/>
      <c r="D98" s="92"/>
      <c r="E98" s="92"/>
      <c r="I98" s="3"/>
      <c r="J98" s="3"/>
      <c r="K98" s="3"/>
      <c r="L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c r="AX98" s="3"/>
      <c r="AY98" s="3"/>
      <c r="AZ98" s="3"/>
      <c r="BA98" s="3"/>
      <c r="BB98" s="3"/>
      <c r="BC98" s="3"/>
      <c r="BD98" s="3"/>
    </row>
    <row r="99" spans="1:56" x14ac:dyDescent="0.35">
      <c r="A99" s="92"/>
      <c r="B99" s="92"/>
      <c r="C99" s="92"/>
      <c r="D99" s="92"/>
      <c r="E99" s="92"/>
      <c r="I99" s="3"/>
      <c r="J99" s="3"/>
      <c r="K99" s="3"/>
      <c r="L99" s="3"/>
      <c r="N99" s="3"/>
      <c r="O99" s="3"/>
      <c r="P99" s="3"/>
      <c r="Q99" s="3"/>
      <c r="R99" s="3"/>
      <c r="S99" s="3"/>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c r="AU99" s="3"/>
      <c r="AV99" s="3"/>
      <c r="AW99" s="3"/>
      <c r="AX99" s="3"/>
      <c r="AY99" s="3"/>
      <c r="AZ99" s="3"/>
      <c r="BA99" s="3"/>
      <c r="BB99" s="3"/>
      <c r="BC99" s="3"/>
      <c r="BD99" s="3"/>
    </row>
    <row r="100" spans="1:56" x14ac:dyDescent="0.35">
      <c r="A100" s="92"/>
      <c r="B100" s="92"/>
      <c r="D100" s="92"/>
      <c r="E100" s="92"/>
      <c r="I100" s="3"/>
      <c r="J100" s="3"/>
      <c r="K100" s="3"/>
      <c r="L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c r="AU100" s="3"/>
      <c r="AV100" s="3"/>
      <c r="AW100" s="3"/>
      <c r="AX100" s="3"/>
      <c r="AY100" s="3"/>
      <c r="AZ100" s="3"/>
      <c r="BA100" s="3"/>
      <c r="BB100" s="3"/>
      <c r="BC100" s="3"/>
      <c r="BD100" s="3"/>
    </row>
    <row r="101" spans="1:56" x14ac:dyDescent="0.35">
      <c r="A101" s="92"/>
      <c r="B101" s="92"/>
      <c r="C101" s="92"/>
      <c r="D101" s="92"/>
      <c r="E101" s="92"/>
      <c r="I101" s="3"/>
      <c r="J101" s="3"/>
      <c r="K101" s="3"/>
      <c r="L101" s="3"/>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c r="AU101" s="3"/>
      <c r="AV101" s="3"/>
      <c r="AW101" s="3"/>
      <c r="AX101" s="3"/>
      <c r="AY101" s="3"/>
      <c r="AZ101" s="3"/>
      <c r="BA101" s="3"/>
      <c r="BB101" s="3"/>
      <c r="BC101" s="3"/>
      <c r="BD101" s="3"/>
    </row>
    <row r="102" spans="1:56" x14ac:dyDescent="0.35">
      <c r="I102" s="3"/>
      <c r="J102" s="3"/>
      <c r="K102" s="3"/>
      <c r="L102" s="3"/>
      <c r="N102" s="3"/>
      <c r="O102" s="3"/>
      <c r="P102" s="3"/>
      <c r="Q102" s="3"/>
      <c r="R102" s="3"/>
      <c r="S102" s="3"/>
      <c r="T102" s="3"/>
      <c r="U102" s="3"/>
      <c r="V102" s="3"/>
      <c r="W102" s="3"/>
      <c r="X102" s="3"/>
      <c r="Y102" s="3"/>
      <c r="Z102" s="3"/>
      <c r="AA102" s="3"/>
      <c r="AB102" s="3"/>
      <c r="AC102" s="3"/>
      <c r="AD102" s="3"/>
      <c r="AE102" s="3"/>
      <c r="AF102" s="3"/>
      <c r="AG102" s="3"/>
      <c r="AH102" s="3"/>
      <c r="AI102" s="3"/>
      <c r="AJ102" s="3"/>
      <c r="AK102" s="3"/>
      <c r="AL102" s="3"/>
      <c r="AM102" s="3"/>
      <c r="AN102" s="3"/>
      <c r="AO102" s="3"/>
      <c r="AP102" s="3"/>
      <c r="AQ102" s="3"/>
      <c r="AR102" s="3"/>
      <c r="AS102" s="3"/>
      <c r="AT102" s="3"/>
      <c r="AU102" s="3"/>
      <c r="AV102" s="3"/>
      <c r="AW102" s="3"/>
      <c r="AX102" s="3"/>
      <c r="AY102" s="3"/>
      <c r="AZ102" s="3"/>
      <c r="BA102" s="3"/>
      <c r="BB102" s="3"/>
      <c r="BC102" s="3"/>
      <c r="BD102" s="3"/>
    </row>
    <row r="103" spans="1:56" x14ac:dyDescent="0.35">
      <c r="A103" s="161" t="s">
        <v>294</v>
      </c>
      <c r="B103" s="162"/>
      <c r="C103" s="162"/>
      <c r="D103" s="162"/>
      <c r="E103" s="162"/>
      <c r="F103" s="162"/>
      <c r="G103" s="162"/>
      <c r="H103" s="162"/>
      <c r="I103" s="3"/>
      <c r="J103" s="3"/>
      <c r="K103" s="3"/>
      <c r="L103" s="3"/>
      <c r="N103" s="3"/>
      <c r="O103" s="3"/>
      <c r="P103" s="3"/>
      <c r="Q103" s="3"/>
      <c r="R103" s="3"/>
      <c r="S103" s="3"/>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c r="AU103" s="3"/>
      <c r="AV103" s="3"/>
      <c r="AW103" s="3"/>
      <c r="AX103" s="3"/>
      <c r="AY103" s="3"/>
      <c r="AZ103" s="3"/>
      <c r="BA103" s="3"/>
      <c r="BB103" s="3"/>
      <c r="BC103" s="3"/>
      <c r="BD103" s="3"/>
    </row>
    <row r="104" spans="1:56" ht="15.65" customHeight="1" x14ac:dyDescent="0.35">
      <c r="A104" s="163" t="s">
        <v>293</v>
      </c>
      <c r="B104" s="164"/>
      <c r="C104" s="164"/>
      <c r="D104" s="164"/>
      <c r="E104" s="164"/>
      <c r="F104" s="164"/>
      <c r="G104" s="164"/>
      <c r="H104" s="164"/>
      <c r="I104" s="3"/>
      <c r="J104" s="3"/>
      <c r="K104" s="3"/>
      <c r="L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c r="AT104" s="3"/>
      <c r="AU104" s="3"/>
      <c r="AV104" s="3"/>
      <c r="AW104" s="3"/>
      <c r="AX104" s="3"/>
      <c r="AY104" s="3"/>
      <c r="AZ104" s="3"/>
      <c r="BA104" s="3"/>
      <c r="BB104" s="3"/>
      <c r="BC104" s="3"/>
      <c r="BD104" s="3"/>
    </row>
    <row r="105" spans="1:56" x14ac:dyDescent="0.35">
      <c r="I105" s="3"/>
      <c r="J105" s="3"/>
      <c r="K105" s="3"/>
      <c r="L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c r="AU105" s="3"/>
      <c r="AV105" s="3"/>
      <c r="AW105" s="3"/>
      <c r="AX105" s="3"/>
      <c r="AY105" s="3"/>
      <c r="AZ105" s="3"/>
      <c r="BA105" s="3"/>
      <c r="BB105" s="3"/>
      <c r="BC105" s="3"/>
      <c r="BD105" s="3"/>
    </row>
    <row r="106" spans="1:56" x14ac:dyDescent="0.35">
      <c r="A106" s="161" t="s">
        <v>292</v>
      </c>
      <c r="B106" s="162"/>
      <c r="C106" s="162"/>
      <c r="D106" s="162"/>
      <c r="E106" s="162"/>
      <c r="F106" s="162"/>
      <c r="G106" s="162"/>
      <c r="H106" s="162"/>
      <c r="I106" s="3"/>
      <c r="J106" s="3"/>
      <c r="K106" s="3"/>
      <c r="L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c r="AU106" s="3"/>
      <c r="AV106" s="3"/>
      <c r="AW106" s="3"/>
      <c r="AX106" s="3"/>
      <c r="AY106" s="3"/>
      <c r="AZ106" s="3"/>
      <c r="BA106" s="3"/>
      <c r="BB106" s="3"/>
      <c r="BC106" s="3"/>
      <c r="BD106" s="3"/>
    </row>
    <row r="107" spans="1:56" x14ac:dyDescent="0.35">
      <c r="A107" s="156" t="s">
        <v>291</v>
      </c>
      <c r="B107" s="157"/>
      <c r="C107" s="157"/>
      <c r="D107" s="157"/>
      <c r="E107" s="157"/>
      <c r="F107" s="157"/>
      <c r="G107" s="157"/>
      <c r="H107" s="157"/>
      <c r="I107" s="3"/>
      <c r="J107" s="3"/>
      <c r="K107" s="3"/>
      <c r="L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c r="AV107" s="3"/>
      <c r="AW107" s="3"/>
      <c r="AX107" s="3"/>
      <c r="AY107" s="3"/>
      <c r="AZ107" s="3"/>
      <c r="BA107" s="3"/>
      <c r="BB107" s="3"/>
      <c r="BC107" s="3"/>
      <c r="BD107" s="3"/>
    </row>
    <row r="108" spans="1:56" x14ac:dyDescent="0.35">
      <c r="A108" s="89"/>
      <c r="B108" s="89"/>
      <c r="C108" s="89"/>
      <c r="D108" s="89"/>
      <c r="E108" s="89"/>
      <c r="F108" s="89"/>
      <c r="G108" s="89"/>
      <c r="H108" s="89"/>
      <c r="I108" s="3"/>
      <c r="J108" s="3"/>
      <c r="K108" s="3"/>
      <c r="L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c r="AX108" s="3"/>
      <c r="AY108" s="3"/>
      <c r="AZ108" s="3"/>
      <c r="BA108" s="3"/>
      <c r="BB108" s="3"/>
      <c r="BC108" s="3"/>
      <c r="BD108" s="3"/>
    </row>
    <row r="109" spans="1:56" x14ac:dyDescent="0.35">
      <c r="A109" s="89"/>
      <c r="B109" s="89"/>
      <c r="C109" s="89"/>
      <c r="D109" s="89"/>
      <c r="E109" s="89"/>
      <c r="F109" s="89"/>
      <c r="G109" s="89"/>
      <c r="H109" s="89"/>
      <c r="I109" s="3"/>
      <c r="J109" s="3"/>
      <c r="K109" s="3"/>
      <c r="L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c r="AU109" s="3"/>
      <c r="AV109" s="3"/>
      <c r="AW109" s="3"/>
      <c r="AX109" s="3"/>
      <c r="AY109" s="3"/>
      <c r="AZ109" s="3"/>
      <c r="BA109" s="3"/>
      <c r="BB109" s="3"/>
      <c r="BC109" s="3"/>
      <c r="BD109" s="3"/>
    </row>
    <row r="110" spans="1:56" x14ac:dyDescent="0.35">
      <c r="A110" s="89"/>
      <c r="B110" s="89"/>
      <c r="C110" s="89"/>
      <c r="D110" s="89"/>
      <c r="E110" s="89"/>
      <c r="F110" s="89"/>
      <c r="G110" s="89"/>
      <c r="H110" s="89"/>
      <c r="I110" s="3"/>
      <c r="J110" s="3"/>
      <c r="K110" s="3"/>
      <c r="L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c r="AU110" s="3"/>
      <c r="AV110" s="3"/>
      <c r="AW110" s="3"/>
      <c r="AX110" s="3"/>
      <c r="AY110" s="3"/>
      <c r="AZ110" s="3"/>
      <c r="BA110" s="3"/>
      <c r="BB110" s="3"/>
      <c r="BC110" s="3"/>
      <c r="BD110" s="3"/>
    </row>
    <row r="111" spans="1:56" x14ac:dyDescent="0.35">
      <c r="A111" s="88"/>
      <c r="B111" s="88"/>
      <c r="C111" s="88"/>
      <c r="D111" s="88"/>
      <c r="E111" s="3"/>
      <c r="F111" s="3"/>
      <c r="G111" s="3"/>
      <c r="H111" s="3"/>
      <c r="I111" s="3"/>
      <c r="J111" s="3"/>
      <c r="K111" s="3"/>
      <c r="L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c r="AU111" s="3"/>
      <c r="AV111" s="3"/>
      <c r="AW111" s="3"/>
      <c r="AX111" s="3"/>
      <c r="AY111" s="3"/>
      <c r="AZ111" s="3"/>
      <c r="BA111" s="3"/>
      <c r="BB111" s="3"/>
      <c r="BC111" s="3"/>
      <c r="BD111" s="3"/>
    </row>
    <row r="112" spans="1:56" x14ac:dyDescent="0.35">
      <c r="A112" s="88"/>
      <c r="B112" s="88"/>
      <c r="C112" s="88"/>
      <c r="D112" s="88"/>
      <c r="E112" s="3"/>
      <c r="F112" s="3"/>
      <c r="G112" s="3"/>
      <c r="H112" s="3"/>
      <c r="I112" s="3"/>
      <c r="J112" s="3"/>
      <c r="K112" s="3"/>
      <c r="L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c r="AU112" s="3"/>
      <c r="AV112" s="3"/>
      <c r="AW112" s="3"/>
      <c r="AX112" s="3"/>
      <c r="AY112" s="3"/>
      <c r="AZ112" s="3"/>
      <c r="BA112" s="3"/>
      <c r="BB112" s="3"/>
      <c r="BC112" s="3"/>
      <c r="BD112" s="3"/>
    </row>
    <row r="113" spans="1:56" x14ac:dyDescent="0.35">
      <c r="A113" s="88"/>
      <c r="B113" s="88"/>
      <c r="C113" s="88"/>
      <c r="D113" s="88"/>
      <c r="E113" s="3"/>
      <c r="F113" s="3"/>
      <c r="G113" s="3"/>
      <c r="H113" s="3"/>
      <c r="I113" s="3"/>
      <c r="J113" s="3"/>
      <c r="K113" s="3"/>
      <c r="L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c r="AX113" s="3"/>
      <c r="AY113" s="3"/>
      <c r="AZ113" s="3"/>
      <c r="BA113" s="3"/>
      <c r="BB113" s="3"/>
      <c r="BC113" s="3"/>
      <c r="BD113" s="3"/>
    </row>
    <row r="114" spans="1:56" x14ac:dyDescent="0.35">
      <c r="A114" s="88"/>
      <c r="B114" s="88"/>
      <c r="C114" s="88"/>
      <c r="D114" s="88"/>
      <c r="E114" s="3"/>
      <c r="F114" s="3"/>
      <c r="G114" s="3"/>
      <c r="H114" s="3"/>
      <c r="I114" s="3"/>
      <c r="J114" s="3"/>
      <c r="K114" s="3"/>
      <c r="L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c r="AT114" s="3"/>
      <c r="AU114" s="3"/>
      <c r="AV114" s="3"/>
      <c r="AW114" s="3"/>
      <c r="AX114" s="3"/>
      <c r="AY114" s="3"/>
      <c r="AZ114" s="3"/>
      <c r="BA114" s="3"/>
      <c r="BB114" s="3"/>
      <c r="BC114" s="3"/>
      <c r="BD114" s="3"/>
    </row>
    <row r="115" spans="1:56" x14ac:dyDescent="0.35">
      <c r="A115" s="88"/>
      <c r="B115" s="88"/>
      <c r="C115" s="88"/>
      <c r="D115" s="88"/>
      <c r="E115" s="3"/>
      <c r="F115" s="3"/>
      <c r="G115" s="3"/>
      <c r="H115" s="3"/>
      <c r="I115" s="3"/>
      <c r="J115" s="3"/>
      <c r="K115" s="3"/>
      <c r="L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c r="AT115" s="3"/>
      <c r="AU115" s="3"/>
      <c r="AV115" s="3"/>
      <c r="AW115" s="3"/>
      <c r="AX115" s="3"/>
      <c r="AY115" s="3"/>
      <c r="AZ115" s="3"/>
      <c r="BA115" s="3"/>
      <c r="BB115" s="3"/>
      <c r="BC115" s="3"/>
      <c r="BD115" s="3"/>
    </row>
    <row r="116" spans="1:56" x14ac:dyDescent="0.35">
      <c r="A116" s="88"/>
      <c r="B116" s="88"/>
      <c r="C116" s="88"/>
      <c r="D116" s="88"/>
      <c r="E116" s="3"/>
      <c r="F116" s="3"/>
      <c r="G116" s="3"/>
      <c r="H116" s="3"/>
      <c r="I116" s="3"/>
      <c r="J116" s="3"/>
      <c r="K116" s="3"/>
      <c r="L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c r="AU116" s="3"/>
      <c r="AV116" s="3"/>
      <c r="AW116" s="3"/>
      <c r="AX116" s="3"/>
      <c r="AY116" s="3"/>
      <c r="AZ116" s="3"/>
      <c r="BA116" s="3"/>
      <c r="BB116" s="3"/>
      <c r="BC116" s="3"/>
      <c r="BD116" s="3"/>
    </row>
    <row r="117" spans="1:56" x14ac:dyDescent="0.35">
      <c r="A117" s="88"/>
      <c r="B117" s="88"/>
      <c r="C117" s="88"/>
      <c r="D117" s="88"/>
      <c r="E117" s="3"/>
      <c r="F117" s="3"/>
      <c r="G117" s="3"/>
      <c r="H117" s="3"/>
      <c r="I117" s="3"/>
      <c r="J117" s="3"/>
      <c r="K117" s="3"/>
      <c r="L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3"/>
      <c r="AU117" s="3"/>
      <c r="AV117" s="3"/>
      <c r="AW117" s="3"/>
      <c r="AX117" s="3"/>
      <c r="AY117" s="3"/>
      <c r="AZ117" s="3"/>
      <c r="BA117" s="3"/>
      <c r="BB117" s="3"/>
      <c r="BC117" s="3"/>
      <c r="BD117" s="3"/>
    </row>
    <row r="118" spans="1:56" x14ac:dyDescent="0.35">
      <c r="A118" s="88"/>
      <c r="B118" s="88"/>
      <c r="C118" s="88"/>
      <c r="D118" s="88"/>
      <c r="E118" s="3"/>
      <c r="F118" s="3"/>
      <c r="G118" s="3"/>
      <c r="H118" s="3"/>
      <c r="I118" s="3"/>
      <c r="J118" s="3"/>
      <c r="K118" s="3"/>
      <c r="L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c r="AU118" s="3"/>
      <c r="AV118" s="3"/>
      <c r="AW118" s="3"/>
      <c r="AX118" s="3"/>
      <c r="AY118" s="3"/>
      <c r="AZ118" s="3"/>
      <c r="BA118" s="3"/>
      <c r="BB118" s="3"/>
      <c r="BC118" s="3"/>
      <c r="BD118" s="3"/>
    </row>
    <row r="119" spans="1:56" x14ac:dyDescent="0.35">
      <c r="A119" s="88"/>
      <c r="B119" s="88"/>
      <c r="C119" s="88"/>
      <c r="D119" s="88"/>
      <c r="E119" s="3"/>
      <c r="F119" s="3"/>
      <c r="G119" s="3"/>
      <c r="H119" s="3"/>
      <c r="I119" s="3"/>
      <c r="J119" s="3"/>
      <c r="K119" s="3"/>
      <c r="L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c r="AT119" s="3"/>
      <c r="AU119" s="3"/>
      <c r="AV119" s="3"/>
      <c r="AW119" s="3"/>
      <c r="AX119" s="3"/>
      <c r="AY119" s="3"/>
      <c r="AZ119" s="3"/>
      <c r="BA119" s="3"/>
      <c r="BB119" s="3"/>
      <c r="BC119" s="3"/>
      <c r="BD119" s="3"/>
    </row>
    <row r="120" spans="1:56" x14ac:dyDescent="0.35">
      <c r="A120" s="88"/>
      <c r="B120" s="88"/>
      <c r="C120" s="88"/>
      <c r="D120" s="88"/>
      <c r="E120" s="3"/>
      <c r="F120" s="3"/>
      <c r="G120" s="3"/>
      <c r="H120" s="3"/>
      <c r="I120" s="3"/>
      <c r="J120" s="3"/>
      <c r="K120" s="3"/>
      <c r="L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3"/>
      <c r="AT120" s="3"/>
      <c r="AU120" s="3"/>
      <c r="AV120" s="3"/>
      <c r="AW120" s="3"/>
      <c r="AX120" s="3"/>
      <c r="AY120" s="3"/>
      <c r="AZ120" s="3"/>
      <c r="BA120" s="3"/>
      <c r="BB120" s="3"/>
      <c r="BC120" s="3"/>
      <c r="BD120" s="3"/>
    </row>
    <row r="121" spans="1:56" x14ac:dyDescent="0.35">
      <c r="A121" s="88"/>
      <c r="B121" s="88"/>
      <c r="C121" s="88"/>
      <c r="D121" s="88"/>
      <c r="E121" s="3"/>
      <c r="F121" s="3"/>
      <c r="G121" s="3"/>
      <c r="H121" s="3"/>
      <c r="I121" s="3"/>
      <c r="J121" s="3"/>
      <c r="K121" s="3"/>
      <c r="L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c r="AQ121" s="3"/>
      <c r="AR121" s="3"/>
      <c r="AS121" s="3"/>
      <c r="AT121" s="3"/>
      <c r="AU121" s="3"/>
      <c r="AV121" s="3"/>
      <c r="AW121" s="3"/>
      <c r="AX121" s="3"/>
      <c r="AY121" s="3"/>
      <c r="AZ121" s="3"/>
      <c r="BA121" s="3"/>
      <c r="BB121" s="3"/>
      <c r="BC121" s="3"/>
      <c r="BD121" s="3"/>
    </row>
    <row r="122" spans="1:56" x14ac:dyDescent="0.35">
      <c r="A122" s="88"/>
      <c r="B122" s="88"/>
      <c r="C122" s="88"/>
      <c r="D122" s="88"/>
      <c r="E122" s="3"/>
      <c r="F122" s="3"/>
      <c r="G122" s="3"/>
      <c r="H122" s="3"/>
      <c r="I122" s="3"/>
      <c r="J122" s="3"/>
      <c r="K122" s="3"/>
      <c r="L122" s="3"/>
      <c r="N122" s="3"/>
      <c r="O122" s="3"/>
      <c r="P122" s="3"/>
      <c r="Q122" s="3"/>
      <c r="R122" s="3"/>
      <c r="S122" s="3"/>
      <c r="T122" s="3"/>
      <c r="U122" s="3"/>
      <c r="V122" s="3"/>
      <c r="W122" s="3"/>
      <c r="X122" s="3"/>
      <c r="Y122" s="3"/>
      <c r="Z122" s="3"/>
      <c r="AA122" s="3"/>
      <c r="AB122" s="3"/>
      <c r="AC122" s="3"/>
      <c r="AD122" s="3"/>
      <c r="AE122" s="3"/>
      <c r="AF122" s="3"/>
      <c r="AG122" s="3"/>
      <c r="AH122" s="3"/>
      <c r="AI122" s="3"/>
      <c r="AJ122" s="3"/>
      <c r="AK122" s="3"/>
      <c r="AL122" s="3"/>
      <c r="AM122" s="3"/>
      <c r="AN122" s="3"/>
      <c r="AO122" s="3"/>
      <c r="AP122" s="3"/>
      <c r="AQ122" s="3"/>
      <c r="AR122" s="3"/>
      <c r="AS122" s="3"/>
      <c r="AT122" s="3"/>
      <c r="AU122" s="3"/>
      <c r="AV122" s="3"/>
      <c r="AW122" s="3"/>
      <c r="AX122" s="3"/>
      <c r="AY122" s="3"/>
      <c r="AZ122" s="3"/>
      <c r="BA122" s="3"/>
      <c r="BB122" s="3"/>
      <c r="BC122" s="3"/>
      <c r="BD122" s="3"/>
    </row>
    <row r="123" spans="1:56" x14ac:dyDescent="0.35">
      <c r="A123" s="88"/>
      <c r="B123" s="88"/>
      <c r="C123" s="88"/>
      <c r="D123" s="88"/>
      <c r="E123" s="3"/>
      <c r="F123" s="3"/>
      <c r="G123" s="3"/>
      <c r="H123" s="3"/>
      <c r="I123" s="3"/>
      <c r="J123" s="3"/>
      <c r="K123" s="3"/>
      <c r="L123" s="3"/>
      <c r="N123" s="3"/>
      <c r="O123" s="3"/>
      <c r="P123" s="3"/>
      <c r="Q123" s="3"/>
      <c r="R123" s="3"/>
      <c r="S123" s="3"/>
      <c r="T123" s="3"/>
      <c r="U123" s="3"/>
      <c r="V123" s="3"/>
      <c r="W123" s="3"/>
      <c r="X123" s="3"/>
      <c r="Y123" s="3"/>
      <c r="Z123" s="3"/>
      <c r="AA123" s="3"/>
      <c r="AB123" s="3"/>
      <c r="AC123" s="3"/>
      <c r="AD123" s="3"/>
      <c r="AE123" s="3"/>
      <c r="AF123" s="3"/>
      <c r="AG123" s="3"/>
      <c r="AH123" s="3"/>
      <c r="AI123" s="3"/>
      <c r="AJ123" s="3"/>
      <c r="AK123" s="3"/>
      <c r="AL123" s="3"/>
      <c r="AM123" s="3"/>
      <c r="AN123" s="3"/>
      <c r="AO123" s="3"/>
      <c r="AP123" s="3"/>
      <c r="AQ123" s="3"/>
      <c r="AR123" s="3"/>
      <c r="AS123" s="3"/>
      <c r="AT123" s="3"/>
      <c r="AU123" s="3"/>
      <c r="AV123" s="3"/>
      <c r="AW123" s="3"/>
      <c r="AX123" s="3"/>
      <c r="AY123" s="3"/>
      <c r="AZ123" s="3"/>
      <c r="BA123" s="3"/>
      <c r="BB123" s="3"/>
      <c r="BC123" s="3"/>
      <c r="BD123" s="3"/>
    </row>
    <row r="124" spans="1:56" x14ac:dyDescent="0.35">
      <c r="A124" s="88"/>
      <c r="B124" s="88"/>
      <c r="C124" s="88"/>
      <c r="D124" s="88"/>
      <c r="E124" s="3"/>
      <c r="F124" s="3"/>
      <c r="G124" s="3"/>
      <c r="H124" s="3"/>
      <c r="I124" s="3"/>
      <c r="J124" s="3"/>
      <c r="K124" s="3"/>
      <c r="L124" s="3"/>
      <c r="N124" s="3"/>
      <c r="O124" s="3"/>
      <c r="P124" s="3"/>
      <c r="Q124" s="3"/>
      <c r="R124" s="3"/>
      <c r="S124" s="3"/>
      <c r="T124" s="3"/>
      <c r="U124" s="3"/>
      <c r="V124" s="3"/>
      <c r="W124" s="3"/>
      <c r="X124" s="3"/>
      <c r="Y124" s="3"/>
      <c r="Z124" s="3"/>
      <c r="AA124" s="3"/>
      <c r="AB124" s="3"/>
      <c r="AC124" s="3"/>
      <c r="AD124" s="3"/>
      <c r="AE124" s="3"/>
      <c r="AF124" s="3"/>
      <c r="AG124" s="3"/>
      <c r="AH124" s="3"/>
      <c r="AI124" s="3"/>
      <c r="AJ124" s="3"/>
      <c r="AK124" s="3"/>
      <c r="AL124" s="3"/>
      <c r="AM124" s="3"/>
      <c r="AN124" s="3"/>
      <c r="AO124" s="3"/>
      <c r="AP124" s="3"/>
      <c r="AQ124" s="3"/>
      <c r="AR124" s="3"/>
      <c r="AS124" s="3"/>
      <c r="AT124" s="3"/>
      <c r="AU124" s="3"/>
      <c r="AV124" s="3"/>
      <c r="AW124" s="3"/>
      <c r="AX124" s="3"/>
      <c r="AY124" s="3"/>
      <c r="AZ124" s="3"/>
      <c r="BA124" s="3"/>
      <c r="BB124" s="3"/>
      <c r="BC124" s="3"/>
      <c r="BD124" s="3"/>
    </row>
    <row r="125" spans="1:56" x14ac:dyDescent="0.35">
      <c r="A125" s="88"/>
      <c r="B125" s="88"/>
      <c r="C125" s="88"/>
      <c r="D125" s="88"/>
      <c r="E125" s="3"/>
      <c r="F125" s="3"/>
      <c r="G125" s="3"/>
      <c r="H125" s="3"/>
      <c r="I125" s="3"/>
      <c r="J125" s="3"/>
      <c r="K125" s="3"/>
      <c r="L125" s="3"/>
      <c r="N125" s="3"/>
      <c r="O125" s="3"/>
      <c r="P125" s="3"/>
      <c r="Q125" s="3"/>
      <c r="R125" s="3"/>
      <c r="S125" s="3"/>
      <c r="T125" s="3"/>
      <c r="U125" s="3"/>
      <c r="V125" s="3"/>
      <c r="W125" s="3"/>
      <c r="X125" s="3"/>
      <c r="Y125" s="3"/>
      <c r="Z125" s="3"/>
      <c r="AA125" s="3"/>
      <c r="AB125" s="3"/>
      <c r="AC125" s="3"/>
      <c r="AD125" s="3"/>
      <c r="AE125" s="3"/>
      <c r="AF125" s="3"/>
      <c r="AG125" s="3"/>
      <c r="AH125" s="3"/>
      <c r="AI125" s="3"/>
      <c r="AJ125" s="3"/>
      <c r="AK125" s="3"/>
      <c r="AL125" s="3"/>
      <c r="AM125" s="3"/>
      <c r="AN125" s="3"/>
      <c r="AO125" s="3"/>
      <c r="AP125" s="3"/>
      <c r="AQ125" s="3"/>
      <c r="AR125" s="3"/>
      <c r="AS125" s="3"/>
      <c r="AT125" s="3"/>
      <c r="AU125" s="3"/>
      <c r="AV125" s="3"/>
      <c r="AW125" s="3"/>
      <c r="AX125" s="3"/>
      <c r="AY125" s="3"/>
      <c r="AZ125" s="3"/>
      <c r="BA125" s="3"/>
      <c r="BB125" s="3"/>
      <c r="BC125" s="3"/>
      <c r="BD125" s="3"/>
    </row>
    <row r="126" spans="1:56" x14ac:dyDescent="0.35">
      <c r="A126" s="88"/>
      <c r="B126" s="88"/>
      <c r="C126" s="88"/>
      <c r="D126" s="88"/>
      <c r="E126" s="3"/>
      <c r="F126" s="3"/>
      <c r="G126" s="3"/>
      <c r="H126" s="3"/>
      <c r="I126" s="3"/>
      <c r="J126" s="3"/>
      <c r="K126" s="3"/>
      <c r="L126" s="3"/>
      <c r="N126" s="3"/>
      <c r="O126" s="3"/>
      <c r="P126" s="3"/>
      <c r="Q126" s="3"/>
      <c r="R126" s="3"/>
      <c r="S126" s="3"/>
      <c r="T126" s="3"/>
      <c r="U126" s="3"/>
      <c r="V126" s="3"/>
      <c r="W126" s="3"/>
      <c r="X126" s="3"/>
      <c r="Y126" s="3"/>
      <c r="Z126" s="3"/>
      <c r="AA126" s="3"/>
      <c r="AB126" s="3"/>
      <c r="AC126" s="3"/>
      <c r="AD126" s="3"/>
      <c r="AE126" s="3"/>
      <c r="AF126" s="3"/>
      <c r="AG126" s="3"/>
      <c r="AH126" s="3"/>
      <c r="AI126" s="3"/>
      <c r="AJ126" s="3"/>
      <c r="AK126" s="3"/>
      <c r="AL126" s="3"/>
      <c r="AM126" s="3"/>
      <c r="AN126" s="3"/>
      <c r="AO126" s="3"/>
      <c r="AP126" s="3"/>
      <c r="AQ126" s="3"/>
      <c r="AR126" s="3"/>
      <c r="AS126" s="3"/>
      <c r="AT126" s="3"/>
      <c r="AU126" s="3"/>
      <c r="AV126" s="3"/>
      <c r="AW126" s="3"/>
      <c r="AX126" s="3"/>
      <c r="AY126" s="3"/>
      <c r="AZ126" s="3"/>
      <c r="BA126" s="3"/>
      <c r="BB126" s="3"/>
      <c r="BC126" s="3"/>
      <c r="BD126" s="3"/>
    </row>
    <row r="127" spans="1:56" x14ac:dyDescent="0.35">
      <c r="A127" s="88"/>
      <c r="B127" s="88"/>
      <c r="C127" s="88"/>
      <c r="D127" s="88"/>
      <c r="E127" s="3"/>
      <c r="F127" s="3"/>
      <c r="G127" s="3"/>
      <c r="H127" s="3"/>
      <c r="I127" s="3"/>
      <c r="J127" s="3"/>
      <c r="K127" s="3"/>
      <c r="L127" s="3"/>
      <c r="N127" s="3"/>
      <c r="O127" s="3"/>
      <c r="P127" s="3"/>
      <c r="Q127" s="3"/>
      <c r="R127" s="3"/>
      <c r="S127" s="3"/>
      <c r="T127" s="3"/>
      <c r="U127" s="3"/>
      <c r="V127" s="3"/>
      <c r="W127" s="3"/>
      <c r="X127" s="3"/>
      <c r="Y127" s="3"/>
      <c r="Z127" s="3"/>
      <c r="AA127" s="3"/>
      <c r="AB127" s="3"/>
      <c r="AC127" s="3"/>
      <c r="AD127" s="3"/>
      <c r="AE127" s="3"/>
      <c r="AF127" s="3"/>
      <c r="AG127" s="3"/>
      <c r="AH127" s="3"/>
      <c r="AI127" s="3"/>
      <c r="AJ127" s="3"/>
      <c r="AK127" s="3"/>
      <c r="AL127" s="3"/>
      <c r="AM127" s="3"/>
      <c r="AN127" s="3"/>
      <c r="AO127" s="3"/>
      <c r="AP127" s="3"/>
      <c r="AQ127" s="3"/>
      <c r="AR127" s="3"/>
      <c r="AS127" s="3"/>
      <c r="AT127" s="3"/>
      <c r="AU127" s="3"/>
      <c r="AV127" s="3"/>
      <c r="AW127" s="3"/>
      <c r="AX127" s="3"/>
      <c r="AY127" s="3"/>
      <c r="AZ127" s="3"/>
      <c r="BA127" s="3"/>
      <c r="BB127" s="3"/>
      <c r="BC127" s="3"/>
      <c r="BD127" s="3"/>
    </row>
    <row r="128" spans="1:56" x14ac:dyDescent="0.35">
      <c r="A128" s="88"/>
      <c r="B128" s="88"/>
      <c r="C128" s="88"/>
      <c r="D128" s="88"/>
      <c r="E128" s="3"/>
      <c r="F128" s="3"/>
      <c r="G128" s="3"/>
      <c r="H128" s="3"/>
      <c r="I128" s="3"/>
      <c r="J128" s="3"/>
      <c r="K128" s="3"/>
      <c r="L128" s="3"/>
      <c r="N128" s="3"/>
      <c r="O128" s="3"/>
      <c r="P128" s="3"/>
      <c r="Q128" s="3"/>
      <c r="R128" s="3"/>
      <c r="S128" s="3"/>
      <c r="T128" s="3"/>
      <c r="U128" s="3"/>
      <c r="V128" s="3"/>
      <c r="W128" s="3"/>
      <c r="X128" s="3"/>
      <c r="Y128" s="3"/>
      <c r="Z128" s="3"/>
      <c r="AA128" s="3"/>
      <c r="AB128" s="3"/>
      <c r="AC128" s="3"/>
      <c r="AD128" s="3"/>
      <c r="AE128" s="3"/>
      <c r="AF128" s="3"/>
      <c r="AG128" s="3"/>
      <c r="AH128" s="3"/>
      <c r="AI128" s="3"/>
      <c r="AJ128" s="3"/>
      <c r="AK128" s="3"/>
      <c r="AL128" s="3"/>
      <c r="AM128" s="3"/>
      <c r="AN128" s="3"/>
      <c r="AO128" s="3"/>
      <c r="AP128" s="3"/>
      <c r="AQ128" s="3"/>
      <c r="AR128" s="3"/>
      <c r="AS128" s="3"/>
      <c r="AT128" s="3"/>
      <c r="AU128" s="3"/>
      <c r="AV128" s="3"/>
      <c r="AW128" s="3"/>
      <c r="AX128" s="3"/>
      <c r="AY128" s="3"/>
      <c r="AZ128" s="3"/>
      <c r="BA128" s="3"/>
      <c r="BB128" s="3"/>
      <c r="BC128" s="3"/>
      <c r="BD128" s="3"/>
    </row>
    <row r="129" spans="1:56" x14ac:dyDescent="0.35">
      <c r="A129" s="88"/>
      <c r="B129" s="88"/>
      <c r="C129" s="88"/>
      <c r="D129" s="88"/>
      <c r="E129" s="3"/>
      <c r="F129" s="3"/>
      <c r="G129" s="3"/>
      <c r="H129" s="3"/>
      <c r="I129" s="3"/>
      <c r="J129" s="3"/>
      <c r="K129" s="3"/>
      <c r="L129" s="3"/>
      <c r="N129" s="3"/>
      <c r="O129" s="3"/>
      <c r="P129" s="3"/>
      <c r="Q129" s="3"/>
      <c r="R129" s="3"/>
      <c r="S129" s="3"/>
      <c r="T129" s="3"/>
      <c r="U129" s="3"/>
      <c r="V129" s="3"/>
      <c r="W129" s="3"/>
      <c r="X129" s="3"/>
      <c r="Y129" s="3"/>
      <c r="Z129" s="3"/>
      <c r="AA129" s="3"/>
      <c r="AB129" s="3"/>
      <c r="AC129" s="3"/>
      <c r="AD129" s="3"/>
      <c r="AE129" s="3"/>
      <c r="AF129" s="3"/>
      <c r="AG129" s="3"/>
      <c r="AH129" s="3"/>
      <c r="AI129" s="3"/>
      <c r="AJ129" s="3"/>
      <c r="AK129" s="3"/>
      <c r="AL129" s="3"/>
      <c r="AM129" s="3"/>
      <c r="AN129" s="3"/>
      <c r="AO129" s="3"/>
      <c r="AP129" s="3"/>
      <c r="AQ129" s="3"/>
      <c r="AR129" s="3"/>
      <c r="AS129" s="3"/>
      <c r="AT129" s="3"/>
      <c r="AU129" s="3"/>
      <c r="AV129" s="3"/>
      <c r="AW129" s="3"/>
      <c r="AX129" s="3"/>
      <c r="AY129" s="3"/>
      <c r="AZ129" s="3"/>
      <c r="BA129" s="3"/>
      <c r="BB129" s="3"/>
      <c r="BC129" s="3"/>
      <c r="BD129" s="3"/>
    </row>
    <row r="130" spans="1:56" x14ac:dyDescent="0.35">
      <c r="A130" s="88"/>
      <c r="B130" s="88"/>
      <c r="C130" s="88"/>
      <c r="D130" s="88"/>
      <c r="E130" s="3"/>
      <c r="F130" s="3"/>
      <c r="G130" s="3"/>
      <c r="H130" s="3"/>
      <c r="I130" s="3"/>
      <c r="J130" s="3"/>
      <c r="K130" s="3"/>
      <c r="L130" s="3"/>
      <c r="N130" s="3"/>
      <c r="O130" s="3"/>
      <c r="P130" s="3"/>
      <c r="Q130" s="3"/>
      <c r="R130" s="3"/>
      <c r="S130" s="3"/>
      <c r="T130" s="3"/>
      <c r="U130" s="3"/>
      <c r="V130" s="3"/>
      <c r="W130" s="3"/>
      <c r="X130" s="3"/>
      <c r="Y130" s="3"/>
      <c r="Z130" s="3"/>
      <c r="AA130" s="3"/>
      <c r="AB130" s="3"/>
      <c r="AC130" s="3"/>
      <c r="AD130" s="3"/>
      <c r="AE130" s="3"/>
      <c r="AF130" s="3"/>
      <c r="AG130" s="3"/>
      <c r="AH130" s="3"/>
      <c r="AI130" s="3"/>
      <c r="AJ130" s="3"/>
      <c r="AK130" s="3"/>
      <c r="AL130" s="3"/>
      <c r="AM130" s="3"/>
      <c r="AN130" s="3"/>
      <c r="AO130" s="3"/>
      <c r="AP130" s="3"/>
      <c r="AQ130" s="3"/>
      <c r="AR130" s="3"/>
      <c r="AS130" s="3"/>
      <c r="AT130" s="3"/>
      <c r="AU130" s="3"/>
      <c r="AV130" s="3"/>
      <c r="AW130" s="3"/>
      <c r="AX130" s="3"/>
      <c r="AY130" s="3"/>
      <c r="AZ130" s="3"/>
      <c r="BA130" s="3"/>
      <c r="BB130" s="3"/>
      <c r="BC130" s="3"/>
      <c r="BD130" s="3"/>
    </row>
    <row r="131" spans="1:56" x14ac:dyDescent="0.35">
      <c r="A131" s="88"/>
      <c r="B131" s="88"/>
      <c r="C131" s="88"/>
      <c r="D131" s="88"/>
      <c r="E131" s="3"/>
      <c r="F131" s="3"/>
      <c r="G131" s="3"/>
      <c r="H131" s="3"/>
      <c r="I131" s="3"/>
      <c r="J131" s="3"/>
      <c r="K131" s="3"/>
      <c r="L131" s="3"/>
      <c r="N131" s="3"/>
      <c r="O131" s="3"/>
      <c r="P131" s="3"/>
      <c r="Q131" s="3"/>
      <c r="R131" s="3"/>
      <c r="S131" s="3"/>
      <c r="T131" s="3"/>
      <c r="U131" s="3"/>
      <c r="V131" s="3"/>
      <c r="W131" s="3"/>
      <c r="X131" s="3"/>
      <c r="Y131" s="3"/>
      <c r="Z131" s="3"/>
      <c r="AA131" s="3"/>
      <c r="AB131" s="3"/>
      <c r="AC131" s="3"/>
      <c r="AD131" s="3"/>
      <c r="AE131" s="3"/>
      <c r="AF131" s="3"/>
      <c r="AG131" s="3"/>
      <c r="AH131" s="3"/>
      <c r="AI131" s="3"/>
      <c r="AJ131" s="3"/>
      <c r="AK131" s="3"/>
      <c r="AL131" s="3"/>
      <c r="AM131" s="3"/>
      <c r="AN131" s="3"/>
      <c r="AO131" s="3"/>
      <c r="AP131" s="3"/>
      <c r="AQ131" s="3"/>
      <c r="AR131" s="3"/>
      <c r="AS131" s="3"/>
      <c r="AT131" s="3"/>
      <c r="AU131" s="3"/>
      <c r="AV131" s="3"/>
      <c r="AW131" s="3"/>
      <c r="AX131" s="3"/>
      <c r="AY131" s="3"/>
      <c r="AZ131" s="3"/>
      <c r="BA131" s="3"/>
      <c r="BB131" s="3"/>
      <c r="BC131" s="3"/>
      <c r="BD131" s="3"/>
    </row>
    <row r="132" spans="1:56" x14ac:dyDescent="0.35">
      <c r="A132" s="88"/>
      <c r="B132" s="88"/>
      <c r="C132" s="88"/>
      <c r="D132" s="88"/>
      <c r="E132" s="3"/>
      <c r="F132" s="3"/>
      <c r="G132" s="3"/>
      <c r="H132" s="3"/>
      <c r="I132" s="3"/>
      <c r="J132" s="3"/>
      <c r="K132" s="3"/>
      <c r="L132" s="3"/>
      <c r="N132" s="3"/>
      <c r="O132" s="3"/>
      <c r="P132" s="3"/>
      <c r="Q132" s="3"/>
      <c r="R132" s="3"/>
      <c r="S132" s="3"/>
      <c r="T132" s="3"/>
      <c r="U132" s="3"/>
      <c r="V132" s="3"/>
      <c r="W132" s="3"/>
      <c r="X132" s="3"/>
      <c r="Y132" s="3"/>
      <c r="Z132" s="3"/>
      <c r="AA132" s="3"/>
      <c r="AB132" s="3"/>
      <c r="AC132" s="3"/>
      <c r="AD132" s="3"/>
      <c r="AE132" s="3"/>
      <c r="AF132" s="3"/>
      <c r="AG132" s="3"/>
      <c r="AH132" s="3"/>
      <c r="AI132" s="3"/>
      <c r="AJ132" s="3"/>
      <c r="AK132" s="3"/>
      <c r="AL132" s="3"/>
      <c r="AM132" s="3"/>
      <c r="AN132" s="3"/>
      <c r="AO132" s="3"/>
      <c r="AP132" s="3"/>
      <c r="AQ132" s="3"/>
      <c r="AR132" s="3"/>
      <c r="AS132" s="3"/>
      <c r="AT132" s="3"/>
      <c r="AU132" s="3"/>
      <c r="AV132" s="3"/>
      <c r="AW132" s="3"/>
      <c r="AX132" s="3"/>
      <c r="AY132" s="3"/>
      <c r="AZ132" s="3"/>
      <c r="BA132" s="3"/>
      <c r="BB132" s="3"/>
      <c r="BC132" s="3"/>
      <c r="BD132" s="3"/>
    </row>
    <row r="133" spans="1:56" x14ac:dyDescent="0.35">
      <c r="A133" s="88"/>
      <c r="B133" s="88"/>
      <c r="C133" s="88"/>
      <c r="D133" s="88"/>
      <c r="E133" s="3"/>
      <c r="F133" s="3"/>
      <c r="G133" s="3"/>
      <c r="H133" s="3"/>
      <c r="I133" s="3"/>
      <c r="J133" s="3"/>
      <c r="K133" s="3"/>
      <c r="L133" s="3"/>
      <c r="N133" s="3"/>
      <c r="O133" s="3"/>
      <c r="P133" s="3"/>
      <c r="Q133" s="3"/>
      <c r="R133" s="3"/>
      <c r="S133" s="3"/>
      <c r="T133" s="3"/>
      <c r="U133" s="3"/>
      <c r="V133" s="3"/>
      <c r="W133" s="3"/>
      <c r="X133" s="3"/>
      <c r="Y133" s="3"/>
      <c r="Z133" s="3"/>
      <c r="AA133" s="3"/>
      <c r="AB133" s="3"/>
      <c r="AC133" s="3"/>
      <c r="AD133" s="3"/>
      <c r="AE133" s="3"/>
      <c r="AF133" s="3"/>
      <c r="AG133" s="3"/>
      <c r="AH133" s="3"/>
      <c r="AI133" s="3"/>
      <c r="AJ133" s="3"/>
      <c r="AK133" s="3"/>
      <c r="AL133" s="3"/>
      <c r="AM133" s="3"/>
      <c r="AN133" s="3"/>
      <c r="AO133" s="3"/>
      <c r="AP133" s="3"/>
      <c r="AQ133" s="3"/>
      <c r="AR133" s="3"/>
      <c r="AS133" s="3"/>
      <c r="AT133" s="3"/>
      <c r="AU133" s="3"/>
      <c r="AV133" s="3"/>
      <c r="AW133" s="3"/>
      <c r="AX133" s="3"/>
      <c r="AY133" s="3"/>
      <c r="AZ133" s="3"/>
      <c r="BA133" s="3"/>
      <c r="BB133" s="3"/>
      <c r="BC133" s="3"/>
      <c r="BD133" s="3"/>
    </row>
    <row r="134" spans="1:56" x14ac:dyDescent="0.35">
      <c r="A134" s="88"/>
      <c r="B134" s="88"/>
      <c r="C134" s="88"/>
      <c r="D134" s="88"/>
      <c r="E134" s="3"/>
      <c r="F134" s="3"/>
      <c r="G134" s="3"/>
      <c r="H134" s="3"/>
      <c r="I134" s="3"/>
      <c r="J134" s="3"/>
      <c r="K134" s="3"/>
      <c r="L134" s="3"/>
      <c r="N134" s="3"/>
      <c r="O134" s="3"/>
      <c r="P134" s="3"/>
      <c r="Q134" s="3"/>
      <c r="R134" s="3"/>
      <c r="S134" s="3"/>
      <c r="T134" s="3"/>
      <c r="U134" s="3"/>
      <c r="V134" s="3"/>
      <c r="W134" s="3"/>
      <c r="X134" s="3"/>
      <c r="Y134" s="3"/>
      <c r="Z134" s="3"/>
      <c r="AA134" s="3"/>
      <c r="AB134" s="3"/>
      <c r="AC134" s="3"/>
      <c r="AD134" s="3"/>
      <c r="AE134" s="3"/>
      <c r="AF134" s="3"/>
      <c r="AG134" s="3"/>
      <c r="AH134" s="3"/>
      <c r="AI134" s="3"/>
      <c r="AJ134" s="3"/>
      <c r="AK134" s="3"/>
      <c r="AL134" s="3"/>
      <c r="AM134" s="3"/>
      <c r="AN134" s="3"/>
      <c r="AO134" s="3"/>
      <c r="AP134" s="3"/>
      <c r="AQ134" s="3"/>
      <c r="AR134" s="3"/>
      <c r="AS134" s="3"/>
      <c r="AT134" s="3"/>
      <c r="AU134" s="3"/>
      <c r="AV134" s="3"/>
      <c r="AW134" s="3"/>
      <c r="AX134" s="3"/>
      <c r="AY134" s="3"/>
      <c r="AZ134" s="3"/>
      <c r="BA134" s="3"/>
      <c r="BB134" s="3"/>
      <c r="BC134" s="3"/>
      <c r="BD134" s="3"/>
    </row>
    <row r="135" spans="1:56" x14ac:dyDescent="0.35">
      <c r="A135" s="88"/>
      <c r="B135" s="88"/>
      <c r="C135" s="88"/>
      <c r="D135" s="88"/>
      <c r="E135" s="3"/>
      <c r="F135" s="3"/>
      <c r="G135" s="3"/>
      <c r="H135" s="3"/>
      <c r="I135" s="3"/>
      <c r="J135" s="3"/>
      <c r="K135" s="3"/>
      <c r="L135" s="3"/>
      <c r="N135" s="3"/>
      <c r="O135" s="3"/>
      <c r="P135" s="3"/>
      <c r="Q135" s="3"/>
      <c r="R135" s="3"/>
      <c r="S135" s="3"/>
      <c r="T135" s="3"/>
      <c r="U135" s="3"/>
      <c r="V135" s="3"/>
      <c r="W135" s="3"/>
      <c r="X135" s="3"/>
      <c r="Y135" s="3"/>
      <c r="Z135" s="3"/>
      <c r="AA135" s="3"/>
      <c r="AB135" s="3"/>
      <c r="AC135" s="3"/>
      <c r="AD135" s="3"/>
      <c r="AE135" s="3"/>
      <c r="AF135" s="3"/>
      <c r="AG135" s="3"/>
      <c r="AH135" s="3"/>
      <c r="AI135" s="3"/>
      <c r="AJ135" s="3"/>
      <c r="AK135" s="3"/>
      <c r="AL135" s="3"/>
      <c r="AM135" s="3"/>
      <c r="AN135" s="3"/>
      <c r="AO135" s="3"/>
      <c r="AP135" s="3"/>
      <c r="AQ135" s="3"/>
      <c r="AR135" s="3"/>
      <c r="AS135" s="3"/>
      <c r="AT135" s="3"/>
      <c r="AU135" s="3"/>
      <c r="AV135" s="3"/>
      <c r="AW135" s="3"/>
      <c r="AX135" s="3"/>
      <c r="AY135" s="3"/>
      <c r="AZ135" s="3"/>
      <c r="BA135" s="3"/>
      <c r="BB135" s="3"/>
      <c r="BC135" s="3"/>
      <c r="BD135" s="3"/>
    </row>
    <row r="136" spans="1:56" x14ac:dyDescent="0.35">
      <c r="A136" s="88"/>
      <c r="B136" s="88"/>
      <c r="C136" s="88"/>
      <c r="D136" s="88"/>
      <c r="E136" s="3"/>
      <c r="F136" s="3"/>
      <c r="G136" s="3"/>
      <c r="H136" s="3"/>
      <c r="I136" s="3"/>
      <c r="J136" s="3"/>
      <c r="K136" s="3"/>
      <c r="L136" s="3"/>
      <c r="N136" s="3"/>
      <c r="O136" s="3"/>
      <c r="P136" s="3"/>
      <c r="Q136" s="3"/>
      <c r="R136" s="3"/>
      <c r="S136" s="3"/>
      <c r="T136" s="3"/>
      <c r="U136" s="3"/>
      <c r="V136" s="3"/>
      <c r="W136" s="3"/>
      <c r="X136" s="3"/>
      <c r="Y136" s="3"/>
      <c r="Z136" s="3"/>
      <c r="AA136" s="3"/>
      <c r="AB136" s="3"/>
      <c r="AC136" s="3"/>
      <c r="AD136" s="3"/>
      <c r="AE136" s="3"/>
      <c r="AF136" s="3"/>
      <c r="AG136" s="3"/>
      <c r="AH136" s="3"/>
      <c r="AI136" s="3"/>
      <c r="AJ136" s="3"/>
      <c r="AK136" s="3"/>
      <c r="AL136" s="3"/>
      <c r="AM136" s="3"/>
      <c r="AN136" s="3"/>
      <c r="AO136" s="3"/>
      <c r="AP136" s="3"/>
      <c r="AQ136" s="3"/>
      <c r="AR136" s="3"/>
      <c r="AS136" s="3"/>
      <c r="AT136" s="3"/>
      <c r="AU136" s="3"/>
      <c r="AV136" s="3"/>
      <c r="AW136" s="3"/>
      <c r="AX136" s="3"/>
      <c r="AY136" s="3"/>
      <c r="AZ136" s="3"/>
      <c r="BA136" s="3"/>
      <c r="BB136" s="3"/>
      <c r="BC136" s="3"/>
      <c r="BD136" s="3"/>
    </row>
    <row r="137" spans="1:56" x14ac:dyDescent="0.35">
      <c r="A137" s="88"/>
      <c r="B137" s="88"/>
      <c r="C137" s="88"/>
      <c r="D137" s="88"/>
      <c r="E137" s="3"/>
      <c r="F137" s="3"/>
      <c r="G137" s="3"/>
      <c r="H137" s="3"/>
      <c r="I137" s="3"/>
      <c r="J137" s="3"/>
      <c r="K137" s="3"/>
      <c r="L137" s="3"/>
      <c r="N137" s="3"/>
      <c r="O137" s="3"/>
      <c r="P137" s="3"/>
      <c r="Q137" s="3"/>
      <c r="R137" s="3"/>
      <c r="S137" s="3"/>
      <c r="T137" s="3"/>
      <c r="U137" s="3"/>
      <c r="V137" s="3"/>
      <c r="W137" s="3"/>
      <c r="X137" s="3"/>
      <c r="Y137" s="3"/>
      <c r="Z137" s="3"/>
      <c r="AA137" s="3"/>
      <c r="AB137" s="3"/>
      <c r="AC137" s="3"/>
      <c r="AD137" s="3"/>
      <c r="AE137" s="3"/>
      <c r="AF137" s="3"/>
      <c r="AG137" s="3"/>
      <c r="AH137" s="3"/>
      <c r="AI137" s="3"/>
      <c r="AJ137" s="3"/>
      <c r="AK137" s="3"/>
      <c r="AL137" s="3"/>
      <c r="AM137" s="3"/>
      <c r="AN137" s="3"/>
      <c r="AO137" s="3"/>
      <c r="AP137" s="3"/>
      <c r="AQ137" s="3"/>
      <c r="AR137" s="3"/>
      <c r="AS137" s="3"/>
      <c r="AT137" s="3"/>
      <c r="AU137" s="3"/>
      <c r="AV137" s="3"/>
      <c r="AW137" s="3"/>
      <c r="AX137" s="3"/>
      <c r="AY137" s="3"/>
      <c r="AZ137" s="3"/>
      <c r="BA137" s="3"/>
      <c r="BB137" s="3"/>
      <c r="BC137" s="3"/>
      <c r="BD137" s="3"/>
    </row>
    <row r="138" spans="1:56" x14ac:dyDescent="0.35">
      <c r="A138" s="88"/>
      <c r="B138" s="88"/>
      <c r="C138" s="88"/>
      <c r="D138" s="88"/>
      <c r="E138" s="3"/>
      <c r="F138" s="3"/>
      <c r="G138" s="3"/>
      <c r="H138" s="3"/>
      <c r="I138" s="3"/>
      <c r="J138" s="3"/>
      <c r="K138" s="3"/>
      <c r="L138" s="3"/>
      <c r="N138" s="3"/>
      <c r="O138" s="3"/>
      <c r="P138" s="3"/>
      <c r="Q138" s="3"/>
      <c r="R138" s="3"/>
      <c r="S138" s="3"/>
      <c r="T138" s="3"/>
      <c r="U138" s="3"/>
      <c r="V138" s="3"/>
      <c r="W138" s="3"/>
      <c r="X138" s="3"/>
      <c r="Y138" s="3"/>
      <c r="Z138" s="3"/>
      <c r="AA138" s="3"/>
      <c r="AB138" s="3"/>
      <c r="AC138" s="3"/>
      <c r="AD138" s="3"/>
      <c r="AE138" s="3"/>
      <c r="AF138" s="3"/>
      <c r="AG138" s="3"/>
      <c r="AH138" s="3"/>
      <c r="AI138" s="3"/>
      <c r="AJ138" s="3"/>
      <c r="AK138" s="3"/>
      <c r="AL138" s="3"/>
      <c r="AM138" s="3"/>
      <c r="AN138" s="3"/>
      <c r="AO138" s="3"/>
      <c r="AP138" s="3"/>
      <c r="AQ138" s="3"/>
      <c r="AR138" s="3"/>
      <c r="AS138" s="3"/>
      <c r="AT138" s="3"/>
      <c r="AU138" s="3"/>
      <c r="AV138" s="3"/>
      <c r="AW138" s="3"/>
      <c r="AX138" s="3"/>
      <c r="AY138" s="3"/>
      <c r="AZ138" s="3"/>
      <c r="BA138" s="3"/>
      <c r="BB138" s="3"/>
      <c r="BC138" s="3"/>
      <c r="BD138" s="3"/>
    </row>
    <row r="139" spans="1:56" x14ac:dyDescent="0.35">
      <c r="A139" s="88"/>
      <c r="B139" s="88"/>
      <c r="C139" s="88"/>
      <c r="D139" s="88"/>
      <c r="E139" s="3"/>
      <c r="F139" s="3"/>
      <c r="G139" s="3"/>
      <c r="H139" s="3"/>
      <c r="I139" s="3"/>
      <c r="J139" s="3"/>
      <c r="K139" s="3"/>
      <c r="L139" s="3"/>
      <c r="N139" s="3"/>
      <c r="O139" s="3"/>
      <c r="P139" s="3"/>
      <c r="Q139" s="3"/>
      <c r="R139" s="3"/>
      <c r="S139" s="3"/>
      <c r="T139" s="3"/>
      <c r="U139" s="3"/>
      <c r="V139" s="3"/>
      <c r="W139" s="3"/>
      <c r="X139" s="3"/>
      <c r="Y139" s="3"/>
      <c r="Z139" s="3"/>
      <c r="AA139" s="3"/>
      <c r="AB139" s="3"/>
      <c r="AC139" s="3"/>
      <c r="AD139" s="3"/>
      <c r="AE139" s="3"/>
      <c r="AF139" s="3"/>
      <c r="AG139" s="3"/>
      <c r="AH139" s="3"/>
      <c r="AI139" s="3"/>
      <c r="AJ139" s="3"/>
      <c r="AK139" s="3"/>
      <c r="AL139" s="3"/>
      <c r="AM139" s="3"/>
      <c r="AN139" s="3"/>
      <c r="AO139" s="3"/>
      <c r="AP139" s="3"/>
      <c r="AQ139" s="3"/>
      <c r="AR139" s="3"/>
      <c r="AS139" s="3"/>
      <c r="AT139" s="3"/>
      <c r="AU139" s="3"/>
      <c r="AV139" s="3"/>
      <c r="AW139" s="3"/>
      <c r="AX139" s="3"/>
      <c r="AY139" s="3"/>
      <c r="AZ139" s="3"/>
      <c r="BA139" s="3"/>
      <c r="BB139" s="3"/>
      <c r="BC139" s="3"/>
      <c r="BD139" s="3"/>
    </row>
    <row r="140" spans="1:56" x14ac:dyDescent="0.35">
      <c r="A140" s="88"/>
      <c r="B140" s="88"/>
      <c r="C140" s="88"/>
      <c r="D140" s="88"/>
      <c r="E140" s="3"/>
      <c r="F140" s="3"/>
      <c r="G140" s="3"/>
      <c r="H140" s="3"/>
      <c r="I140" s="3"/>
      <c r="J140" s="3"/>
      <c r="K140" s="3"/>
      <c r="L140" s="3"/>
      <c r="N140" s="3"/>
      <c r="O140" s="3"/>
      <c r="P140" s="3"/>
      <c r="Q140" s="3"/>
      <c r="R140" s="3"/>
      <c r="S140" s="3"/>
      <c r="T140" s="3"/>
      <c r="U140" s="3"/>
      <c r="V140" s="3"/>
      <c r="W140" s="3"/>
      <c r="X140" s="3"/>
      <c r="Y140" s="3"/>
      <c r="Z140" s="3"/>
      <c r="AA140" s="3"/>
      <c r="AB140" s="3"/>
      <c r="AC140" s="3"/>
      <c r="AD140" s="3"/>
      <c r="AE140" s="3"/>
      <c r="AF140" s="3"/>
      <c r="AG140" s="3"/>
      <c r="AH140" s="3"/>
      <c r="AI140" s="3"/>
      <c r="AJ140" s="3"/>
      <c r="AK140" s="3"/>
      <c r="AL140" s="3"/>
      <c r="AM140" s="3"/>
      <c r="AN140" s="3"/>
      <c r="AO140" s="3"/>
      <c r="AP140" s="3"/>
      <c r="AQ140" s="3"/>
      <c r="AR140" s="3"/>
      <c r="AS140" s="3"/>
      <c r="AT140" s="3"/>
      <c r="AU140" s="3"/>
      <c r="AV140" s="3"/>
      <c r="AW140" s="3"/>
      <c r="AX140" s="3"/>
      <c r="AY140" s="3"/>
      <c r="AZ140" s="3"/>
      <c r="BA140" s="3"/>
      <c r="BB140" s="3"/>
      <c r="BC140" s="3"/>
      <c r="BD140" s="3"/>
    </row>
    <row r="141" spans="1:56" x14ac:dyDescent="0.35">
      <c r="A141" s="88"/>
      <c r="B141" s="88"/>
      <c r="C141" s="88"/>
      <c r="D141" s="88"/>
      <c r="E141" s="3"/>
      <c r="F141" s="3"/>
      <c r="G141" s="3"/>
      <c r="H141" s="3"/>
      <c r="I141" s="3"/>
      <c r="J141" s="3"/>
      <c r="K141" s="3"/>
      <c r="L141" s="3"/>
      <c r="N141" s="3"/>
      <c r="O141" s="3"/>
      <c r="P141" s="3"/>
      <c r="Q141" s="3"/>
      <c r="R141" s="3"/>
      <c r="S141" s="3"/>
      <c r="T141" s="3"/>
      <c r="U141" s="3"/>
      <c r="V141" s="3"/>
      <c r="W141" s="3"/>
      <c r="X141" s="3"/>
      <c r="Y141" s="3"/>
      <c r="Z141" s="3"/>
      <c r="AA141" s="3"/>
      <c r="AB141" s="3"/>
      <c r="AC141" s="3"/>
      <c r="AD141" s="3"/>
      <c r="AE141" s="3"/>
      <c r="AF141" s="3"/>
      <c r="AG141" s="3"/>
      <c r="AH141" s="3"/>
      <c r="AI141" s="3"/>
      <c r="AJ141" s="3"/>
      <c r="AK141" s="3"/>
      <c r="AL141" s="3"/>
      <c r="AM141" s="3"/>
      <c r="AN141" s="3"/>
      <c r="AO141" s="3"/>
      <c r="AP141" s="3"/>
      <c r="AQ141" s="3"/>
      <c r="AR141" s="3"/>
      <c r="AS141" s="3"/>
      <c r="AT141" s="3"/>
      <c r="AU141" s="3"/>
      <c r="AV141" s="3"/>
      <c r="AW141" s="3"/>
      <c r="AX141" s="3"/>
      <c r="AY141" s="3"/>
      <c r="AZ141" s="3"/>
      <c r="BA141" s="3"/>
      <c r="BB141" s="3"/>
      <c r="BC141" s="3"/>
      <c r="BD141" s="3"/>
    </row>
    <row r="142" spans="1:56" x14ac:dyDescent="0.35">
      <c r="A142" s="88"/>
      <c r="B142" s="88"/>
      <c r="C142" s="88"/>
      <c r="D142" s="88"/>
      <c r="E142" s="3"/>
      <c r="F142" s="3"/>
      <c r="G142" s="3"/>
      <c r="H142" s="3"/>
      <c r="I142" s="3"/>
      <c r="J142" s="3"/>
      <c r="K142" s="3"/>
      <c r="L142" s="3"/>
      <c r="N142" s="3"/>
      <c r="O142" s="3"/>
      <c r="P142" s="3"/>
      <c r="Q142" s="3"/>
      <c r="R142" s="3"/>
      <c r="S142" s="3"/>
      <c r="T142" s="3"/>
      <c r="U142" s="3"/>
      <c r="V142" s="3"/>
      <c r="W142" s="3"/>
      <c r="X142" s="3"/>
      <c r="Y142" s="3"/>
      <c r="Z142" s="3"/>
      <c r="AA142" s="3"/>
      <c r="AB142" s="3"/>
      <c r="AC142" s="3"/>
      <c r="AD142" s="3"/>
      <c r="AE142" s="3"/>
      <c r="AF142" s="3"/>
      <c r="AG142" s="3"/>
      <c r="AH142" s="3"/>
      <c r="AI142" s="3"/>
      <c r="AJ142" s="3"/>
      <c r="AK142" s="3"/>
      <c r="AL142" s="3"/>
      <c r="AM142" s="3"/>
      <c r="AN142" s="3"/>
      <c r="AO142" s="3"/>
      <c r="AP142" s="3"/>
      <c r="AQ142" s="3"/>
      <c r="AR142" s="3"/>
      <c r="AS142" s="3"/>
      <c r="AT142" s="3"/>
      <c r="AU142" s="3"/>
      <c r="AV142" s="3"/>
      <c r="AW142" s="3"/>
      <c r="AX142" s="3"/>
      <c r="AY142" s="3"/>
      <c r="AZ142" s="3"/>
      <c r="BA142" s="3"/>
      <c r="BB142" s="3"/>
      <c r="BC142" s="3"/>
      <c r="BD142" s="3"/>
    </row>
    <row r="143" spans="1:56" x14ac:dyDescent="0.35">
      <c r="A143" s="88"/>
      <c r="B143" s="88"/>
      <c r="C143" s="88"/>
      <c r="D143" s="88"/>
      <c r="E143" s="3"/>
      <c r="F143" s="3"/>
      <c r="G143" s="3"/>
      <c r="H143" s="3"/>
      <c r="I143" s="3"/>
      <c r="J143" s="3"/>
      <c r="K143" s="3"/>
      <c r="L143" s="3"/>
      <c r="N143" s="3"/>
      <c r="O143" s="3"/>
      <c r="P143" s="3"/>
      <c r="Q143" s="3"/>
      <c r="R143" s="3"/>
      <c r="S143" s="3"/>
      <c r="T143" s="3"/>
      <c r="U143" s="3"/>
      <c r="V143" s="3"/>
      <c r="W143" s="3"/>
      <c r="X143" s="3"/>
      <c r="Y143" s="3"/>
      <c r="Z143" s="3"/>
      <c r="AA143" s="3"/>
      <c r="AB143" s="3"/>
      <c r="AC143" s="3"/>
      <c r="AD143" s="3"/>
      <c r="AE143" s="3"/>
      <c r="AF143" s="3"/>
      <c r="AG143" s="3"/>
      <c r="AH143" s="3"/>
      <c r="AI143" s="3"/>
      <c r="AJ143" s="3"/>
      <c r="AK143" s="3"/>
      <c r="AL143" s="3"/>
      <c r="AM143" s="3"/>
      <c r="AN143" s="3"/>
      <c r="AO143" s="3"/>
      <c r="AP143" s="3"/>
      <c r="AQ143" s="3"/>
      <c r="AR143" s="3"/>
      <c r="AS143" s="3"/>
      <c r="AT143" s="3"/>
      <c r="AU143" s="3"/>
      <c r="AV143" s="3"/>
      <c r="AW143" s="3"/>
      <c r="AX143" s="3"/>
      <c r="AY143" s="3"/>
      <c r="AZ143" s="3"/>
      <c r="BA143" s="3"/>
      <c r="BB143" s="3"/>
      <c r="BC143" s="3"/>
      <c r="BD143" s="3"/>
    </row>
    <row r="144" spans="1:56" x14ac:dyDescent="0.35">
      <c r="A144" s="88"/>
      <c r="B144" s="88"/>
      <c r="C144" s="88"/>
      <c r="D144" s="88"/>
      <c r="E144" s="3"/>
      <c r="F144" s="3"/>
      <c r="G144" s="3"/>
      <c r="H144" s="3"/>
      <c r="I144" s="3"/>
      <c r="J144" s="3"/>
      <c r="K144" s="3"/>
      <c r="L144" s="3"/>
      <c r="N144" s="3"/>
      <c r="O144" s="3"/>
      <c r="P144" s="3"/>
      <c r="Q144" s="3"/>
      <c r="R144" s="3"/>
      <c r="S144" s="3"/>
      <c r="T144" s="3"/>
      <c r="U144" s="3"/>
      <c r="V144" s="3"/>
      <c r="W144" s="3"/>
      <c r="X144" s="3"/>
      <c r="Y144" s="3"/>
      <c r="Z144" s="3"/>
      <c r="AA144" s="3"/>
      <c r="AB144" s="3"/>
      <c r="AC144" s="3"/>
      <c r="AD144" s="3"/>
      <c r="AE144" s="3"/>
      <c r="AF144" s="3"/>
      <c r="AG144" s="3"/>
      <c r="AH144" s="3"/>
      <c r="AI144" s="3"/>
      <c r="AJ144" s="3"/>
      <c r="AK144" s="3"/>
      <c r="AL144" s="3"/>
      <c r="AM144" s="3"/>
      <c r="AN144" s="3"/>
      <c r="AO144" s="3"/>
      <c r="AP144" s="3"/>
      <c r="AQ144" s="3"/>
      <c r="AR144" s="3"/>
      <c r="AS144" s="3"/>
      <c r="AT144" s="3"/>
      <c r="AU144" s="3"/>
      <c r="AV144" s="3"/>
      <c r="AW144" s="3"/>
      <c r="AX144" s="3"/>
      <c r="AY144" s="3"/>
      <c r="AZ144" s="3"/>
      <c r="BA144" s="3"/>
      <c r="BB144" s="3"/>
      <c r="BC144" s="3"/>
      <c r="BD144" s="3"/>
    </row>
    <row r="145" spans="1:56" x14ac:dyDescent="0.35">
      <c r="A145" s="88"/>
      <c r="B145" s="88"/>
      <c r="C145" s="88"/>
      <c r="D145" s="88"/>
      <c r="E145" s="3"/>
      <c r="F145" s="3"/>
      <c r="G145" s="3"/>
      <c r="H145" s="3"/>
      <c r="I145" s="3"/>
      <c r="J145" s="3"/>
      <c r="K145" s="3"/>
      <c r="L145" s="3"/>
      <c r="N145" s="3"/>
      <c r="O145" s="3"/>
      <c r="P145" s="3"/>
      <c r="Q145" s="3"/>
      <c r="R145" s="3"/>
      <c r="S145" s="3"/>
      <c r="T145" s="3"/>
      <c r="U145" s="3"/>
      <c r="V145" s="3"/>
      <c r="W145" s="3"/>
      <c r="X145" s="3"/>
      <c r="Y145" s="3"/>
      <c r="Z145" s="3"/>
      <c r="AA145" s="3"/>
      <c r="AB145" s="3"/>
      <c r="AC145" s="3"/>
      <c r="AD145" s="3"/>
      <c r="AE145" s="3"/>
      <c r="AF145" s="3"/>
      <c r="AG145" s="3"/>
      <c r="AH145" s="3"/>
      <c r="AI145" s="3"/>
      <c r="AJ145" s="3"/>
      <c r="AK145" s="3"/>
      <c r="AL145" s="3"/>
      <c r="AM145" s="3"/>
      <c r="AN145" s="3"/>
      <c r="AO145" s="3"/>
      <c r="AP145" s="3"/>
      <c r="AQ145" s="3"/>
      <c r="AR145" s="3"/>
      <c r="AS145" s="3"/>
      <c r="AT145" s="3"/>
      <c r="AU145" s="3"/>
      <c r="AV145" s="3"/>
      <c r="AW145" s="3"/>
      <c r="AX145" s="3"/>
      <c r="AY145" s="3"/>
      <c r="AZ145" s="3"/>
      <c r="BA145" s="3"/>
      <c r="BB145" s="3"/>
      <c r="BC145" s="3"/>
      <c r="BD145" s="3"/>
    </row>
    <row r="146" spans="1:56" x14ac:dyDescent="0.35">
      <c r="A146" s="88"/>
      <c r="B146" s="88"/>
      <c r="C146" s="88"/>
      <c r="D146" s="88"/>
      <c r="E146" s="3"/>
      <c r="F146" s="3"/>
      <c r="G146" s="3"/>
      <c r="H146" s="3"/>
      <c r="I146" s="3"/>
      <c r="J146" s="3"/>
      <c r="K146" s="3"/>
      <c r="L146" s="3"/>
      <c r="N146" s="3"/>
      <c r="O146" s="3"/>
      <c r="P146" s="3"/>
      <c r="Q146" s="3"/>
      <c r="R146" s="3"/>
      <c r="S146" s="3"/>
      <c r="T146" s="3"/>
      <c r="U146" s="3"/>
      <c r="V146" s="3"/>
      <c r="W146" s="3"/>
      <c r="X146" s="3"/>
      <c r="Y146" s="3"/>
      <c r="Z146" s="3"/>
      <c r="AA146" s="3"/>
      <c r="AB146" s="3"/>
      <c r="AC146" s="3"/>
      <c r="AD146" s="3"/>
      <c r="AE146" s="3"/>
      <c r="AF146" s="3"/>
      <c r="AG146" s="3"/>
      <c r="AH146" s="3"/>
      <c r="AI146" s="3"/>
      <c r="AJ146" s="3"/>
      <c r="AK146" s="3"/>
      <c r="AL146" s="3"/>
      <c r="AM146" s="3"/>
      <c r="AN146" s="3"/>
      <c r="AO146" s="3"/>
      <c r="AP146" s="3"/>
      <c r="AQ146" s="3"/>
      <c r="AR146" s="3"/>
      <c r="AS146" s="3"/>
      <c r="AT146" s="3"/>
      <c r="AU146" s="3"/>
      <c r="AV146" s="3"/>
      <c r="AW146" s="3"/>
      <c r="AX146" s="3"/>
      <c r="AY146" s="3"/>
      <c r="AZ146" s="3"/>
      <c r="BA146" s="3"/>
      <c r="BB146" s="3"/>
      <c r="BC146" s="3"/>
      <c r="BD146" s="3"/>
    </row>
    <row r="147" spans="1:56" x14ac:dyDescent="0.35">
      <c r="A147" s="88"/>
      <c r="B147" s="88"/>
      <c r="C147" s="88"/>
      <c r="D147" s="88"/>
      <c r="E147" s="3"/>
      <c r="F147" s="3"/>
      <c r="G147" s="3"/>
      <c r="H147" s="3"/>
      <c r="I147" s="3"/>
      <c r="J147" s="3"/>
      <c r="K147" s="3"/>
      <c r="L147" s="3"/>
      <c r="N147" s="3"/>
      <c r="O147" s="3"/>
      <c r="P147" s="3"/>
      <c r="Q147" s="3"/>
      <c r="R147" s="3"/>
      <c r="S147" s="3"/>
      <c r="T147" s="3"/>
      <c r="U147" s="3"/>
      <c r="V147" s="3"/>
      <c r="W147" s="3"/>
      <c r="X147" s="3"/>
      <c r="Y147" s="3"/>
      <c r="Z147" s="3"/>
      <c r="AA147" s="3"/>
      <c r="AB147" s="3"/>
      <c r="AC147" s="3"/>
      <c r="AD147" s="3"/>
      <c r="AE147" s="3"/>
      <c r="AF147" s="3"/>
      <c r="AG147" s="3"/>
      <c r="AH147" s="3"/>
      <c r="AI147" s="3"/>
      <c r="AJ147" s="3"/>
      <c r="AK147" s="3"/>
      <c r="AL147" s="3"/>
      <c r="AM147" s="3"/>
      <c r="AN147" s="3"/>
      <c r="AO147" s="3"/>
      <c r="AP147" s="3"/>
      <c r="AQ147" s="3"/>
      <c r="AR147" s="3"/>
      <c r="AS147" s="3"/>
      <c r="AT147" s="3"/>
      <c r="AU147" s="3"/>
      <c r="AV147" s="3"/>
      <c r="AW147" s="3"/>
      <c r="AX147" s="3"/>
      <c r="AY147" s="3"/>
      <c r="AZ147" s="3"/>
      <c r="BA147" s="3"/>
      <c r="BB147" s="3"/>
      <c r="BC147" s="3"/>
      <c r="BD147" s="3"/>
    </row>
    <row r="148" spans="1:56" x14ac:dyDescent="0.35">
      <c r="A148" s="88"/>
      <c r="B148" s="88"/>
      <c r="C148" s="88"/>
      <c r="D148" s="88"/>
      <c r="E148" s="3"/>
      <c r="F148" s="3"/>
      <c r="G148" s="3"/>
      <c r="H148" s="3"/>
      <c r="I148" s="3"/>
      <c r="J148" s="3"/>
      <c r="K148" s="3"/>
      <c r="L148" s="3"/>
      <c r="N148" s="3"/>
      <c r="O148" s="3"/>
      <c r="P148" s="3"/>
      <c r="Q148" s="3"/>
      <c r="R148" s="3"/>
      <c r="S148" s="3"/>
      <c r="T148" s="3"/>
      <c r="U148" s="3"/>
      <c r="V148" s="3"/>
      <c r="W148" s="3"/>
      <c r="X148" s="3"/>
      <c r="Y148" s="3"/>
      <c r="Z148" s="3"/>
      <c r="AA148" s="3"/>
      <c r="AB148" s="3"/>
      <c r="AC148" s="3"/>
      <c r="AD148" s="3"/>
      <c r="AE148" s="3"/>
      <c r="AF148" s="3"/>
      <c r="AG148" s="3"/>
      <c r="AH148" s="3"/>
      <c r="AI148" s="3"/>
      <c r="AJ148" s="3"/>
      <c r="AK148" s="3"/>
      <c r="AL148" s="3"/>
      <c r="AM148" s="3"/>
      <c r="AN148" s="3"/>
      <c r="AO148" s="3"/>
      <c r="AP148" s="3"/>
      <c r="AQ148" s="3"/>
      <c r="AR148" s="3"/>
      <c r="AS148" s="3"/>
      <c r="AT148" s="3"/>
      <c r="AU148" s="3"/>
      <c r="AV148" s="3"/>
      <c r="AW148" s="3"/>
      <c r="AX148" s="3"/>
      <c r="AY148" s="3"/>
      <c r="AZ148" s="3"/>
      <c r="BA148" s="3"/>
      <c r="BB148" s="3"/>
      <c r="BC148" s="3"/>
      <c r="BD148" s="3"/>
    </row>
    <row r="149" spans="1:56" x14ac:dyDescent="0.35">
      <c r="A149" s="88"/>
      <c r="B149" s="88"/>
      <c r="C149" s="88"/>
      <c r="D149" s="88"/>
      <c r="E149" s="3"/>
      <c r="F149" s="3"/>
      <c r="G149" s="3"/>
      <c r="H149" s="3"/>
      <c r="I149" s="3"/>
      <c r="J149" s="3"/>
      <c r="K149" s="3"/>
      <c r="L149" s="3"/>
      <c r="N149" s="3"/>
      <c r="O149" s="3"/>
      <c r="P149" s="3"/>
      <c r="Q149" s="3"/>
      <c r="R149" s="3"/>
      <c r="S149" s="3"/>
      <c r="T149" s="3"/>
      <c r="U149" s="3"/>
      <c r="V149" s="3"/>
      <c r="W149" s="3"/>
      <c r="X149" s="3"/>
      <c r="Y149" s="3"/>
      <c r="Z149" s="3"/>
      <c r="AA149" s="3"/>
      <c r="AB149" s="3"/>
      <c r="AC149" s="3"/>
      <c r="AD149" s="3"/>
      <c r="AE149" s="3"/>
      <c r="AF149" s="3"/>
      <c r="AG149" s="3"/>
      <c r="AH149" s="3"/>
      <c r="AI149" s="3"/>
      <c r="AJ149" s="3"/>
      <c r="AK149" s="3"/>
      <c r="AL149" s="3"/>
      <c r="AM149" s="3"/>
      <c r="AN149" s="3"/>
      <c r="AO149" s="3"/>
      <c r="AP149" s="3"/>
      <c r="AQ149" s="3"/>
      <c r="AR149" s="3"/>
      <c r="AS149" s="3"/>
      <c r="AT149" s="3"/>
      <c r="AU149" s="3"/>
      <c r="AV149" s="3"/>
      <c r="AW149" s="3"/>
      <c r="AX149" s="3"/>
      <c r="AY149" s="3"/>
      <c r="AZ149" s="3"/>
      <c r="BA149" s="3"/>
      <c r="BB149" s="3"/>
      <c r="BC149" s="3"/>
      <c r="BD149" s="3"/>
    </row>
    <row r="150" spans="1:56" x14ac:dyDescent="0.35">
      <c r="A150" s="88"/>
      <c r="B150" s="88"/>
      <c r="C150" s="88"/>
      <c r="D150" s="88"/>
      <c r="E150" s="3"/>
      <c r="F150" s="3"/>
      <c r="G150" s="3"/>
      <c r="H150" s="3"/>
      <c r="I150" s="3"/>
      <c r="J150" s="3"/>
      <c r="K150" s="3"/>
      <c r="L150" s="3"/>
      <c r="N150" s="3"/>
      <c r="O150" s="3"/>
      <c r="P150" s="3"/>
      <c r="Q150" s="3"/>
      <c r="R150" s="3"/>
      <c r="S150" s="3"/>
      <c r="T150" s="3"/>
      <c r="U150" s="3"/>
      <c r="V150" s="3"/>
      <c r="W150" s="3"/>
      <c r="X150" s="3"/>
      <c r="Y150" s="3"/>
      <c r="Z150" s="3"/>
      <c r="AA150" s="3"/>
      <c r="AB150" s="3"/>
      <c r="AC150" s="3"/>
      <c r="AD150" s="3"/>
      <c r="AE150" s="3"/>
      <c r="AF150" s="3"/>
      <c r="AG150" s="3"/>
      <c r="AH150" s="3"/>
      <c r="AI150" s="3"/>
      <c r="AJ150" s="3"/>
      <c r="AK150" s="3"/>
      <c r="AL150" s="3"/>
      <c r="AM150" s="3"/>
      <c r="AN150" s="3"/>
      <c r="AO150" s="3"/>
      <c r="AP150" s="3"/>
      <c r="AQ150" s="3"/>
      <c r="AR150" s="3"/>
      <c r="AS150" s="3"/>
      <c r="AT150" s="3"/>
      <c r="AU150" s="3"/>
      <c r="AV150" s="3"/>
      <c r="AW150" s="3"/>
      <c r="AX150" s="3"/>
      <c r="AY150" s="3"/>
      <c r="AZ150" s="3"/>
      <c r="BA150" s="3"/>
      <c r="BB150" s="3"/>
      <c r="BC150" s="3"/>
      <c r="BD150" s="3"/>
    </row>
    <row r="151" spans="1:56" x14ac:dyDescent="0.35">
      <c r="A151" s="88"/>
      <c r="B151" s="88"/>
      <c r="C151" s="88"/>
      <c r="D151" s="88"/>
      <c r="E151" s="3"/>
      <c r="F151" s="3"/>
      <c r="G151" s="3"/>
      <c r="H151" s="3"/>
      <c r="I151" s="3"/>
      <c r="J151" s="3"/>
      <c r="K151" s="3"/>
      <c r="L151" s="3"/>
      <c r="N151" s="3"/>
      <c r="O151" s="3"/>
      <c r="P151" s="3"/>
      <c r="Q151" s="3"/>
      <c r="R151" s="3"/>
      <c r="S151" s="3"/>
      <c r="T151" s="3"/>
      <c r="U151" s="3"/>
      <c r="V151" s="3"/>
      <c r="W151" s="3"/>
      <c r="X151" s="3"/>
      <c r="Y151" s="3"/>
      <c r="Z151" s="3"/>
      <c r="AA151" s="3"/>
      <c r="AB151" s="3"/>
      <c r="AC151" s="3"/>
      <c r="AD151" s="3"/>
      <c r="AE151" s="3"/>
      <c r="AF151" s="3"/>
      <c r="AG151" s="3"/>
      <c r="AH151" s="3"/>
      <c r="AI151" s="3"/>
      <c r="AJ151" s="3"/>
      <c r="AK151" s="3"/>
      <c r="AL151" s="3"/>
      <c r="AM151" s="3"/>
      <c r="AN151" s="3"/>
      <c r="AO151" s="3"/>
      <c r="AP151" s="3"/>
      <c r="AQ151" s="3"/>
      <c r="AR151" s="3"/>
      <c r="AS151" s="3"/>
      <c r="AT151" s="3"/>
      <c r="AU151" s="3"/>
      <c r="AV151" s="3"/>
      <c r="AW151" s="3"/>
      <c r="AX151" s="3"/>
      <c r="AY151" s="3"/>
      <c r="AZ151" s="3"/>
      <c r="BA151" s="3"/>
      <c r="BB151" s="3"/>
      <c r="BC151" s="3"/>
      <c r="BD151" s="3"/>
    </row>
    <row r="152" spans="1:56" x14ac:dyDescent="0.35">
      <c r="A152" s="88"/>
      <c r="B152" s="88"/>
      <c r="C152" s="88"/>
      <c r="D152" s="88"/>
      <c r="E152" s="3"/>
      <c r="F152" s="3"/>
      <c r="G152" s="3"/>
      <c r="H152" s="3"/>
      <c r="I152" s="3"/>
      <c r="J152" s="3"/>
      <c r="K152" s="3"/>
      <c r="L152" s="3"/>
      <c r="N152" s="3"/>
      <c r="O152" s="3"/>
      <c r="P152" s="3"/>
      <c r="Q152" s="3"/>
      <c r="R152" s="3"/>
      <c r="S152" s="3"/>
      <c r="T152" s="3"/>
      <c r="U152" s="3"/>
      <c r="V152" s="3"/>
      <c r="W152" s="3"/>
      <c r="X152" s="3"/>
      <c r="Y152" s="3"/>
      <c r="Z152" s="3"/>
      <c r="AA152" s="3"/>
      <c r="AB152" s="3"/>
      <c r="AC152" s="3"/>
      <c r="AD152" s="3"/>
      <c r="AE152" s="3"/>
      <c r="AF152" s="3"/>
      <c r="AG152" s="3"/>
      <c r="AH152" s="3"/>
      <c r="AI152" s="3"/>
      <c r="AJ152" s="3"/>
      <c r="AK152" s="3"/>
      <c r="AL152" s="3"/>
      <c r="AM152" s="3"/>
      <c r="AN152" s="3"/>
      <c r="AO152" s="3"/>
      <c r="AP152" s="3"/>
      <c r="AQ152" s="3"/>
      <c r="AR152" s="3"/>
      <c r="AS152" s="3"/>
      <c r="AT152" s="3"/>
      <c r="AU152" s="3"/>
      <c r="AV152" s="3"/>
      <c r="AW152" s="3"/>
      <c r="AX152" s="3"/>
      <c r="AY152" s="3"/>
      <c r="AZ152" s="3"/>
      <c r="BA152" s="3"/>
      <c r="BB152" s="3"/>
      <c r="BC152" s="3"/>
      <c r="BD152" s="3"/>
    </row>
    <row r="153" spans="1:56" x14ac:dyDescent="0.35">
      <c r="A153" s="88"/>
      <c r="B153" s="88"/>
      <c r="C153" s="88"/>
      <c r="D153" s="88"/>
      <c r="E153" s="3"/>
      <c r="F153" s="3"/>
      <c r="G153" s="3"/>
      <c r="H153" s="3"/>
      <c r="I153" s="3"/>
      <c r="J153" s="3"/>
      <c r="K153" s="3"/>
      <c r="L153" s="3"/>
      <c r="N153" s="3"/>
      <c r="O153" s="3"/>
      <c r="P153" s="3"/>
      <c r="Q153" s="3"/>
      <c r="R153" s="3"/>
      <c r="S153" s="3"/>
      <c r="T153" s="3"/>
      <c r="U153" s="3"/>
      <c r="V153" s="3"/>
      <c r="W153" s="3"/>
      <c r="X153" s="3"/>
      <c r="Y153" s="3"/>
      <c r="Z153" s="3"/>
      <c r="AA153" s="3"/>
      <c r="AB153" s="3"/>
      <c r="AC153" s="3"/>
      <c r="AD153" s="3"/>
      <c r="AE153" s="3"/>
      <c r="AF153" s="3"/>
      <c r="AG153" s="3"/>
      <c r="AH153" s="3"/>
      <c r="AI153" s="3"/>
      <c r="AJ153" s="3"/>
      <c r="AK153" s="3"/>
      <c r="AL153" s="3"/>
      <c r="AM153" s="3"/>
      <c r="AN153" s="3"/>
      <c r="AO153" s="3"/>
      <c r="AP153" s="3"/>
      <c r="AQ153" s="3"/>
      <c r="AR153" s="3"/>
      <c r="AS153" s="3"/>
      <c r="AT153" s="3"/>
      <c r="AU153" s="3"/>
      <c r="AV153" s="3"/>
      <c r="AW153" s="3"/>
      <c r="AX153" s="3"/>
      <c r="AY153" s="3"/>
      <c r="AZ153" s="3"/>
      <c r="BA153" s="3"/>
      <c r="BB153" s="3"/>
      <c r="BC153" s="3"/>
      <c r="BD153" s="3"/>
    </row>
    <row r="154" spans="1:56" x14ac:dyDescent="0.35">
      <c r="A154" s="88"/>
      <c r="B154" s="88"/>
      <c r="C154" s="88"/>
      <c r="D154" s="88"/>
      <c r="E154" s="3"/>
      <c r="F154" s="3"/>
      <c r="G154" s="3"/>
      <c r="H154" s="3"/>
      <c r="I154" s="3"/>
      <c r="J154" s="3"/>
      <c r="K154" s="3"/>
      <c r="L154" s="3"/>
      <c r="N154" s="3"/>
      <c r="O154" s="3"/>
      <c r="P154" s="3"/>
      <c r="Q154" s="3"/>
      <c r="R154" s="3"/>
      <c r="S154" s="3"/>
      <c r="T154" s="3"/>
      <c r="U154" s="3"/>
      <c r="V154" s="3"/>
      <c r="W154" s="3"/>
      <c r="X154" s="3"/>
      <c r="Y154" s="3"/>
      <c r="Z154" s="3"/>
      <c r="AA154" s="3"/>
      <c r="AB154" s="3"/>
      <c r="AC154" s="3"/>
      <c r="AD154" s="3"/>
      <c r="AE154" s="3"/>
      <c r="AF154" s="3"/>
      <c r="AG154" s="3"/>
      <c r="AH154" s="3"/>
      <c r="AI154" s="3"/>
      <c r="AJ154" s="3"/>
      <c r="AK154" s="3"/>
      <c r="AL154" s="3"/>
      <c r="AM154" s="3"/>
      <c r="AN154" s="3"/>
      <c r="AO154" s="3"/>
      <c r="AP154" s="3"/>
      <c r="AQ154" s="3"/>
      <c r="AR154" s="3"/>
      <c r="AS154" s="3"/>
      <c r="AT154" s="3"/>
      <c r="AU154" s="3"/>
      <c r="AV154" s="3"/>
      <c r="AW154" s="3"/>
      <c r="AX154" s="3"/>
      <c r="AY154" s="3"/>
      <c r="AZ154" s="3"/>
      <c r="BA154" s="3"/>
      <c r="BB154" s="3"/>
      <c r="BC154" s="3"/>
      <c r="BD154" s="3"/>
    </row>
    <row r="155" spans="1:56" x14ac:dyDescent="0.35">
      <c r="A155" s="88"/>
      <c r="B155" s="88"/>
      <c r="C155" s="88"/>
      <c r="D155" s="88"/>
      <c r="E155" s="3"/>
      <c r="F155" s="3"/>
      <c r="G155" s="3"/>
      <c r="H155" s="3"/>
      <c r="I155" s="3"/>
      <c r="J155" s="3"/>
      <c r="K155" s="3"/>
      <c r="L155" s="3"/>
      <c r="N155" s="3"/>
      <c r="O155" s="3"/>
      <c r="P155" s="3"/>
      <c r="Q155" s="3"/>
      <c r="R155" s="3"/>
      <c r="S155" s="3"/>
      <c r="T155" s="3"/>
      <c r="U155" s="3"/>
      <c r="V155" s="3"/>
      <c r="W155" s="3"/>
      <c r="X155" s="3"/>
      <c r="Y155" s="3"/>
      <c r="Z155" s="3"/>
      <c r="AA155" s="3"/>
      <c r="AB155" s="3"/>
      <c r="AC155" s="3"/>
      <c r="AD155" s="3"/>
      <c r="AE155" s="3"/>
      <c r="AF155" s="3"/>
      <c r="AG155" s="3"/>
      <c r="AH155" s="3"/>
      <c r="AI155" s="3"/>
      <c r="AJ155" s="3"/>
      <c r="AK155" s="3"/>
      <c r="AL155" s="3"/>
      <c r="AM155" s="3"/>
      <c r="AN155" s="3"/>
      <c r="AO155" s="3"/>
      <c r="AP155" s="3"/>
      <c r="AQ155" s="3"/>
      <c r="AR155" s="3"/>
      <c r="AS155" s="3"/>
      <c r="AT155" s="3"/>
      <c r="AU155" s="3"/>
      <c r="AV155" s="3"/>
      <c r="AW155" s="3"/>
      <c r="AX155" s="3"/>
      <c r="AY155" s="3"/>
      <c r="AZ155" s="3"/>
      <c r="BA155" s="3"/>
      <c r="BB155" s="3"/>
      <c r="BC155" s="3"/>
      <c r="BD155" s="3"/>
    </row>
    <row r="156" spans="1:56" x14ac:dyDescent="0.35">
      <c r="A156" s="88"/>
      <c r="B156" s="88"/>
      <c r="C156" s="88"/>
      <c r="D156" s="88"/>
      <c r="E156" s="3"/>
      <c r="F156" s="3"/>
      <c r="G156" s="3"/>
      <c r="H156" s="3"/>
      <c r="I156" s="3"/>
      <c r="J156" s="3"/>
      <c r="K156" s="3"/>
      <c r="L156" s="3"/>
      <c r="N156" s="3"/>
      <c r="O156" s="3"/>
      <c r="P156" s="3"/>
      <c r="Q156" s="3"/>
      <c r="R156" s="3"/>
      <c r="S156" s="3"/>
      <c r="T156" s="3"/>
      <c r="U156" s="3"/>
      <c r="V156" s="3"/>
      <c r="W156" s="3"/>
      <c r="X156" s="3"/>
      <c r="Y156" s="3"/>
      <c r="Z156" s="3"/>
      <c r="AA156" s="3"/>
      <c r="AB156" s="3"/>
      <c r="AC156" s="3"/>
      <c r="AD156" s="3"/>
      <c r="AE156" s="3"/>
      <c r="AF156" s="3"/>
      <c r="AG156" s="3"/>
      <c r="AH156" s="3"/>
      <c r="AI156" s="3"/>
      <c r="AJ156" s="3"/>
      <c r="AK156" s="3"/>
      <c r="AL156" s="3"/>
      <c r="AM156" s="3"/>
      <c r="AN156" s="3"/>
      <c r="AO156" s="3"/>
      <c r="AP156" s="3"/>
      <c r="AQ156" s="3"/>
      <c r="AR156" s="3"/>
      <c r="AS156" s="3"/>
      <c r="AT156" s="3"/>
      <c r="AU156" s="3"/>
      <c r="AV156" s="3"/>
      <c r="AW156" s="3"/>
      <c r="AX156" s="3"/>
      <c r="AY156" s="3"/>
      <c r="AZ156" s="3"/>
      <c r="BA156" s="3"/>
      <c r="BB156" s="3"/>
      <c r="BC156" s="3"/>
      <c r="BD156" s="3"/>
    </row>
    <row r="157" spans="1:56" x14ac:dyDescent="0.35">
      <c r="A157" s="88"/>
      <c r="B157" s="88"/>
      <c r="C157" s="88"/>
      <c r="D157" s="88"/>
      <c r="E157" s="3"/>
      <c r="F157" s="3"/>
      <c r="G157" s="3"/>
      <c r="H157" s="3"/>
      <c r="I157" s="3"/>
      <c r="J157" s="3"/>
      <c r="K157" s="3"/>
      <c r="L157" s="3"/>
      <c r="N157" s="3"/>
      <c r="O157" s="3"/>
      <c r="P157" s="3"/>
      <c r="Q157" s="3"/>
      <c r="R157" s="3"/>
      <c r="S157" s="3"/>
      <c r="T157" s="3"/>
      <c r="U157" s="3"/>
      <c r="V157" s="3"/>
      <c r="W157" s="3"/>
      <c r="X157" s="3"/>
      <c r="Y157" s="3"/>
      <c r="Z157" s="3"/>
      <c r="AA157" s="3"/>
      <c r="AB157" s="3"/>
      <c r="AC157" s="3"/>
      <c r="AD157" s="3"/>
      <c r="AE157" s="3"/>
      <c r="AF157" s="3"/>
      <c r="AG157" s="3"/>
      <c r="AH157" s="3"/>
      <c r="AI157" s="3"/>
      <c r="AJ157" s="3"/>
      <c r="AK157" s="3"/>
      <c r="AL157" s="3"/>
      <c r="AM157" s="3"/>
      <c r="AN157" s="3"/>
      <c r="AO157" s="3"/>
      <c r="AP157" s="3"/>
      <c r="AQ157" s="3"/>
      <c r="AR157" s="3"/>
      <c r="AS157" s="3"/>
      <c r="AT157" s="3"/>
      <c r="AU157" s="3"/>
      <c r="AV157" s="3"/>
      <c r="AW157" s="3"/>
      <c r="AX157" s="3"/>
      <c r="AY157" s="3"/>
      <c r="AZ157" s="3"/>
      <c r="BA157" s="3"/>
      <c r="BB157" s="3"/>
      <c r="BC157" s="3"/>
      <c r="BD157" s="3"/>
    </row>
    <row r="158" spans="1:56" x14ac:dyDescent="0.35">
      <c r="A158" s="88"/>
      <c r="B158" s="88"/>
      <c r="C158" s="88"/>
      <c r="D158" s="88"/>
      <c r="E158" s="3"/>
      <c r="F158" s="3"/>
      <c r="G158" s="3"/>
      <c r="H158" s="3"/>
      <c r="I158" s="3"/>
      <c r="J158" s="3"/>
      <c r="K158" s="3"/>
      <c r="L158" s="3"/>
      <c r="N158" s="3"/>
      <c r="O158" s="3"/>
      <c r="P158" s="3"/>
      <c r="Q158" s="3"/>
      <c r="R158" s="3"/>
      <c r="S158" s="3"/>
      <c r="T158" s="3"/>
      <c r="U158" s="3"/>
      <c r="V158" s="3"/>
      <c r="W158" s="3"/>
      <c r="X158" s="3"/>
      <c r="Y158" s="3"/>
      <c r="Z158" s="3"/>
      <c r="AA158" s="3"/>
      <c r="AB158" s="3"/>
      <c r="AC158" s="3"/>
      <c r="AD158" s="3"/>
      <c r="AE158" s="3"/>
      <c r="AF158" s="3"/>
      <c r="AG158" s="3"/>
      <c r="AH158" s="3"/>
      <c r="AI158" s="3"/>
      <c r="AJ158" s="3"/>
      <c r="AK158" s="3"/>
      <c r="AL158" s="3"/>
      <c r="AM158" s="3"/>
      <c r="AN158" s="3"/>
      <c r="AO158" s="3"/>
      <c r="AP158" s="3"/>
      <c r="AQ158" s="3"/>
      <c r="AR158" s="3"/>
      <c r="AS158" s="3"/>
      <c r="AT158" s="3"/>
      <c r="AU158" s="3"/>
      <c r="AV158" s="3"/>
      <c r="AW158" s="3"/>
      <c r="AX158" s="3"/>
      <c r="AY158" s="3"/>
      <c r="AZ158" s="3"/>
      <c r="BA158" s="3"/>
      <c r="BB158" s="3"/>
      <c r="BC158" s="3"/>
      <c r="BD158" s="3"/>
    </row>
    <row r="159" spans="1:56" x14ac:dyDescent="0.35">
      <c r="A159" s="88"/>
      <c r="B159" s="88"/>
      <c r="C159" s="88"/>
      <c r="D159" s="88"/>
      <c r="E159" s="3"/>
      <c r="F159" s="3"/>
      <c r="G159" s="3"/>
      <c r="H159" s="3"/>
      <c r="I159" s="3"/>
      <c r="J159" s="3"/>
      <c r="K159" s="3"/>
      <c r="L159" s="3"/>
      <c r="N159" s="3"/>
      <c r="O159" s="3"/>
      <c r="P159" s="3"/>
      <c r="Q159" s="3"/>
      <c r="R159" s="3"/>
      <c r="S159" s="3"/>
      <c r="T159" s="3"/>
      <c r="U159" s="3"/>
      <c r="V159" s="3"/>
      <c r="W159" s="3"/>
      <c r="X159" s="3"/>
      <c r="Y159" s="3"/>
      <c r="Z159" s="3"/>
      <c r="AA159" s="3"/>
      <c r="AB159" s="3"/>
      <c r="AC159" s="3"/>
      <c r="AD159" s="3"/>
      <c r="AE159" s="3"/>
      <c r="AF159" s="3"/>
      <c r="AG159" s="3"/>
      <c r="AH159" s="3"/>
      <c r="AI159" s="3"/>
      <c r="AJ159" s="3"/>
      <c r="AK159" s="3"/>
      <c r="AL159" s="3"/>
      <c r="AM159" s="3"/>
      <c r="AN159" s="3"/>
      <c r="AO159" s="3"/>
      <c r="AP159" s="3"/>
      <c r="AQ159" s="3"/>
      <c r="AR159" s="3"/>
      <c r="AS159" s="3"/>
      <c r="AT159" s="3"/>
      <c r="AU159" s="3"/>
      <c r="AV159" s="3"/>
      <c r="AW159" s="3"/>
      <c r="AX159" s="3"/>
      <c r="AY159" s="3"/>
      <c r="AZ159" s="3"/>
      <c r="BA159" s="3"/>
      <c r="BB159" s="3"/>
      <c r="BC159" s="3"/>
      <c r="BD159" s="3"/>
    </row>
    <row r="160" spans="1:56" x14ac:dyDescent="0.35">
      <c r="A160" s="88"/>
      <c r="B160" s="88"/>
      <c r="C160" s="88"/>
      <c r="D160" s="88"/>
      <c r="E160" s="3"/>
      <c r="F160" s="3"/>
      <c r="G160" s="3"/>
      <c r="H160" s="3"/>
      <c r="I160" s="3"/>
      <c r="J160" s="3"/>
      <c r="K160" s="3"/>
      <c r="L160" s="3"/>
      <c r="N160" s="3"/>
      <c r="O160" s="3"/>
      <c r="P160" s="3"/>
      <c r="Q160" s="3"/>
      <c r="R160" s="3"/>
      <c r="S160" s="3"/>
      <c r="T160" s="3"/>
      <c r="U160" s="3"/>
      <c r="V160" s="3"/>
      <c r="W160" s="3"/>
      <c r="X160" s="3"/>
      <c r="Y160" s="3"/>
      <c r="Z160" s="3"/>
      <c r="AA160" s="3"/>
      <c r="AB160" s="3"/>
      <c r="AC160" s="3"/>
      <c r="AD160" s="3"/>
      <c r="AE160" s="3"/>
      <c r="AF160" s="3"/>
      <c r="AG160" s="3"/>
      <c r="AH160" s="3"/>
      <c r="AI160" s="3"/>
      <c r="AJ160" s="3"/>
      <c r="AK160" s="3"/>
      <c r="AL160" s="3"/>
      <c r="AM160" s="3"/>
      <c r="AN160" s="3"/>
      <c r="AO160" s="3"/>
      <c r="AP160" s="3"/>
      <c r="AQ160" s="3"/>
      <c r="AR160" s="3"/>
      <c r="AS160" s="3"/>
      <c r="AT160" s="3"/>
      <c r="AU160" s="3"/>
      <c r="AV160" s="3"/>
      <c r="AW160" s="3"/>
      <c r="AX160" s="3"/>
      <c r="AY160" s="3"/>
      <c r="AZ160" s="3"/>
      <c r="BA160" s="3"/>
      <c r="BB160" s="3"/>
      <c r="BC160" s="3"/>
      <c r="BD160" s="3"/>
    </row>
    <row r="161" spans="1:56" x14ac:dyDescent="0.35">
      <c r="A161" s="88"/>
      <c r="B161" s="88"/>
      <c r="C161" s="88"/>
      <c r="D161" s="88"/>
      <c r="E161" s="3"/>
      <c r="F161" s="3"/>
      <c r="G161" s="3"/>
      <c r="H161" s="3"/>
      <c r="I161" s="3"/>
      <c r="J161" s="3"/>
      <c r="K161" s="3"/>
      <c r="L161" s="3"/>
      <c r="N161" s="3"/>
      <c r="O161" s="3"/>
      <c r="P161" s="3"/>
      <c r="Q161" s="3"/>
      <c r="R161" s="3"/>
      <c r="S161" s="3"/>
      <c r="T161" s="3"/>
      <c r="U161" s="3"/>
      <c r="V161" s="3"/>
      <c r="W161" s="3"/>
      <c r="X161" s="3"/>
      <c r="Y161" s="3"/>
      <c r="Z161" s="3"/>
      <c r="AA161" s="3"/>
      <c r="AB161" s="3"/>
      <c r="AC161" s="3"/>
      <c r="AD161" s="3"/>
      <c r="AE161" s="3"/>
      <c r="AF161" s="3"/>
      <c r="AG161" s="3"/>
      <c r="AH161" s="3"/>
      <c r="AI161" s="3"/>
      <c r="AJ161" s="3"/>
      <c r="AK161" s="3"/>
      <c r="AL161" s="3"/>
      <c r="AM161" s="3"/>
      <c r="AN161" s="3"/>
      <c r="AO161" s="3"/>
      <c r="AP161" s="3"/>
      <c r="AQ161" s="3"/>
      <c r="AR161" s="3"/>
      <c r="AS161" s="3"/>
      <c r="AT161" s="3"/>
      <c r="AU161" s="3"/>
      <c r="AV161" s="3"/>
      <c r="AW161" s="3"/>
      <c r="AX161" s="3"/>
      <c r="AY161" s="3"/>
      <c r="AZ161" s="3"/>
      <c r="BA161" s="3"/>
      <c r="BB161" s="3"/>
      <c r="BC161" s="3"/>
      <c r="BD161" s="3"/>
    </row>
    <row r="162" spans="1:56" x14ac:dyDescent="0.35">
      <c r="A162" s="88"/>
      <c r="B162" s="88"/>
      <c r="C162" s="88"/>
      <c r="D162" s="88"/>
      <c r="E162" s="3"/>
      <c r="F162" s="3"/>
      <c r="G162" s="3"/>
      <c r="H162" s="3"/>
      <c r="I162" s="3"/>
      <c r="J162" s="3"/>
      <c r="K162" s="3"/>
      <c r="L162" s="3"/>
      <c r="N162" s="3"/>
      <c r="O162" s="3"/>
      <c r="P162" s="3"/>
      <c r="Q162" s="3"/>
      <c r="R162" s="3"/>
      <c r="S162" s="3"/>
      <c r="T162" s="3"/>
      <c r="U162" s="3"/>
      <c r="V162" s="3"/>
      <c r="W162" s="3"/>
      <c r="X162" s="3"/>
      <c r="Y162" s="3"/>
      <c r="Z162" s="3"/>
      <c r="AA162" s="3"/>
      <c r="AB162" s="3"/>
      <c r="AC162" s="3"/>
      <c r="AD162" s="3"/>
      <c r="AE162" s="3"/>
      <c r="AF162" s="3"/>
      <c r="AG162" s="3"/>
      <c r="AH162" s="3"/>
      <c r="AI162" s="3"/>
      <c r="AJ162" s="3"/>
      <c r="AK162" s="3"/>
      <c r="AL162" s="3"/>
      <c r="AM162" s="3"/>
      <c r="AN162" s="3"/>
      <c r="AO162" s="3"/>
      <c r="AP162" s="3"/>
      <c r="AQ162" s="3"/>
      <c r="AR162" s="3"/>
      <c r="AS162" s="3"/>
      <c r="AT162" s="3"/>
      <c r="AU162" s="3"/>
      <c r="AV162" s="3"/>
      <c r="AW162" s="3"/>
      <c r="AX162" s="3"/>
      <c r="AY162" s="3"/>
      <c r="AZ162" s="3"/>
      <c r="BA162" s="3"/>
      <c r="BB162" s="3"/>
      <c r="BC162" s="3"/>
      <c r="BD162" s="3"/>
    </row>
    <row r="163" spans="1:56" x14ac:dyDescent="0.35">
      <c r="A163" s="88"/>
      <c r="B163" s="88"/>
      <c r="C163" s="88"/>
      <c r="D163" s="88"/>
      <c r="E163" s="3"/>
      <c r="F163" s="3"/>
      <c r="G163" s="3"/>
      <c r="H163" s="3"/>
      <c r="I163" s="3"/>
      <c r="J163" s="3"/>
      <c r="K163" s="3"/>
      <c r="L163" s="3"/>
      <c r="N163" s="3"/>
      <c r="O163" s="3"/>
      <c r="P163" s="3"/>
      <c r="Q163" s="3"/>
      <c r="R163" s="3"/>
      <c r="S163" s="3"/>
      <c r="T163" s="3"/>
      <c r="U163" s="3"/>
      <c r="V163" s="3"/>
      <c r="W163" s="3"/>
      <c r="X163" s="3"/>
      <c r="Y163" s="3"/>
      <c r="Z163" s="3"/>
      <c r="AA163" s="3"/>
      <c r="AB163" s="3"/>
      <c r="AC163" s="3"/>
      <c r="AD163" s="3"/>
      <c r="AE163" s="3"/>
      <c r="AF163" s="3"/>
      <c r="AG163" s="3"/>
      <c r="AH163" s="3"/>
      <c r="AI163" s="3"/>
      <c r="AJ163" s="3"/>
      <c r="AK163" s="3"/>
      <c r="AL163" s="3"/>
      <c r="AM163" s="3"/>
      <c r="AN163" s="3"/>
      <c r="AO163" s="3"/>
      <c r="AP163" s="3"/>
      <c r="AQ163" s="3"/>
      <c r="AR163" s="3"/>
      <c r="AS163" s="3"/>
      <c r="AT163" s="3"/>
      <c r="AU163" s="3"/>
      <c r="AV163" s="3"/>
      <c r="AW163" s="3"/>
      <c r="AX163" s="3"/>
      <c r="AY163" s="3"/>
      <c r="AZ163" s="3"/>
      <c r="BA163" s="3"/>
      <c r="BB163" s="3"/>
      <c r="BC163" s="3"/>
      <c r="BD163" s="3"/>
    </row>
    <row r="164" spans="1:56" x14ac:dyDescent="0.35">
      <c r="A164" s="88"/>
      <c r="B164" s="88"/>
      <c r="C164" s="88"/>
      <c r="D164" s="88"/>
      <c r="E164" s="3"/>
      <c r="F164" s="3"/>
      <c r="G164" s="3"/>
      <c r="H164" s="3"/>
      <c r="I164" s="3"/>
      <c r="J164" s="3"/>
      <c r="K164" s="3"/>
      <c r="L164" s="3"/>
      <c r="N164" s="3"/>
      <c r="O164" s="3"/>
      <c r="P164" s="3"/>
      <c r="Q164" s="3"/>
      <c r="R164" s="3"/>
      <c r="S164" s="3"/>
      <c r="T164" s="3"/>
      <c r="U164" s="3"/>
      <c r="V164" s="3"/>
      <c r="W164" s="3"/>
      <c r="X164" s="3"/>
      <c r="Y164" s="3"/>
      <c r="Z164" s="3"/>
      <c r="AA164" s="3"/>
      <c r="AB164" s="3"/>
      <c r="AC164" s="3"/>
      <c r="AD164" s="3"/>
      <c r="AE164" s="3"/>
      <c r="AF164" s="3"/>
      <c r="AG164" s="3"/>
      <c r="AH164" s="3"/>
      <c r="AI164" s="3"/>
      <c r="AJ164" s="3"/>
      <c r="AK164" s="3"/>
      <c r="AL164" s="3"/>
      <c r="AM164" s="3"/>
      <c r="AN164" s="3"/>
      <c r="AO164" s="3"/>
      <c r="AP164" s="3"/>
      <c r="AQ164" s="3"/>
      <c r="AR164" s="3"/>
      <c r="AS164" s="3"/>
      <c r="AT164" s="3"/>
      <c r="AU164" s="3"/>
      <c r="AV164" s="3"/>
      <c r="AW164" s="3"/>
      <c r="AX164" s="3"/>
      <c r="AY164" s="3"/>
      <c r="AZ164" s="3"/>
      <c r="BA164" s="3"/>
      <c r="BB164" s="3"/>
      <c r="BC164" s="3"/>
      <c r="BD164" s="3"/>
    </row>
    <row r="165" spans="1:56" x14ac:dyDescent="0.35">
      <c r="A165" s="88"/>
      <c r="B165" s="88"/>
      <c r="C165" s="88"/>
      <c r="D165" s="88"/>
      <c r="E165" s="3"/>
      <c r="F165" s="3"/>
      <c r="G165" s="3"/>
      <c r="H165" s="3"/>
      <c r="I165" s="3"/>
      <c r="J165" s="3"/>
      <c r="K165" s="3"/>
      <c r="L165" s="3"/>
      <c r="N165" s="3"/>
      <c r="O165" s="3"/>
      <c r="P165" s="3"/>
      <c r="Q165" s="3"/>
      <c r="R165" s="3"/>
      <c r="S165" s="3"/>
      <c r="T165" s="3"/>
      <c r="U165" s="3"/>
      <c r="V165" s="3"/>
      <c r="W165" s="3"/>
      <c r="X165" s="3"/>
      <c r="Y165" s="3"/>
      <c r="Z165" s="3"/>
      <c r="AA165" s="3"/>
      <c r="AB165" s="3"/>
      <c r="AC165" s="3"/>
      <c r="AD165" s="3"/>
      <c r="AE165" s="3"/>
      <c r="AF165" s="3"/>
      <c r="AG165" s="3"/>
      <c r="AH165" s="3"/>
      <c r="AI165" s="3"/>
      <c r="AJ165" s="3"/>
      <c r="AK165" s="3"/>
      <c r="AL165" s="3"/>
      <c r="AM165" s="3"/>
      <c r="AN165" s="3"/>
      <c r="AO165" s="3"/>
      <c r="AP165" s="3"/>
      <c r="AQ165" s="3"/>
      <c r="AR165" s="3"/>
      <c r="AS165" s="3"/>
      <c r="AT165" s="3"/>
      <c r="AU165" s="3"/>
      <c r="AV165" s="3"/>
      <c r="AW165" s="3"/>
      <c r="AX165" s="3"/>
      <c r="AY165" s="3"/>
      <c r="AZ165" s="3"/>
      <c r="BA165" s="3"/>
      <c r="BB165" s="3"/>
      <c r="BC165" s="3"/>
      <c r="BD165" s="3"/>
    </row>
    <row r="166" spans="1:56" x14ac:dyDescent="0.35">
      <c r="A166" s="88"/>
      <c r="B166" s="88"/>
      <c r="C166" s="88"/>
      <c r="D166" s="88"/>
      <c r="E166" s="3"/>
      <c r="F166" s="3"/>
      <c r="G166" s="3"/>
      <c r="H166" s="3"/>
      <c r="I166" s="3"/>
      <c r="J166" s="3"/>
      <c r="K166" s="3"/>
      <c r="L166" s="3"/>
      <c r="N166" s="3"/>
      <c r="O166" s="3"/>
      <c r="P166" s="3"/>
      <c r="Q166" s="3"/>
      <c r="R166" s="3"/>
      <c r="S166" s="3"/>
      <c r="T166" s="3"/>
      <c r="U166" s="3"/>
      <c r="V166" s="3"/>
      <c r="W166" s="3"/>
      <c r="X166" s="3"/>
      <c r="Y166" s="3"/>
      <c r="Z166" s="3"/>
      <c r="AA166" s="3"/>
      <c r="AB166" s="3"/>
      <c r="AC166" s="3"/>
      <c r="AD166" s="3"/>
      <c r="AE166" s="3"/>
      <c r="AF166" s="3"/>
      <c r="AG166" s="3"/>
      <c r="AH166" s="3"/>
      <c r="AI166" s="3"/>
      <c r="AJ166" s="3"/>
      <c r="AK166" s="3"/>
      <c r="AL166" s="3"/>
      <c r="AM166" s="3"/>
      <c r="AN166" s="3"/>
      <c r="AO166" s="3"/>
      <c r="AP166" s="3"/>
      <c r="AQ166" s="3"/>
      <c r="AR166" s="3"/>
      <c r="AS166" s="3"/>
      <c r="AT166" s="3"/>
      <c r="AU166" s="3"/>
      <c r="AV166" s="3"/>
      <c r="AW166" s="3"/>
      <c r="AX166" s="3"/>
      <c r="AY166" s="3"/>
      <c r="AZ166" s="3"/>
      <c r="BA166" s="3"/>
      <c r="BB166" s="3"/>
      <c r="BC166" s="3"/>
      <c r="BD166" s="3"/>
    </row>
    <row r="167" spans="1:56" x14ac:dyDescent="0.35">
      <c r="A167" s="88"/>
      <c r="B167" s="88"/>
      <c r="C167" s="88"/>
      <c r="D167" s="88"/>
      <c r="E167" s="3"/>
      <c r="F167" s="3"/>
      <c r="G167" s="3"/>
      <c r="H167" s="3"/>
      <c r="I167" s="3"/>
      <c r="J167" s="3"/>
      <c r="K167" s="3"/>
      <c r="L167" s="3"/>
      <c r="N167" s="3"/>
      <c r="O167" s="3"/>
      <c r="P167" s="3"/>
      <c r="Q167" s="3"/>
      <c r="R167" s="3"/>
      <c r="S167" s="3"/>
      <c r="T167" s="3"/>
      <c r="U167" s="3"/>
      <c r="V167" s="3"/>
      <c r="W167" s="3"/>
      <c r="X167" s="3"/>
      <c r="Y167" s="3"/>
      <c r="Z167" s="3"/>
      <c r="AA167" s="3"/>
      <c r="AB167" s="3"/>
      <c r="AC167" s="3"/>
      <c r="AD167" s="3"/>
      <c r="AE167" s="3"/>
      <c r="AF167" s="3"/>
      <c r="AG167" s="3"/>
      <c r="AH167" s="3"/>
      <c r="AI167" s="3"/>
      <c r="AJ167" s="3"/>
      <c r="AK167" s="3"/>
      <c r="AL167" s="3"/>
      <c r="AM167" s="3"/>
      <c r="AN167" s="3"/>
      <c r="AO167" s="3"/>
      <c r="AP167" s="3"/>
      <c r="AQ167" s="3"/>
      <c r="AR167" s="3"/>
      <c r="AS167" s="3"/>
      <c r="AT167" s="3"/>
      <c r="AU167" s="3"/>
      <c r="AV167" s="3"/>
      <c r="AW167" s="3"/>
      <c r="AX167" s="3"/>
      <c r="AY167" s="3"/>
      <c r="AZ167" s="3"/>
      <c r="BA167" s="3"/>
      <c r="BB167" s="3"/>
      <c r="BC167" s="3"/>
      <c r="BD167" s="3"/>
    </row>
    <row r="168" spans="1:56" x14ac:dyDescent="0.35">
      <c r="A168" s="88"/>
      <c r="B168" s="88"/>
      <c r="C168" s="88"/>
      <c r="D168" s="88"/>
      <c r="E168" s="3"/>
      <c r="F168" s="3"/>
      <c r="G168" s="3"/>
      <c r="H168" s="3"/>
      <c r="I168" s="3"/>
      <c r="J168" s="3"/>
      <c r="K168" s="3"/>
      <c r="L168" s="3"/>
      <c r="N168" s="3"/>
      <c r="O168" s="3"/>
      <c r="P168" s="3"/>
      <c r="Q168" s="3"/>
      <c r="R168" s="3"/>
      <c r="S168" s="3"/>
      <c r="T168" s="3"/>
      <c r="U168" s="3"/>
      <c r="V168" s="3"/>
      <c r="W168" s="3"/>
      <c r="X168" s="3"/>
      <c r="Y168" s="3"/>
      <c r="Z168" s="3"/>
      <c r="AA168" s="3"/>
      <c r="AB168" s="3"/>
      <c r="AC168" s="3"/>
      <c r="AD168" s="3"/>
      <c r="AE168" s="3"/>
      <c r="AF168" s="3"/>
      <c r="AG168" s="3"/>
      <c r="AH168" s="3"/>
      <c r="AI168" s="3"/>
      <c r="AJ168" s="3"/>
      <c r="AK168" s="3"/>
      <c r="AL168" s="3"/>
      <c r="AM168" s="3"/>
      <c r="AN168" s="3"/>
      <c r="AO168" s="3"/>
      <c r="AP168" s="3"/>
      <c r="AQ168" s="3"/>
      <c r="AR168" s="3"/>
      <c r="AS168" s="3"/>
      <c r="AT168" s="3"/>
      <c r="AU168" s="3"/>
      <c r="AV168" s="3"/>
      <c r="AW168" s="3"/>
      <c r="AX168" s="3"/>
      <c r="AY168" s="3"/>
      <c r="AZ168" s="3"/>
      <c r="BA168" s="3"/>
      <c r="BB168" s="3"/>
      <c r="BC168" s="3"/>
      <c r="BD168" s="3"/>
    </row>
    <row r="169" spans="1:56" x14ac:dyDescent="0.35">
      <c r="A169" s="88"/>
      <c r="B169" s="88"/>
      <c r="C169" s="88"/>
      <c r="D169" s="88"/>
      <c r="E169" s="3"/>
      <c r="F169" s="3"/>
      <c r="G169" s="3"/>
      <c r="H169" s="3"/>
      <c r="I169" s="3"/>
      <c r="J169" s="3"/>
      <c r="K169" s="3"/>
      <c r="L169" s="3"/>
      <c r="N169" s="3"/>
      <c r="O169" s="3"/>
      <c r="P169" s="3"/>
      <c r="Q169" s="3"/>
      <c r="R169" s="3"/>
      <c r="S169" s="3"/>
      <c r="T169" s="3"/>
      <c r="U169" s="3"/>
      <c r="V169" s="3"/>
      <c r="W169" s="3"/>
      <c r="X169" s="3"/>
      <c r="Y169" s="3"/>
      <c r="Z169" s="3"/>
      <c r="AA169" s="3"/>
      <c r="AB169" s="3"/>
      <c r="AC169" s="3"/>
      <c r="AD169" s="3"/>
      <c r="AE169" s="3"/>
      <c r="AF169" s="3"/>
      <c r="AG169" s="3"/>
      <c r="AH169" s="3"/>
      <c r="AI169" s="3"/>
      <c r="AJ169" s="3"/>
      <c r="AK169" s="3"/>
      <c r="AL169" s="3"/>
      <c r="AM169" s="3"/>
      <c r="AN169" s="3"/>
      <c r="AO169" s="3"/>
      <c r="AP169" s="3"/>
      <c r="AQ169" s="3"/>
      <c r="AR169" s="3"/>
      <c r="AS169" s="3"/>
      <c r="AT169" s="3"/>
      <c r="AU169" s="3"/>
      <c r="AV169" s="3"/>
      <c r="AW169" s="3"/>
      <c r="AX169" s="3"/>
      <c r="AY169" s="3"/>
      <c r="AZ169" s="3"/>
      <c r="BA169" s="3"/>
      <c r="BB169" s="3"/>
      <c r="BC169" s="3"/>
      <c r="BD169" s="3"/>
    </row>
    <row r="170" spans="1:56" x14ac:dyDescent="0.35">
      <c r="A170" s="88"/>
      <c r="B170" s="88"/>
      <c r="C170" s="88"/>
      <c r="D170" s="88"/>
      <c r="E170" s="3"/>
      <c r="F170" s="3"/>
      <c r="G170" s="3"/>
      <c r="H170" s="3"/>
      <c r="I170" s="3"/>
      <c r="J170" s="3"/>
      <c r="K170" s="3"/>
      <c r="L170" s="3"/>
      <c r="N170" s="3"/>
      <c r="O170" s="3"/>
      <c r="P170" s="3"/>
      <c r="Q170" s="3"/>
      <c r="R170" s="3"/>
      <c r="S170" s="3"/>
      <c r="T170" s="3"/>
      <c r="U170" s="3"/>
      <c r="V170" s="3"/>
      <c r="W170" s="3"/>
      <c r="X170" s="3"/>
      <c r="Y170" s="3"/>
      <c r="Z170" s="3"/>
      <c r="AA170" s="3"/>
      <c r="AB170" s="3"/>
      <c r="AC170" s="3"/>
      <c r="AD170" s="3"/>
      <c r="AE170" s="3"/>
      <c r="AF170" s="3"/>
      <c r="AG170" s="3"/>
      <c r="AH170" s="3"/>
      <c r="AI170" s="3"/>
      <c r="AJ170" s="3"/>
      <c r="AK170" s="3"/>
      <c r="AL170" s="3"/>
      <c r="AM170" s="3"/>
      <c r="AN170" s="3"/>
      <c r="AO170" s="3"/>
      <c r="AP170" s="3"/>
      <c r="AQ170" s="3"/>
      <c r="AR170" s="3"/>
      <c r="AS170" s="3"/>
      <c r="AT170" s="3"/>
      <c r="AU170" s="3"/>
      <c r="AV170" s="3"/>
      <c r="AW170" s="3"/>
      <c r="AX170" s="3"/>
      <c r="AY170" s="3"/>
      <c r="AZ170" s="3"/>
      <c r="BA170" s="3"/>
      <c r="BB170" s="3"/>
      <c r="BC170" s="3"/>
      <c r="BD170" s="3"/>
    </row>
    <row r="171" spans="1:56" x14ac:dyDescent="0.35">
      <c r="A171" s="88"/>
      <c r="B171" s="88"/>
      <c r="C171" s="88"/>
      <c r="D171" s="88"/>
      <c r="E171" s="3"/>
      <c r="F171" s="3"/>
      <c r="G171" s="3"/>
      <c r="H171" s="3"/>
      <c r="I171" s="3"/>
      <c r="J171" s="3"/>
      <c r="K171" s="3"/>
      <c r="L171" s="3"/>
      <c r="N171" s="3"/>
      <c r="O171" s="3"/>
      <c r="P171" s="3"/>
      <c r="Q171" s="3"/>
      <c r="R171" s="3"/>
      <c r="S171" s="3"/>
      <c r="T171" s="3"/>
      <c r="U171" s="3"/>
      <c r="V171" s="3"/>
      <c r="W171" s="3"/>
      <c r="X171" s="3"/>
      <c r="Y171" s="3"/>
      <c r="Z171" s="3"/>
      <c r="AA171" s="3"/>
      <c r="AB171" s="3"/>
      <c r="AC171" s="3"/>
      <c r="AD171" s="3"/>
      <c r="AE171" s="3"/>
      <c r="AF171" s="3"/>
      <c r="AG171" s="3"/>
      <c r="AH171" s="3"/>
      <c r="AI171" s="3"/>
      <c r="AJ171" s="3"/>
      <c r="AK171" s="3"/>
      <c r="AL171" s="3"/>
      <c r="AM171" s="3"/>
      <c r="AN171" s="3"/>
      <c r="AO171" s="3"/>
      <c r="AP171" s="3"/>
      <c r="AQ171" s="3"/>
      <c r="AR171" s="3"/>
      <c r="AS171" s="3"/>
      <c r="AT171" s="3"/>
      <c r="AU171" s="3"/>
      <c r="AV171" s="3"/>
      <c r="AW171" s="3"/>
      <c r="AX171" s="3"/>
      <c r="AY171" s="3"/>
      <c r="AZ171" s="3"/>
      <c r="BA171" s="3"/>
      <c r="BB171" s="3"/>
      <c r="BC171" s="3"/>
      <c r="BD171" s="3"/>
    </row>
    <row r="172" spans="1:56" x14ac:dyDescent="0.35">
      <c r="A172" s="88"/>
      <c r="B172" s="88"/>
      <c r="C172" s="88"/>
      <c r="D172" s="88"/>
      <c r="E172" s="3"/>
      <c r="F172" s="3"/>
      <c r="G172" s="3"/>
      <c r="H172" s="3"/>
      <c r="I172" s="3"/>
      <c r="J172" s="3"/>
      <c r="K172" s="3"/>
      <c r="L172" s="3"/>
      <c r="N172" s="3"/>
      <c r="O172" s="3"/>
      <c r="P172" s="3"/>
      <c r="Q172" s="3"/>
      <c r="R172" s="3"/>
      <c r="S172" s="3"/>
      <c r="T172" s="3"/>
      <c r="U172" s="3"/>
      <c r="V172" s="3"/>
      <c r="W172" s="3"/>
      <c r="X172" s="3"/>
      <c r="Y172" s="3"/>
      <c r="Z172" s="3"/>
      <c r="AA172" s="3"/>
      <c r="AB172" s="3"/>
      <c r="AC172" s="3"/>
      <c r="AD172" s="3"/>
      <c r="AE172" s="3"/>
      <c r="AF172" s="3"/>
      <c r="AG172" s="3"/>
      <c r="AH172" s="3"/>
      <c r="AI172" s="3"/>
      <c r="AJ172" s="3"/>
      <c r="AK172" s="3"/>
      <c r="AL172" s="3"/>
      <c r="AM172" s="3"/>
      <c r="AN172" s="3"/>
      <c r="AO172" s="3"/>
      <c r="AP172" s="3"/>
      <c r="AQ172" s="3"/>
      <c r="AR172" s="3"/>
      <c r="AS172" s="3"/>
      <c r="AT172" s="3"/>
      <c r="AU172" s="3"/>
      <c r="AV172" s="3"/>
      <c r="AW172" s="3"/>
      <c r="AX172" s="3"/>
      <c r="AY172" s="3"/>
      <c r="AZ172" s="3"/>
      <c r="BA172" s="3"/>
      <c r="BB172" s="3"/>
      <c r="BC172" s="3"/>
      <c r="BD172" s="3"/>
    </row>
    <row r="173" spans="1:56" x14ac:dyDescent="0.35">
      <c r="A173" s="88"/>
      <c r="B173" s="88"/>
      <c r="C173" s="88"/>
      <c r="D173" s="88"/>
      <c r="E173" s="3"/>
      <c r="F173" s="3"/>
      <c r="G173" s="3"/>
      <c r="H173" s="3"/>
      <c r="I173" s="3"/>
      <c r="J173" s="3"/>
      <c r="K173" s="3"/>
      <c r="L173" s="3"/>
      <c r="N173" s="3"/>
      <c r="O173" s="3"/>
      <c r="P173" s="3"/>
      <c r="Q173" s="3"/>
      <c r="R173" s="3"/>
      <c r="S173" s="3"/>
      <c r="T173" s="3"/>
      <c r="U173" s="3"/>
      <c r="V173" s="3"/>
      <c r="W173" s="3"/>
      <c r="X173" s="3"/>
      <c r="Y173" s="3"/>
      <c r="Z173" s="3"/>
      <c r="AA173" s="3"/>
      <c r="AB173" s="3"/>
      <c r="AC173" s="3"/>
      <c r="AD173" s="3"/>
      <c r="AE173" s="3"/>
      <c r="AF173" s="3"/>
      <c r="AG173" s="3"/>
      <c r="AH173" s="3"/>
      <c r="AI173" s="3"/>
      <c r="AJ173" s="3"/>
      <c r="AK173" s="3"/>
      <c r="AL173" s="3"/>
      <c r="AM173" s="3"/>
      <c r="AN173" s="3"/>
      <c r="AO173" s="3"/>
      <c r="AP173" s="3"/>
      <c r="AQ173" s="3"/>
      <c r="AR173" s="3"/>
      <c r="AS173" s="3"/>
      <c r="AT173" s="3"/>
      <c r="AU173" s="3"/>
      <c r="AV173" s="3"/>
      <c r="AW173" s="3"/>
      <c r="AX173" s="3"/>
      <c r="AY173" s="3"/>
      <c r="AZ173" s="3"/>
      <c r="BA173" s="3"/>
      <c r="BB173" s="3"/>
      <c r="BC173" s="3"/>
      <c r="BD173" s="3"/>
    </row>
    <row r="174" spans="1:56" x14ac:dyDescent="0.35">
      <c r="A174" s="88"/>
      <c r="B174" s="88"/>
      <c r="C174" s="88"/>
      <c r="D174" s="88"/>
      <c r="E174" s="3"/>
      <c r="F174" s="3"/>
      <c r="G174" s="3"/>
      <c r="H174" s="3"/>
      <c r="I174" s="3"/>
      <c r="J174" s="3"/>
      <c r="K174" s="3"/>
      <c r="L174" s="3"/>
      <c r="N174" s="3"/>
      <c r="O174" s="3"/>
      <c r="P174" s="3"/>
      <c r="Q174" s="3"/>
      <c r="R174" s="3"/>
      <c r="S174" s="3"/>
      <c r="T174" s="3"/>
      <c r="U174" s="3"/>
      <c r="V174" s="3"/>
      <c r="W174" s="3"/>
      <c r="X174" s="3"/>
      <c r="Y174" s="3"/>
      <c r="Z174" s="3"/>
      <c r="AA174" s="3"/>
      <c r="AB174" s="3"/>
      <c r="AC174" s="3"/>
      <c r="AD174" s="3"/>
      <c r="AE174" s="3"/>
      <c r="AF174" s="3"/>
      <c r="AG174" s="3"/>
      <c r="AH174" s="3"/>
      <c r="AI174" s="3"/>
      <c r="AJ174" s="3"/>
      <c r="AK174" s="3"/>
      <c r="AL174" s="3"/>
      <c r="AM174" s="3"/>
      <c r="AN174" s="3"/>
      <c r="AO174" s="3"/>
      <c r="AP174" s="3"/>
      <c r="AQ174" s="3"/>
      <c r="AR174" s="3"/>
      <c r="AS174" s="3"/>
      <c r="AT174" s="3"/>
      <c r="AU174" s="3"/>
      <c r="AV174" s="3"/>
      <c r="AW174" s="3"/>
      <c r="AX174" s="3"/>
      <c r="AY174" s="3"/>
      <c r="AZ174" s="3"/>
      <c r="BA174" s="3"/>
      <c r="BB174" s="3"/>
      <c r="BC174" s="3"/>
      <c r="BD174" s="3"/>
    </row>
    <row r="175" spans="1:56" x14ac:dyDescent="0.35">
      <c r="A175" s="88"/>
      <c r="B175" s="88"/>
      <c r="C175" s="88"/>
      <c r="D175" s="88"/>
      <c r="E175" s="3"/>
      <c r="F175" s="3"/>
      <c r="G175" s="3"/>
      <c r="H175" s="3"/>
      <c r="I175" s="3"/>
      <c r="J175" s="3"/>
      <c r="K175" s="3"/>
      <c r="L175" s="3"/>
      <c r="N175" s="3"/>
      <c r="O175" s="3"/>
      <c r="P175" s="3"/>
      <c r="Q175" s="3"/>
      <c r="R175" s="3"/>
      <c r="S175" s="3"/>
      <c r="T175" s="3"/>
      <c r="U175" s="3"/>
      <c r="V175" s="3"/>
      <c r="W175" s="3"/>
      <c r="X175" s="3"/>
      <c r="Y175" s="3"/>
      <c r="Z175" s="3"/>
      <c r="AA175" s="3"/>
      <c r="AB175" s="3"/>
      <c r="AC175" s="3"/>
      <c r="AD175" s="3"/>
      <c r="AE175" s="3"/>
      <c r="AF175" s="3"/>
      <c r="AG175" s="3"/>
      <c r="AH175" s="3"/>
      <c r="AI175" s="3"/>
      <c r="AJ175" s="3"/>
      <c r="AK175" s="3"/>
      <c r="AL175" s="3"/>
      <c r="AM175" s="3"/>
      <c r="AN175" s="3"/>
      <c r="AO175" s="3"/>
      <c r="AP175" s="3"/>
      <c r="AQ175" s="3"/>
      <c r="AR175" s="3"/>
      <c r="AS175" s="3"/>
      <c r="AT175" s="3"/>
      <c r="AU175" s="3"/>
      <c r="AV175" s="3"/>
      <c r="AW175" s="3"/>
      <c r="AX175" s="3"/>
      <c r="AY175" s="3"/>
      <c r="AZ175" s="3"/>
      <c r="BA175" s="3"/>
      <c r="BB175" s="3"/>
      <c r="BC175" s="3"/>
      <c r="BD175" s="3"/>
    </row>
    <row r="176" spans="1:56" x14ac:dyDescent="0.35">
      <c r="A176" s="88"/>
      <c r="B176" s="88"/>
      <c r="C176" s="88"/>
      <c r="D176" s="88"/>
      <c r="E176" s="3"/>
      <c r="F176" s="3"/>
      <c r="G176" s="3"/>
      <c r="H176" s="3"/>
      <c r="I176" s="3"/>
      <c r="J176" s="3"/>
      <c r="K176" s="3"/>
      <c r="L176" s="3"/>
      <c r="N176" s="3"/>
      <c r="O176" s="3"/>
      <c r="P176" s="3"/>
      <c r="Q176" s="3"/>
      <c r="R176" s="3"/>
      <c r="S176" s="3"/>
      <c r="T176" s="3"/>
      <c r="U176" s="3"/>
      <c r="V176" s="3"/>
      <c r="W176" s="3"/>
      <c r="X176" s="3"/>
      <c r="Y176" s="3"/>
      <c r="Z176" s="3"/>
      <c r="AA176" s="3"/>
      <c r="AB176" s="3"/>
      <c r="AC176" s="3"/>
      <c r="AD176" s="3"/>
      <c r="AE176" s="3"/>
      <c r="AF176" s="3"/>
      <c r="AG176" s="3"/>
      <c r="AH176" s="3"/>
      <c r="AI176" s="3"/>
      <c r="AJ176" s="3"/>
      <c r="AK176" s="3"/>
      <c r="AL176" s="3"/>
      <c r="AM176" s="3"/>
      <c r="AN176" s="3"/>
      <c r="AO176" s="3"/>
      <c r="AP176" s="3"/>
      <c r="AQ176" s="3"/>
      <c r="AR176" s="3"/>
      <c r="AS176" s="3"/>
      <c r="AT176" s="3"/>
      <c r="AU176" s="3"/>
      <c r="AV176" s="3"/>
      <c r="AW176" s="3"/>
      <c r="AX176" s="3"/>
      <c r="AY176" s="3"/>
      <c r="AZ176" s="3"/>
      <c r="BA176" s="3"/>
      <c r="BB176" s="3"/>
      <c r="BC176" s="3"/>
      <c r="BD176" s="3"/>
    </row>
    <row r="177" spans="1:56" x14ac:dyDescent="0.35">
      <c r="A177" s="88"/>
      <c r="B177" s="88"/>
      <c r="C177" s="88"/>
      <c r="D177" s="88"/>
      <c r="E177" s="3"/>
      <c r="F177" s="3"/>
      <c r="G177" s="3"/>
      <c r="H177" s="3"/>
      <c r="I177" s="3"/>
      <c r="J177" s="3"/>
      <c r="K177" s="3"/>
      <c r="L177" s="3"/>
      <c r="N177" s="3"/>
      <c r="O177" s="3"/>
      <c r="P177" s="3"/>
      <c r="Q177" s="3"/>
      <c r="R177" s="3"/>
      <c r="S177" s="3"/>
      <c r="T177" s="3"/>
      <c r="U177" s="3"/>
      <c r="V177" s="3"/>
      <c r="W177" s="3"/>
      <c r="X177" s="3"/>
      <c r="Y177" s="3"/>
      <c r="Z177" s="3"/>
      <c r="AA177" s="3"/>
      <c r="AB177" s="3"/>
      <c r="AC177" s="3"/>
      <c r="AD177" s="3"/>
      <c r="AE177" s="3"/>
      <c r="AF177" s="3"/>
      <c r="AG177" s="3"/>
      <c r="AH177" s="3"/>
      <c r="AI177" s="3"/>
      <c r="AJ177" s="3"/>
      <c r="AK177" s="3"/>
      <c r="AL177" s="3"/>
      <c r="AM177" s="3"/>
      <c r="AN177" s="3"/>
      <c r="AO177" s="3"/>
      <c r="AP177" s="3"/>
      <c r="AQ177" s="3"/>
      <c r="AR177" s="3"/>
      <c r="AS177" s="3"/>
      <c r="AT177" s="3"/>
      <c r="AU177" s="3"/>
      <c r="AV177" s="3"/>
      <c r="AW177" s="3"/>
      <c r="AX177" s="3"/>
      <c r="AY177" s="3"/>
      <c r="AZ177" s="3"/>
      <c r="BA177" s="3"/>
      <c r="BB177" s="3"/>
      <c r="BC177" s="3"/>
      <c r="BD177" s="3"/>
    </row>
    <row r="178" spans="1:56" x14ac:dyDescent="0.35">
      <c r="A178" s="88"/>
      <c r="B178" s="88"/>
      <c r="C178" s="88"/>
      <c r="D178" s="88"/>
      <c r="E178" s="3"/>
      <c r="F178" s="3"/>
      <c r="G178" s="3"/>
      <c r="H178" s="3"/>
      <c r="I178" s="3"/>
      <c r="J178" s="3"/>
      <c r="K178" s="3"/>
      <c r="L178" s="3"/>
      <c r="N178" s="3"/>
      <c r="O178" s="3"/>
      <c r="P178" s="3"/>
      <c r="Q178" s="3"/>
      <c r="R178" s="3"/>
      <c r="S178" s="3"/>
      <c r="T178" s="3"/>
      <c r="U178" s="3"/>
      <c r="V178" s="3"/>
      <c r="W178" s="3"/>
      <c r="X178" s="3"/>
      <c r="Y178" s="3"/>
      <c r="Z178" s="3"/>
      <c r="AA178" s="3"/>
      <c r="AB178" s="3"/>
      <c r="AC178" s="3"/>
      <c r="AD178" s="3"/>
      <c r="AE178" s="3"/>
      <c r="AF178" s="3"/>
      <c r="AG178" s="3"/>
      <c r="AH178" s="3"/>
      <c r="AI178" s="3"/>
      <c r="AJ178" s="3"/>
      <c r="AK178" s="3"/>
      <c r="AL178" s="3"/>
      <c r="AM178" s="3"/>
      <c r="AN178" s="3"/>
      <c r="AO178" s="3"/>
      <c r="AP178" s="3"/>
      <c r="AQ178" s="3"/>
      <c r="AR178" s="3"/>
      <c r="AS178" s="3"/>
      <c r="AT178" s="3"/>
      <c r="AU178" s="3"/>
      <c r="AV178" s="3"/>
      <c r="AW178" s="3"/>
      <c r="AX178" s="3"/>
      <c r="AY178" s="3"/>
      <c r="AZ178" s="3"/>
      <c r="BA178" s="3"/>
      <c r="BB178" s="3"/>
      <c r="BC178" s="3"/>
      <c r="BD178" s="3"/>
    </row>
    <row r="179" spans="1:56" x14ac:dyDescent="0.35">
      <c r="A179" s="88"/>
      <c r="B179" s="88"/>
      <c r="C179" s="88"/>
      <c r="D179" s="88"/>
      <c r="E179" s="3"/>
      <c r="F179" s="3"/>
      <c r="G179" s="3"/>
      <c r="H179" s="3"/>
      <c r="I179" s="3"/>
      <c r="J179" s="3"/>
      <c r="K179" s="3"/>
      <c r="L179" s="3"/>
      <c r="N179" s="3"/>
      <c r="O179" s="3"/>
      <c r="P179" s="3"/>
      <c r="Q179" s="3"/>
      <c r="R179" s="3"/>
      <c r="S179" s="3"/>
      <c r="T179" s="3"/>
      <c r="U179" s="3"/>
      <c r="V179" s="3"/>
      <c r="W179" s="3"/>
      <c r="X179" s="3"/>
      <c r="Y179" s="3"/>
      <c r="Z179" s="3"/>
      <c r="AA179" s="3"/>
      <c r="AB179" s="3"/>
      <c r="AC179" s="3"/>
      <c r="AD179" s="3"/>
      <c r="AE179" s="3"/>
      <c r="AF179" s="3"/>
      <c r="AG179" s="3"/>
      <c r="AH179" s="3"/>
      <c r="AI179" s="3"/>
      <c r="AJ179" s="3"/>
      <c r="AK179" s="3"/>
      <c r="AL179" s="3"/>
      <c r="AM179" s="3"/>
      <c r="AN179" s="3"/>
      <c r="AO179" s="3"/>
      <c r="AP179" s="3"/>
      <c r="AQ179" s="3"/>
      <c r="AR179" s="3"/>
      <c r="AS179" s="3"/>
      <c r="AT179" s="3"/>
      <c r="AU179" s="3"/>
      <c r="AV179" s="3"/>
      <c r="AW179" s="3"/>
      <c r="AX179" s="3"/>
      <c r="AY179" s="3"/>
      <c r="AZ179" s="3"/>
      <c r="BA179" s="3"/>
      <c r="BB179" s="3"/>
      <c r="BC179" s="3"/>
      <c r="BD179" s="3"/>
    </row>
    <row r="180" spans="1:56" x14ac:dyDescent="0.35">
      <c r="A180" s="88"/>
      <c r="B180" s="88"/>
      <c r="C180" s="88"/>
      <c r="D180" s="88"/>
      <c r="E180" s="3"/>
      <c r="F180" s="3"/>
      <c r="G180" s="3"/>
      <c r="H180" s="3"/>
      <c r="I180" s="3"/>
      <c r="J180" s="3"/>
      <c r="K180" s="3"/>
      <c r="L180" s="3"/>
      <c r="N180" s="3"/>
      <c r="O180" s="3"/>
      <c r="P180" s="3"/>
      <c r="Q180" s="3"/>
      <c r="R180" s="3"/>
      <c r="S180" s="3"/>
      <c r="T180" s="3"/>
      <c r="U180" s="3"/>
      <c r="V180" s="3"/>
      <c r="W180" s="3"/>
      <c r="X180" s="3"/>
      <c r="Y180" s="3"/>
      <c r="Z180" s="3"/>
      <c r="AA180" s="3"/>
      <c r="AB180" s="3"/>
      <c r="AC180" s="3"/>
      <c r="AD180" s="3"/>
      <c r="AE180" s="3"/>
      <c r="AF180" s="3"/>
      <c r="AG180" s="3"/>
      <c r="AH180" s="3"/>
      <c r="AI180" s="3"/>
      <c r="AJ180" s="3"/>
      <c r="AK180" s="3"/>
      <c r="AL180" s="3"/>
      <c r="AM180" s="3"/>
      <c r="AN180" s="3"/>
      <c r="AO180" s="3"/>
      <c r="AP180" s="3"/>
      <c r="AQ180" s="3"/>
      <c r="AR180" s="3"/>
      <c r="AS180" s="3"/>
      <c r="AT180" s="3"/>
      <c r="AU180" s="3"/>
      <c r="AV180" s="3"/>
      <c r="AW180" s="3"/>
      <c r="AX180" s="3"/>
      <c r="AY180" s="3"/>
      <c r="AZ180" s="3"/>
      <c r="BA180" s="3"/>
      <c r="BB180" s="3"/>
      <c r="BC180" s="3"/>
      <c r="BD180" s="3"/>
    </row>
    <row r="181" spans="1:56" x14ac:dyDescent="0.35">
      <c r="A181" s="88"/>
      <c r="B181" s="88"/>
      <c r="C181" s="88"/>
      <c r="D181" s="88"/>
      <c r="E181" s="3"/>
      <c r="F181" s="3"/>
      <c r="G181" s="3"/>
      <c r="H181" s="3"/>
      <c r="I181" s="3"/>
      <c r="J181" s="3"/>
      <c r="K181" s="3"/>
      <c r="L181" s="3"/>
      <c r="N181" s="3"/>
      <c r="O181" s="3"/>
      <c r="P181" s="3"/>
      <c r="Q181" s="3"/>
      <c r="R181" s="3"/>
      <c r="S181" s="3"/>
      <c r="T181" s="3"/>
      <c r="U181" s="3"/>
      <c r="V181" s="3"/>
      <c r="W181" s="3"/>
      <c r="X181" s="3"/>
      <c r="Y181" s="3"/>
      <c r="Z181" s="3"/>
      <c r="AA181" s="3"/>
      <c r="AB181" s="3"/>
      <c r="AC181" s="3"/>
      <c r="AD181" s="3"/>
      <c r="AE181" s="3"/>
      <c r="AF181" s="3"/>
      <c r="AG181" s="3"/>
      <c r="AH181" s="3"/>
      <c r="AI181" s="3"/>
      <c r="AJ181" s="3"/>
      <c r="AK181" s="3"/>
      <c r="AL181" s="3"/>
      <c r="AM181" s="3"/>
      <c r="AN181" s="3"/>
      <c r="AO181" s="3"/>
      <c r="AP181" s="3"/>
      <c r="AQ181" s="3"/>
      <c r="AR181" s="3"/>
      <c r="AS181" s="3"/>
      <c r="AT181" s="3"/>
      <c r="AU181" s="3"/>
      <c r="AV181" s="3"/>
      <c r="AW181" s="3"/>
      <c r="AX181" s="3"/>
      <c r="AY181" s="3"/>
      <c r="AZ181" s="3"/>
      <c r="BA181" s="3"/>
      <c r="BB181" s="3"/>
      <c r="BC181" s="3"/>
      <c r="BD181" s="3"/>
    </row>
    <row r="182" spans="1:56" x14ac:dyDescent="0.35">
      <c r="A182" s="88"/>
      <c r="B182" s="88"/>
      <c r="C182" s="88"/>
      <c r="D182" s="88"/>
      <c r="E182" s="3"/>
      <c r="F182" s="3"/>
      <c r="G182" s="3"/>
      <c r="H182" s="3"/>
      <c r="I182" s="3"/>
      <c r="J182" s="3"/>
      <c r="K182" s="3"/>
      <c r="L182" s="3"/>
      <c r="N182" s="3"/>
      <c r="O182" s="3"/>
      <c r="P182" s="3"/>
      <c r="Q182" s="3"/>
      <c r="R182" s="3"/>
      <c r="S182" s="3"/>
      <c r="T182" s="3"/>
      <c r="U182" s="3"/>
      <c r="V182" s="3"/>
      <c r="W182" s="3"/>
      <c r="X182" s="3"/>
      <c r="Y182" s="3"/>
      <c r="Z182" s="3"/>
      <c r="AA182" s="3"/>
      <c r="AB182" s="3"/>
      <c r="AC182" s="3"/>
      <c r="AD182" s="3"/>
      <c r="AE182" s="3"/>
      <c r="AF182" s="3"/>
      <c r="AG182" s="3"/>
      <c r="AH182" s="3"/>
      <c r="AI182" s="3"/>
      <c r="AJ182" s="3"/>
      <c r="AK182" s="3"/>
      <c r="AL182" s="3"/>
      <c r="AM182" s="3"/>
      <c r="AN182" s="3"/>
      <c r="AO182" s="3"/>
      <c r="AP182" s="3"/>
      <c r="AQ182" s="3"/>
      <c r="AR182" s="3"/>
      <c r="AS182" s="3"/>
      <c r="AT182" s="3"/>
      <c r="AU182" s="3"/>
      <c r="AV182" s="3"/>
      <c r="AW182" s="3"/>
      <c r="AX182" s="3"/>
      <c r="AY182" s="3"/>
      <c r="AZ182" s="3"/>
      <c r="BA182" s="3"/>
      <c r="BB182" s="3"/>
      <c r="BC182" s="3"/>
      <c r="BD182" s="3"/>
    </row>
    <row r="183" spans="1:56" x14ac:dyDescent="0.35">
      <c r="A183" s="88"/>
      <c r="B183" s="88"/>
      <c r="C183" s="88"/>
      <c r="D183" s="88"/>
      <c r="E183" s="3"/>
      <c r="F183" s="3"/>
      <c r="G183" s="3"/>
      <c r="H183" s="3"/>
      <c r="I183" s="3"/>
      <c r="J183" s="3"/>
      <c r="K183" s="3"/>
      <c r="L183" s="3"/>
      <c r="N183" s="3"/>
      <c r="O183" s="3"/>
      <c r="P183" s="3"/>
      <c r="Q183" s="3"/>
      <c r="R183" s="3"/>
      <c r="S183" s="3"/>
      <c r="T183" s="3"/>
      <c r="U183" s="3"/>
      <c r="V183" s="3"/>
      <c r="W183" s="3"/>
      <c r="X183" s="3"/>
      <c r="Y183" s="3"/>
      <c r="Z183" s="3"/>
      <c r="AA183" s="3"/>
      <c r="AB183" s="3"/>
      <c r="AC183" s="3"/>
      <c r="AD183" s="3"/>
      <c r="AE183" s="3"/>
      <c r="AF183" s="3"/>
      <c r="AG183" s="3"/>
      <c r="AH183" s="3"/>
      <c r="AI183" s="3"/>
      <c r="AJ183" s="3"/>
      <c r="AK183" s="3"/>
      <c r="AL183" s="3"/>
      <c r="AM183" s="3"/>
      <c r="AN183" s="3"/>
      <c r="AO183" s="3"/>
      <c r="AP183" s="3"/>
      <c r="AQ183" s="3"/>
      <c r="AR183" s="3"/>
      <c r="AS183" s="3"/>
      <c r="AT183" s="3"/>
      <c r="AU183" s="3"/>
      <c r="AV183" s="3"/>
      <c r="AW183" s="3"/>
      <c r="AX183" s="3"/>
      <c r="AY183" s="3"/>
      <c r="AZ183" s="3"/>
      <c r="BA183" s="3"/>
      <c r="BB183" s="3"/>
      <c r="BC183" s="3"/>
      <c r="BD183" s="3"/>
    </row>
    <row r="184" spans="1:56" x14ac:dyDescent="0.35">
      <c r="A184" s="88"/>
      <c r="B184" s="88"/>
      <c r="C184" s="88"/>
      <c r="D184" s="88"/>
      <c r="E184" s="3"/>
      <c r="F184" s="3"/>
      <c r="G184" s="3"/>
      <c r="H184" s="3"/>
      <c r="I184" s="3"/>
      <c r="J184" s="3"/>
      <c r="K184" s="3"/>
      <c r="L184" s="3"/>
      <c r="N184" s="3"/>
      <c r="O184" s="3"/>
      <c r="P184" s="3"/>
      <c r="Q184" s="3"/>
      <c r="R184" s="3"/>
      <c r="S184" s="3"/>
      <c r="T184" s="3"/>
      <c r="U184" s="3"/>
      <c r="V184" s="3"/>
      <c r="W184" s="3"/>
      <c r="X184" s="3"/>
      <c r="Y184" s="3"/>
      <c r="Z184" s="3"/>
      <c r="AA184" s="3"/>
      <c r="AB184" s="3"/>
      <c r="AC184" s="3"/>
      <c r="AD184" s="3"/>
      <c r="AE184" s="3"/>
      <c r="AF184" s="3"/>
      <c r="AG184" s="3"/>
      <c r="AH184" s="3"/>
      <c r="AI184" s="3"/>
      <c r="AJ184" s="3"/>
      <c r="AK184" s="3"/>
      <c r="AL184" s="3"/>
      <c r="AM184" s="3"/>
      <c r="AN184" s="3"/>
      <c r="AO184" s="3"/>
      <c r="AP184" s="3"/>
      <c r="AQ184" s="3"/>
      <c r="AR184" s="3"/>
      <c r="AS184" s="3"/>
      <c r="AT184" s="3"/>
      <c r="AU184" s="3"/>
      <c r="AV184" s="3"/>
      <c r="AW184" s="3"/>
      <c r="AX184" s="3"/>
      <c r="AY184" s="3"/>
      <c r="AZ184" s="3"/>
      <c r="BA184" s="3"/>
      <c r="BB184" s="3"/>
      <c r="BC184" s="3"/>
      <c r="BD184" s="3"/>
    </row>
    <row r="185" spans="1:56" x14ac:dyDescent="0.35">
      <c r="A185" s="88"/>
      <c r="B185" s="88"/>
      <c r="C185" s="88"/>
      <c r="D185" s="88"/>
      <c r="E185" s="3"/>
      <c r="F185" s="3"/>
      <c r="G185" s="3"/>
      <c r="H185" s="3"/>
      <c r="I185" s="3"/>
      <c r="J185" s="3"/>
      <c r="K185" s="3"/>
      <c r="L185" s="3"/>
      <c r="N185" s="3"/>
      <c r="O185" s="3"/>
      <c r="P185" s="3"/>
      <c r="Q185" s="3"/>
      <c r="R185" s="3"/>
      <c r="S185" s="3"/>
      <c r="T185" s="3"/>
      <c r="U185" s="3"/>
      <c r="V185" s="3"/>
      <c r="W185" s="3"/>
      <c r="X185" s="3"/>
      <c r="Y185" s="3"/>
      <c r="Z185" s="3"/>
      <c r="AA185" s="3"/>
      <c r="AB185" s="3"/>
      <c r="AC185" s="3"/>
      <c r="AD185" s="3"/>
      <c r="AE185" s="3"/>
      <c r="AF185" s="3"/>
      <c r="AG185" s="3"/>
      <c r="AH185" s="3"/>
      <c r="AI185" s="3"/>
      <c r="AJ185" s="3"/>
      <c r="AK185" s="3"/>
      <c r="AL185" s="3"/>
      <c r="AM185" s="3"/>
      <c r="AN185" s="3"/>
      <c r="AO185" s="3"/>
      <c r="AP185" s="3"/>
      <c r="AQ185" s="3"/>
      <c r="AR185" s="3"/>
      <c r="AS185" s="3"/>
      <c r="AT185" s="3"/>
      <c r="AU185" s="3"/>
      <c r="AV185" s="3"/>
      <c r="AW185" s="3"/>
      <c r="AX185" s="3"/>
      <c r="AY185" s="3"/>
      <c r="AZ185" s="3"/>
      <c r="BA185" s="3"/>
      <c r="BB185" s="3"/>
      <c r="BC185" s="3"/>
      <c r="BD185" s="3"/>
    </row>
    <row r="186" spans="1:56" x14ac:dyDescent="0.35">
      <c r="A186" s="88"/>
      <c r="B186" s="88"/>
      <c r="C186" s="88"/>
      <c r="D186" s="88"/>
      <c r="E186" s="3"/>
      <c r="F186" s="3"/>
      <c r="G186" s="3"/>
      <c r="H186" s="3"/>
      <c r="I186" s="3"/>
      <c r="J186" s="3"/>
      <c r="K186" s="3"/>
      <c r="L186" s="3"/>
      <c r="N186" s="3"/>
      <c r="O186" s="3"/>
      <c r="P186" s="3"/>
      <c r="Q186" s="3"/>
      <c r="R186" s="3"/>
      <c r="S186" s="3"/>
      <c r="T186" s="3"/>
      <c r="U186" s="3"/>
      <c r="V186" s="3"/>
      <c r="W186" s="3"/>
      <c r="X186" s="3"/>
      <c r="Y186" s="3"/>
      <c r="Z186" s="3"/>
      <c r="AA186" s="3"/>
      <c r="AB186" s="3"/>
      <c r="AC186" s="3"/>
      <c r="AD186" s="3"/>
      <c r="AE186" s="3"/>
      <c r="AF186" s="3"/>
      <c r="AG186" s="3"/>
      <c r="AH186" s="3"/>
      <c r="AI186" s="3"/>
      <c r="AJ186" s="3"/>
      <c r="AK186" s="3"/>
      <c r="AL186" s="3"/>
      <c r="AM186" s="3"/>
      <c r="AN186" s="3"/>
      <c r="AO186" s="3"/>
      <c r="AP186" s="3"/>
      <c r="AQ186" s="3"/>
      <c r="AR186" s="3"/>
      <c r="AS186" s="3"/>
      <c r="AT186" s="3"/>
      <c r="AU186" s="3"/>
      <c r="AV186" s="3"/>
      <c r="AW186" s="3"/>
      <c r="AX186" s="3"/>
      <c r="AY186" s="3"/>
      <c r="AZ186" s="3"/>
      <c r="BA186" s="3"/>
      <c r="BB186" s="3"/>
      <c r="BC186" s="3"/>
      <c r="BD186" s="3"/>
    </row>
    <row r="187" spans="1:56" x14ac:dyDescent="0.35">
      <c r="A187" s="88"/>
      <c r="B187" s="88"/>
      <c r="C187" s="88"/>
      <c r="D187" s="88"/>
      <c r="E187" s="3"/>
      <c r="F187" s="3"/>
      <c r="G187" s="3"/>
      <c r="H187" s="3"/>
      <c r="I187" s="3"/>
      <c r="J187" s="3"/>
      <c r="K187" s="3"/>
      <c r="L187" s="3"/>
      <c r="N187" s="3"/>
      <c r="O187" s="3"/>
      <c r="P187" s="3"/>
      <c r="Q187" s="3"/>
      <c r="R187" s="3"/>
      <c r="S187" s="3"/>
      <c r="T187" s="3"/>
      <c r="U187" s="3"/>
      <c r="V187" s="3"/>
      <c r="W187" s="3"/>
      <c r="X187" s="3"/>
      <c r="Y187" s="3"/>
      <c r="Z187" s="3"/>
      <c r="AA187" s="3"/>
      <c r="AB187" s="3"/>
      <c r="AC187" s="3"/>
      <c r="AD187" s="3"/>
      <c r="AE187" s="3"/>
      <c r="AF187" s="3"/>
      <c r="AG187" s="3"/>
      <c r="AH187" s="3"/>
      <c r="AI187" s="3"/>
      <c r="AJ187" s="3"/>
      <c r="AK187" s="3"/>
      <c r="AL187" s="3"/>
      <c r="AM187" s="3"/>
      <c r="AN187" s="3"/>
      <c r="AO187" s="3"/>
      <c r="AP187" s="3"/>
      <c r="AQ187" s="3"/>
      <c r="AR187" s="3"/>
      <c r="AS187" s="3"/>
      <c r="AT187" s="3"/>
      <c r="AU187" s="3"/>
      <c r="AV187" s="3"/>
      <c r="AW187" s="3"/>
      <c r="AX187" s="3"/>
      <c r="AY187" s="3"/>
      <c r="AZ187" s="3"/>
      <c r="BA187" s="3"/>
      <c r="BB187" s="3"/>
      <c r="BC187" s="3"/>
      <c r="BD187" s="3"/>
    </row>
    <row r="188" spans="1:56" x14ac:dyDescent="0.35">
      <c r="A188" s="88"/>
      <c r="B188" s="88"/>
      <c r="C188" s="88"/>
      <c r="D188" s="88"/>
      <c r="E188" s="3"/>
      <c r="F188" s="3"/>
      <c r="G188" s="3"/>
      <c r="H188" s="3"/>
      <c r="I188" s="3"/>
      <c r="J188" s="3"/>
      <c r="K188" s="3"/>
      <c r="L188" s="3"/>
      <c r="N188" s="3"/>
      <c r="O188" s="3"/>
      <c r="P188" s="3"/>
      <c r="Q188" s="3"/>
      <c r="R188" s="3"/>
      <c r="S188" s="3"/>
      <c r="T188" s="3"/>
      <c r="U188" s="3"/>
      <c r="V188" s="3"/>
      <c r="W188" s="3"/>
      <c r="X188" s="3"/>
      <c r="Y188" s="3"/>
      <c r="Z188" s="3"/>
      <c r="AA188" s="3"/>
      <c r="AB188" s="3"/>
      <c r="AC188" s="3"/>
      <c r="AD188" s="3"/>
      <c r="AE188" s="3"/>
      <c r="AF188" s="3"/>
      <c r="AG188" s="3"/>
      <c r="AH188" s="3"/>
      <c r="AI188" s="3"/>
      <c r="AJ188" s="3"/>
      <c r="AK188" s="3"/>
      <c r="AL188" s="3"/>
      <c r="AM188" s="3"/>
      <c r="AN188" s="3"/>
      <c r="AO188" s="3"/>
      <c r="AP188" s="3"/>
      <c r="AQ188" s="3"/>
      <c r="AR188" s="3"/>
      <c r="AS188" s="3"/>
      <c r="AT188" s="3"/>
      <c r="AU188" s="3"/>
      <c r="AV188" s="3"/>
      <c r="AW188" s="3"/>
      <c r="AX188" s="3"/>
      <c r="AY188" s="3"/>
      <c r="AZ188" s="3"/>
      <c r="BA188" s="3"/>
      <c r="BB188" s="3"/>
      <c r="BC188" s="3"/>
      <c r="BD188" s="3"/>
    </row>
    <row r="189" spans="1:56" x14ac:dyDescent="0.35">
      <c r="A189" s="88"/>
      <c r="B189" s="88"/>
      <c r="C189" s="88"/>
      <c r="D189" s="88"/>
      <c r="E189" s="3"/>
      <c r="F189" s="3"/>
      <c r="G189" s="3"/>
      <c r="H189" s="3"/>
      <c r="I189" s="3"/>
      <c r="J189" s="3"/>
      <c r="K189" s="3"/>
      <c r="L189" s="3"/>
      <c r="N189" s="3"/>
      <c r="O189" s="3"/>
      <c r="P189" s="3"/>
      <c r="Q189" s="3"/>
      <c r="R189" s="3"/>
      <c r="S189" s="3"/>
      <c r="T189" s="3"/>
      <c r="U189" s="3"/>
      <c r="V189" s="3"/>
      <c r="W189" s="3"/>
      <c r="X189" s="3"/>
      <c r="Y189" s="3"/>
      <c r="Z189" s="3"/>
      <c r="AA189" s="3"/>
      <c r="AB189" s="3"/>
      <c r="AC189" s="3"/>
      <c r="AD189" s="3"/>
      <c r="AE189" s="3"/>
      <c r="AF189" s="3"/>
      <c r="AG189" s="3"/>
      <c r="AH189" s="3"/>
      <c r="AI189" s="3"/>
      <c r="AJ189" s="3"/>
      <c r="AK189" s="3"/>
      <c r="AL189" s="3"/>
      <c r="AM189" s="3"/>
      <c r="AN189" s="3"/>
      <c r="AO189" s="3"/>
      <c r="AP189" s="3"/>
      <c r="AQ189" s="3"/>
      <c r="AR189" s="3"/>
      <c r="AS189" s="3"/>
      <c r="AT189" s="3"/>
      <c r="AU189" s="3"/>
      <c r="AV189" s="3"/>
      <c r="AW189" s="3"/>
      <c r="AX189" s="3"/>
      <c r="AY189" s="3"/>
      <c r="AZ189" s="3"/>
      <c r="BA189" s="3"/>
      <c r="BB189" s="3"/>
      <c r="BC189" s="3"/>
      <c r="BD189" s="3"/>
    </row>
    <row r="190" spans="1:56" x14ac:dyDescent="0.35">
      <c r="A190" s="88"/>
      <c r="B190" s="88"/>
      <c r="C190" s="88"/>
      <c r="D190" s="88"/>
      <c r="E190" s="3"/>
      <c r="F190" s="3"/>
      <c r="G190" s="3"/>
      <c r="H190" s="3"/>
      <c r="I190" s="3"/>
      <c r="J190" s="3"/>
      <c r="K190" s="3"/>
      <c r="L190" s="3"/>
      <c r="N190" s="3"/>
      <c r="O190" s="3"/>
      <c r="P190" s="3"/>
      <c r="Q190" s="3"/>
      <c r="R190" s="3"/>
      <c r="S190" s="3"/>
      <c r="T190" s="3"/>
      <c r="U190" s="3"/>
      <c r="V190" s="3"/>
      <c r="W190" s="3"/>
      <c r="X190" s="3"/>
      <c r="Y190" s="3"/>
      <c r="Z190" s="3"/>
      <c r="AA190" s="3"/>
      <c r="AB190" s="3"/>
      <c r="AC190" s="3"/>
      <c r="AD190" s="3"/>
      <c r="AE190" s="3"/>
      <c r="AF190" s="3"/>
      <c r="AG190" s="3"/>
      <c r="AH190" s="3"/>
      <c r="AI190" s="3"/>
      <c r="AJ190" s="3"/>
      <c r="AK190" s="3"/>
      <c r="AL190" s="3"/>
      <c r="AM190" s="3"/>
      <c r="AN190" s="3"/>
      <c r="AO190" s="3"/>
      <c r="AP190" s="3"/>
      <c r="AQ190" s="3"/>
      <c r="AR190" s="3"/>
      <c r="AS190" s="3"/>
      <c r="AT190" s="3"/>
      <c r="AU190" s="3"/>
      <c r="AV190" s="3"/>
      <c r="AW190" s="3"/>
      <c r="AX190" s="3"/>
      <c r="AY190" s="3"/>
      <c r="AZ190" s="3"/>
      <c r="BA190" s="3"/>
      <c r="BB190" s="3"/>
      <c r="BC190" s="3"/>
      <c r="BD190" s="3"/>
    </row>
    <row r="191" spans="1:56" x14ac:dyDescent="0.35">
      <c r="A191" s="88"/>
      <c r="B191" s="88"/>
      <c r="C191" s="88"/>
      <c r="D191" s="88"/>
      <c r="E191" s="3"/>
      <c r="F191" s="3"/>
      <c r="G191" s="3"/>
      <c r="H191" s="3"/>
      <c r="I191" s="3"/>
      <c r="J191" s="3"/>
      <c r="K191" s="3"/>
      <c r="L191" s="3"/>
      <c r="N191" s="3"/>
      <c r="O191" s="3"/>
      <c r="P191" s="3"/>
      <c r="Q191" s="3"/>
      <c r="R191" s="3"/>
      <c r="S191" s="3"/>
      <c r="T191" s="3"/>
      <c r="U191" s="3"/>
      <c r="V191" s="3"/>
      <c r="W191" s="3"/>
      <c r="X191" s="3"/>
      <c r="Y191" s="3"/>
      <c r="Z191" s="3"/>
      <c r="AA191" s="3"/>
      <c r="AB191" s="3"/>
      <c r="AC191" s="3"/>
      <c r="AD191" s="3"/>
      <c r="AE191" s="3"/>
      <c r="AF191" s="3"/>
      <c r="AG191" s="3"/>
      <c r="AH191" s="3"/>
      <c r="AI191" s="3"/>
      <c r="AJ191" s="3"/>
      <c r="AK191" s="3"/>
      <c r="AL191" s="3"/>
      <c r="AM191" s="3"/>
      <c r="AN191" s="3"/>
      <c r="AO191" s="3"/>
      <c r="AP191" s="3"/>
      <c r="AQ191" s="3"/>
      <c r="AR191" s="3"/>
      <c r="AS191" s="3"/>
      <c r="AT191" s="3"/>
      <c r="AU191" s="3"/>
      <c r="AV191" s="3"/>
      <c r="AW191" s="3"/>
      <c r="AX191" s="3"/>
      <c r="AY191" s="3"/>
      <c r="AZ191" s="3"/>
      <c r="BA191" s="3"/>
      <c r="BB191" s="3"/>
      <c r="BC191" s="3"/>
      <c r="BD191" s="3"/>
    </row>
    <row r="192" spans="1:56" x14ac:dyDescent="0.35">
      <c r="A192" s="88"/>
      <c r="B192" s="88"/>
      <c r="C192" s="88"/>
      <c r="D192" s="88"/>
      <c r="E192" s="3"/>
      <c r="F192" s="3"/>
      <c r="G192" s="3"/>
      <c r="H192" s="3"/>
      <c r="I192" s="3"/>
      <c r="J192" s="3"/>
      <c r="K192" s="3"/>
      <c r="L192" s="3"/>
      <c r="N192" s="3"/>
      <c r="O192" s="3"/>
      <c r="P192" s="3"/>
      <c r="Q192" s="3"/>
      <c r="R192" s="3"/>
      <c r="S192" s="3"/>
      <c r="T192" s="3"/>
      <c r="U192" s="3"/>
      <c r="V192" s="3"/>
      <c r="W192" s="3"/>
      <c r="X192" s="3"/>
      <c r="Y192" s="3"/>
      <c r="Z192" s="3"/>
      <c r="AA192" s="3"/>
      <c r="AB192" s="3"/>
      <c r="AC192" s="3"/>
      <c r="AD192" s="3"/>
      <c r="AE192" s="3"/>
      <c r="AF192" s="3"/>
      <c r="AG192" s="3"/>
      <c r="AH192" s="3"/>
      <c r="AI192" s="3"/>
      <c r="AJ192" s="3"/>
      <c r="AK192" s="3"/>
      <c r="AL192" s="3"/>
      <c r="AM192" s="3"/>
      <c r="AN192" s="3"/>
      <c r="AO192" s="3"/>
      <c r="AP192" s="3"/>
      <c r="AQ192" s="3"/>
      <c r="AR192" s="3"/>
      <c r="AS192" s="3"/>
      <c r="AT192" s="3"/>
      <c r="AU192" s="3"/>
      <c r="AV192" s="3"/>
      <c r="AW192" s="3"/>
      <c r="AX192" s="3"/>
      <c r="AY192" s="3"/>
      <c r="AZ192" s="3"/>
      <c r="BA192" s="3"/>
      <c r="BB192" s="3"/>
      <c r="BC192" s="3"/>
      <c r="BD192" s="3"/>
    </row>
    <row r="193" spans="1:56" x14ac:dyDescent="0.35">
      <c r="A193" s="88"/>
      <c r="B193" s="88"/>
      <c r="C193" s="88"/>
      <c r="D193" s="88"/>
      <c r="E193" s="3"/>
      <c r="F193" s="3"/>
      <c r="G193" s="3"/>
      <c r="H193" s="3"/>
      <c r="I193" s="3"/>
      <c r="J193" s="3"/>
      <c r="K193" s="3"/>
      <c r="L193" s="3"/>
      <c r="N193" s="3"/>
      <c r="O193" s="3"/>
      <c r="P193" s="3"/>
      <c r="Q193" s="3"/>
      <c r="R193" s="3"/>
      <c r="S193" s="3"/>
      <c r="T193" s="3"/>
      <c r="U193" s="3"/>
      <c r="V193" s="3"/>
      <c r="W193" s="3"/>
      <c r="X193" s="3"/>
      <c r="Y193" s="3"/>
      <c r="Z193" s="3"/>
      <c r="AA193" s="3"/>
      <c r="AB193" s="3"/>
      <c r="AC193" s="3"/>
      <c r="AD193" s="3"/>
      <c r="AE193" s="3"/>
      <c r="AF193" s="3"/>
      <c r="AG193" s="3"/>
      <c r="AH193" s="3"/>
      <c r="AI193" s="3"/>
      <c r="AJ193" s="3"/>
      <c r="AK193" s="3"/>
      <c r="AL193" s="3"/>
      <c r="AM193" s="3"/>
      <c r="AN193" s="3"/>
      <c r="AO193" s="3"/>
      <c r="AP193" s="3"/>
      <c r="AQ193" s="3"/>
      <c r="AR193" s="3"/>
      <c r="AS193" s="3"/>
      <c r="AT193" s="3"/>
      <c r="AU193" s="3"/>
      <c r="AV193" s="3"/>
      <c r="AW193" s="3"/>
      <c r="AX193" s="3"/>
      <c r="AY193" s="3"/>
      <c r="AZ193" s="3"/>
      <c r="BA193" s="3"/>
      <c r="BB193" s="3"/>
      <c r="BC193" s="3"/>
      <c r="BD193" s="3"/>
    </row>
    <row r="194" spans="1:56" x14ac:dyDescent="0.35">
      <c r="A194" s="88"/>
      <c r="B194" s="88"/>
      <c r="C194" s="88"/>
      <c r="D194" s="88"/>
      <c r="E194" s="3"/>
      <c r="F194" s="3"/>
      <c r="G194" s="3"/>
      <c r="H194" s="3"/>
      <c r="I194" s="3"/>
      <c r="J194" s="3"/>
      <c r="K194" s="3"/>
      <c r="L194" s="3"/>
      <c r="N194" s="3"/>
      <c r="O194" s="3"/>
      <c r="P194" s="3"/>
      <c r="Q194" s="3"/>
      <c r="R194" s="3"/>
      <c r="S194" s="3"/>
      <c r="T194" s="3"/>
      <c r="U194" s="3"/>
      <c r="V194" s="3"/>
      <c r="W194" s="3"/>
      <c r="X194" s="3"/>
      <c r="Y194" s="3"/>
      <c r="Z194" s="3"/>
      <c r="AA194" s="3"/>
      <c r="AB194" s="3"/>
      <c r="AC194" s="3"/>
      <c r="AD194" s="3"/>
      <c r="AE194" s="3"/>
      <c r="AF194" s="3"/>
      <c r="AG194" s="3"/>
      <c r="AH194" s="3"/>
      <c r="AI194" s="3"/>
      <c r="AJ194" s="3"/>
      <c r="AK194" s="3"/>
      <c r="AL194" s="3"/>
      <c r="AM194" s="3"/>
      <c r="AN194" s="3"/>
      <c r="AO194" s="3"/>
      <c r="AP194" s="3"/>
      <c r="AQ194" s="3"/>
      <c r="AR194" s="3"/>
      <c r="AS194" s="3"/>
      <c r="AT194" s="3"/>
      <c r="AU194" s="3"/>
      <c r="AV194" s="3"/>
      <c r="AW194" s="3"/>
      <c r="AX194" s="3"/>
      <c r="AY194" s="3"/>
      <c r="AZ194" s="3"/>
      <c r="BA194" s="3"/>
      <c r="BB194" s="3"/>
      <c r="BC194" s="3"/>
      <c r="BD194" s="3"/>
    </row>
    <row r="195" spans="1:56" x14ac:dyDescent="0.35">
      <c r="A195" s="88"/>
      <c r="B195" s="88"/>
      <c r="C195" s="88"/>
      <c r="D195" s="88"/>
      <c r="E195" s="3"/>
      <c r="F195" s="3"/>
      <c r="G195" s="3"/>
      <c r="H195" s="3"/>
      <c r="I195" s="3"/>
      <c r="J195" s="3"/>
      <c r="K195" s="3"/>
      <c r="L195" s="3"/>
      <c r="N195" s="3"/>
      <c r="O195" s="3"/>
      <c r="P195" s="3"/>
      <c r="Q195" s="3"/>
      <c r="R195" s="3"/>
      <c r="S195" s="3"/>
      <c r="T195" s="3"/>
      <c r="U195" s="3"/>
      <c r="V195" s="3"/>
      <c r="W195" s="3"/>
      <c r="X195" s="3"/>
      <c r="Y195" s="3"/>
      <c r="Z195" s="3"/>
      <c r="AA195" s="3"/>
      <c r="AB195" s="3"/>
      <c r="AC195" s="3"/>
      <c r="AD195" s="3"/>
      <c r="AE195" s="3"/>
      <c r="AF195" s="3"/>
      <c r="AG195" s="3"/>
      <c r="AH195" s="3"/>
      <c r="AI195" s="3"/>
      <c r="AJ195" s="3"/>
      <c r="AK195" s="3"/>
      <c r="AL195" s="3"/>
      <c r="AM195" s="3"/>
      <c r="AN195" s="3"/>
      <c r="AO195" s="3"/>
      <c r="AP195" s="3"/>
      <c r="AQ195" s="3"/>
      <c r="AR195" s="3"/>
      <c r="AS195" s="3"/>
      <c r="AT195" s="3"/>
      <c r="AU195" s="3"/>
      <c r="AV195" s="3"/>
      <c r="AW195" s="3"/>
      <c r="AX195" s="3"/>
      <c r="AY195" s="3"/>
      <c r="AZ195" s="3"/>
      <c r="BA195" s="3"/>
      <c r="BB195" s="3"/>
      <c r="BC195" s="3"/>
      <c r="BD195" s="3"/>
    </row>
    <row r="196" spans="1:56" x14ac:dyDescent="0.35">
      <c r="A196" s="88"/>
      <c r="B196" s="88"/>
      <c r="C196" s="88"/>
      <c r="D196" s="88"/>
      <c r="E196" s="3"/>
      <c r="F196" s="3"/>
      <c r="G196" s="3"/>
      <c r="H196" s="3"/>
      <c r="I196" s="3"/>
      <c r="J196" s="3"/>
      <c r="K196" s="3"/>
      <c r="L196" s="3"/>
      <c r="N196" s="3"/>
      <c r="O196" s="3"/>
      <c r="P196" s="3"/>
      <c r="Q196" s="3"/>
      <c r="R196" s="3"/>
      <c r="S196" s="3"/>
      <c r="T196" s="3"/>
      <c r="U196" s="3"/>
      <c r="V196" s="3"/>
      <c r="W196" s="3"/>
      <c r="X196" s="3"/>
      <c r="Y196" s="3"/>
      <c r="Z196" s="3"/>
      <c r="AA196" s="3"/>
      <c r="AB196" s="3"/>
      <c r="AC196" s="3"/>
      <c r="AD196" s="3"/>
      <c r="AE196" s="3"/>
      <c r="AF196" s="3"/>
      <c r="AG196" s="3"/>
      <c r="AH196" s="3"/>
      <c r="AI196" s="3"/>
      <c r="AJ196" s="3"/>
      <c r="AK196" s="3"/>
      <c r="AL196" s="3"/>
      <c r="AM196" s="3"/>
      <c r="AN196" s="3"/>
      <c r="AO196" s="3"/>
      <c r="AP196" s="3"/>
      <c r="AQ196" s="3"/>
      <c r="AR196" s="3"/>
      <c r="AS196" s="3"/>
      <c r="AT196" s="3"/>
      <c r="AU196" s="3"/>
      <c r="AV196" s="3"/>
      <c r="AW196" s="3"/>
      <c r="AX196" s="3"/>
      <c r="AY196" s="3"/>
      <c r="AZ196" s="3"/>
      <c r="BA196" s="3"/>
      <c r="BB196" s="3"/>
      <c r="BC196" s="3"/>
      <c r="BD196" s="3"/>
    </row>
    <row r="197" spans="1:56" x14ac:dyDescent="0.35">
      <c r="A197" s="88"/>
      <c r="B197" s="88"/>
      <c r="C197" s="88"/>
      <c r="D197" s="88"/>
      <c r="E197" s="3"/>
      <c r="F197" s="3"/>
      <c r="G197" s="3"/>
      <c r="H197" s="3"/>
      <c r="I197" s="3"/>
      <c r="J197" s="3"/>
      <c r="K197" s="3"/>
      <c r="L197" s="3"/>
      <c r="N197" s="3"/>
      <c r="O197" s="3"/>
      <c r="P197" s="3"/>
      <c r="Q197" s="3"/>
      <c r="R197" s="3"/>
      <c r="S197" s="3"/>
      <c r="T197" s="3"/>
      <c r="U197" s="3"/>
      <c r="V197" s="3"/>
      <c r="W197" s="3"/>
      <c r="X197" s="3"/>
      <c r="Y197" s="3"/>
      <c r="Z197" s="3"/>
      <c r="AA197" s="3"/>
      <c r="AB197" s="3"/>
      <c r="AC197" s="3"/>
      <c r="AD197" s="3"/>
      <c r="AE197" s="3"/>
      <c r="AF197" s="3"/>
      <c r="AG197" s="3"/>
      <c r="AH197" s="3"/>
      <c r="AI197" s="3"/>
      <c r="AJ197" s="3"/>
      <c r="AK197" s="3"/>
      <c r="AL197" s="3"/>
      <c r="AM197" s="3"/>
      <c r="AN197" s="3"/>
      <c r="AO197" s="3"/>
      <c r="AP197" s="3"/>
      <c r="AQ197" s="3"/>
      <c r="AR197" s="3"/>
      <c r="AS197" s="3"/>
      <c r="AT197" s="3"/>
      <c r="AU197" s="3"/>
      <c r="AV197" s="3"/>
      <c r="AW197" s="3"/>
      <c r="AX197" s="3"/>
      <c r="AY197" s="3"/>
      <c r="AZ197" s="3"/>
      <c r="BA197" s="3"/>
      <c r="BB197" s="3"/>
      <c r="BC197" s="3"/>
      <c r="BD197" s="3"/>
    </row>
    <row r="198" spans="1:56" x14ac:dyDescent="0.35">
      <c r="A198" s="88"/>
      <c r="B198" s="88"/>
      <c r="C198" s="88"/>
      <c r="D198" s="88"/>
      <c r="E198" s="3"/>
      <c r="F198" s="3"/>
      <c r="G198" s="3"/>
      <c r="H198" s="3"/>
      <c r="I198" s="3"/>
      <c r="J198" s="3"/>
      <c r="K198" s="3"/>
      <c r="L198" s="3"/>
      <c r="N198" s="3"/>
      <c r="O198" s="3"/>
      <c r="P198" s="3"/>
      <c r="Q198" s="3"/>
      <c r="R198" s="3"/>
      <c r="S198" s="3"/>
      <c r="T198" s="3"/>
      <c r="U198" s="3"/>
      <c r="V198" s="3"/>
      <c r="W198" s="3"/>
      <c r="X198" s="3"/>
      <c r="Y198" s="3"/>
      <c r="Z198" s="3"/>
      <c r="AA198" s="3"/>
      <c r="AB198" s="3"/>
      <c r="AC198" s="3"/>
      <c r="AD198" s="3"/>
      <c r="AE198" s="3"/>
      <c r="AF198" s="3"/>
      <c r="AG198" s="3"/>
      <c r="AH198" s="3"/>
      <c r="AI198" s="3"/>
      <c r="AJ198" s="3"/>
      <c r="AK198" s="3"/>
      <c r="AL198" s="3"/>
      <c r="AM198" s="3"/>
      <c r="AN198" s="3"/>
      <c r="AO198" s="3"/>
      <c r="AP198" s="3"/>
      <c r="AQ198" s="3"/>
      <c r="AR198" s="3"/>
      <c r="AS198" s="3"/>
      <c r="AT198" s="3"/>
      <c r="AU198" s="3"/>
      <c r="AV198" s="3"/>
      <c r="AW198" s="3"/>
      <c r="AX198" s="3"/>
      <c r="AY198" s="3"/>
      <c r="AZ198" s="3"/>
      <c r="BA198" s="3"/>
      <c r="BB198" s="3"/>
      <c r="BC198" s="3"/>
      <c r="BD198" s="3"/>
    </row>
    <row r="199" spans="1:56" x14ac:dyDescent="0.35">
      <c r="A199" s="88"/>
      <c r="B199" s="88"/>
      <c r="C199" s="88"/>
      <c r="D199" s="88"/>
      <c r="E199" s="3"/>
      <c r="F199" s="3"/>
      <c r="G199" s="3"/>
      <c r="H199" s="3"/>
      <c r="I199" s="3"/>
      <c r="J199" s="3"/>
      <c r="K199" s="3"/>
      <c r="L199" s="3"/>
      <c r="N199" s="3"/>
      <c r="O199" s="3"/>
      <c r="P199" s="3"/>
      <c r="Q199" s="3"/>
      <c r="R199" s="3"/>
      <c r="S199" s="3"/>
      <c r="T199" s="3"/>
      <c r="U199" s="3"/>
      <c r="V199" s="3"/>
      <c r="W199" s="3"/>
      <c r="X199" s="3"/>
      <c r="Y199" s="3"/>
      <c r="Z199" s="3"/>
      <c r="AA199" s="3"/>
      <c r="AB199" s="3"/>
      <c r="AC199" s="3"/>
      <c r="AD199" s="3"/>
      <c r="AE199" s="3"/>
      <c r="AF199" s="3"/>
      <c r="AG199" s="3"/>
      <c r="AH199" s="3"/>
      <c r="AI199" s="3"/>
      <c r="AJ199" s="3"/>
      <c r="AK199" s="3"/>
      <c r="AL199" s="3"/>
      <c r="AM199" s="3"/>
      <c r="AN199" s="3"/>
      <c r="AO199" s="3"/>
      <c r="AP199" s="3"/>
      <c r="AQ199" s="3"/>
      <c r="AR199" s="3"/>
      <c r="AS199" s="3"/>
      <c r="AT199" s="3"/>
      <c r="AU199" s="3"/>
      <c r="AV199" s="3"/>
      <c r="AW199" s="3"/>
      <c r="AX199" s="3"/>
      <c r="AY199" s="3"/>
      <c r="AZ199" s="3"/>
      <c r="BA199" s="3"/>
      <c r="BB199" s="3"/>
      <c r="BC199" s="3"/>
      <c r="BD199" s="3"/>
    </row>
    <row r="200" spans="1:56" x14ac:dyDescent="0.35">
      <c r="A200" s="88"/>
      <c r="B200" s="88"/>
      <c r="C200" s="88"/>
      <c r="D200" s="88"/>
      <c r="E200" s="3"/>
      <c r="F200" s="3"/>
      <c r="G200" s="3"/>
      <c r="H200" s="3"/>
      <c r="I200" s="3"/>
      <c r="J200" s="3"/>
      <c r="K200" s="3"/>
      <c r="L200" s="3"/>
      <c r="N200" s="3"/>
      <c r="O200" s="3"/>
      <c r="P200" s="3"/>
      <c r="Q200" s="3"/>
      <c r="R200" s="3"/>
      <c r="S200" s="3"/>
      <c r="T200" s="3"/>
      <c r="U200" s="3"/>
      <c r="V200" s="3"/>
      <c r="W200" s="3"/>
      <c r="X200" s="3"/>
      <c r="Y200" s="3"/>
      <c r="Z200" s="3"/>
      <c r="AA200" s="3"/>
      <c r="AB200" s="3"/>
      <c r="AC200" s="3"/>
      <c r="AD200" s="3"/>
      <c r="AE200" s="3"/>
      <c r="AF200" s="3"/>
      <c r="AG200" s="3"/>
      <c r="AH200" s="3"/>
      <c r="AI200" s="3"/>
      <c r="AJ200" s="3"/>
      <c r="AK200" s="3"/>
      <c r="AL200" s="3"/>
      <c r="AM200" s="3"/>
      <c r="AN200" s="3"/>
      <c r="AO200" s="3"/>
      <c r="AP200" s="3"/>
      <c r="AQ200" s="3"/>
      <c r="AR200" s="3"/>
      <c r="AS200" s="3"/>
      <c r="AT200" s="3"/>
      <c r="AU200" s="3"/>
      <c r="AV200" s="3"/>
      <c r="AW200" s="3"/>
      <c r="AX200" s="3"/>
      <c r="AY200" s="3"/>
      <c r="AZ200" s="3"/>
      <c r="BA200" s="3"/>
      <c r="BB200" s="3"/>
      <c r="BC200" s="3"/>
      <c r="BD200" s="3"/>
    </row>
    <row r="201" spans="1:56" x14ac:dyDescent="0.35">
      <c r="A201" s="88"/>
      <c r="B201" s="88"/>
      <c r="C201" s="88"/>
      <c r="D201" s="88"/>
      <c r="E201" s="3"/>
      <c r="F201" s="3"/>
      <c r="G201" s="3"/>
      <c r="H201" s="3"/>
      <c r="I201" s="3"/>
      <c r="J201" s="3"/>
      <c r="K201" s="3"/>
      <c r="L201" s="3"/>
      <c r="N201" s="3"/>
      <c r="O201" s="3"/>
      <c r="P201" s="3"/>
      <c r="Q201" s="3"/>
      <c r="R201" s="3"/>
      <c r="S201" s="3"/>
      <c r="T201" s="3"/>
      <c r="U201" s="3"/>
      <c r="V201" s="3"/>
      <c r="W201" s="3"/>
      <c r="X201" s="3"/>
      <c r="Y201" s="3"/>
      <c r="Z201" s="3"/>
      <c r="AA201" s="3"/>
      <c r="AB201" s="3"/>
      <c r="AC201" s="3"/>
      <c r="AD201" s="3"/>
      <c r="AE201" s="3"/>
      <c r="AF201" s="3"/>
      <c r="AG201" s="3"/>
      <c r="AH201" s="3"/>
      <c r="AI201" s="3"/>
      <c r="AJ201" s="3"/>
      <c r="AK201" s="3"/>
      <c r="AL201" s="3"/>
      <c r="AM201" s="3"/>
      <c r="AN201" s="3"/>
      <c r="AO201" s="3"/>
      <c r="AP201" s="3"/>
      <c r="AQ201" s="3"/>
      <c r="AR201" s="3"/>
      <c r="AS201" s="3"/>
      <c r="AT201" s="3"/>
      <c r="AU201" s="3"/>
      <c r="AV201" s="3"/>
      <c r="AW201" s="3"/>
      <c r="AX201" s="3"/>
      <c r="AY201" s="3"/>
      <c r="AZ201" s="3"/>
      <c r="BA201" s="3"/>
      <c r="BB201" s="3"/>
      <c r="BC201" s="3"/>
      <c r="BD201" s="3"/>
    </row>
    <row r="202" spans="1:56" x14ac:dyDescent="0.35">
      <c r="A202" s="88"/>
      <c r="B202" s="88"/>
      <c r="C202" s="88"/>
      <c r="D202" s="88"/>
      <c r="E202" s="3"/>
      <c r="F202" s="3"/>
      <c r="G202" s="3"/>
      <c r="H202" s="3"/>
      <c r="I202" s="3"/>
      <c r="J202" s="3"/>
      <c r="K202" s="3"/>
      <c r="L202" s="3"/>
      <c r="N202" s="3"/>
      <c r="O202" s="3"/>
      <c r="P202" s="3"/>
      <c r="Q202" s="3"/>
      <c r="R202" s="3"/>
      <c r="S202" s="3"/>
      <c r="T202" s="3"/>
      <c r="U202" s="3"/>
      <c r="V202" s="3"/>
      <c r="W202" s="3"/>
      <c r="X202" s="3"/>
      <c r="Y202" s="3"/>
      <c r="Z202" s="3"/>
      <c r="AA202" s="3"/>
      <c r="AB202" s="3"/>
      <c r="AC202" s="3"/>
      <c r="AD202" s="3"/>
      <c r="AE202" s="3"/>
      <c r="AF202" s="3"/>
      <c r="AG202" s="3"/>
      <c r="AH202" s="3"/>
      <c r="AI202" s="3"/>
      <c r="AJ202" s="3"/>
      <c r="AK202" s="3"/>
      <c r="AL202" s="3"/>
      <c r="AM202" s="3"/>
      <c r="AN202" s="3"/>
      <c r="AO202" s="3"/>
      <c r="AP202" s="3"/>
      <c r="AQ202" s="3"/>
      <c r="AR202" s="3"/>
      <c r="AS202" s="3"/>
      <c r="AT202" s="3"/>
      <c r="AU202" s="3"/>
      <c r="AV202" s="3"/>
      <c r="AW202" s="3"/>
      <c r="AX202" s="3"/>
      <c r="AY202" s="3"/>
      <c r="AZ202" s="3"/>
      <c r="BA202" s="3"/>
      <c r="BB202" s="3"/>
      <c r="BC202" s="3"/>
      <c r="BD202" s="3"/>
    </row>
    <row r="203" spans="1:56" x14ac:dyDescent="0.35">
      <c r="A203" s="88"/>
      <c r="B203" s="88"/>
      <c r="C203" s="88"/>
      <c r="D203" s="88"/>
      <c r="G203" s="3"/>
      <c r="H203" s="3"/>
      <c r="I203" s="3"/>
      <c r="J203" s="3"/>
      <c r="K203" s="3"/>
      <c r="L203" s="3"/>
      <c r="N203" s="3"/>
      <c r="O203" s="3"/>
      <c r="P203" s="3"/>
      <c r="Q203" s="3"/>
      <c r="R203" s="3"/>
      <c r="S203" s="3"/>
      <c r="T203" s="3"/>
      <c r="U203" s="3"/>
      <c r="V203" s="3"/>
      <c r="W203" s="3"/>
      <c r="X203" s="3"/>
      <c r="Y203" s="3"/>
      <c r="Z203" s="3"/>
      <c r="AA203" s="3"/>
      <c r="AB203" s="3"/>
      <c r="AC203" s="3"/>
      <c r="AD203" s="3"/>
      <c r="AE203" s="3"/>
      <c r="AF203" s="3"/>
      <c r="AG203" s="3"/>
      <c r="AH203" s="3"/>
      <c r="AI203" s="3"/>
      <c r="AJ203" s="3"/>
      <c r="AK203" s="3"/>
      <c r="AL203" s="3"/>
      <c r="AM203" s="3"/>
      <c r="AN203" s="3"/>
      <c r="AO203" s="3"/>
      <c r="AP203" s="3"/>
      <c r="AQ203" s="3"/>
      <c r="AR203" s="3"/>
      <c r="AS203" s="3"/>
      <c r="AT203" s="3"/>
      <c r="AU203" s="3"/>
      <c r="AV203" s="3"/>
      <c r="AW203" s="3"/>
      <c r="AX203" s="3"/>
      <c r="AY203" s="3"/>
      <c r="AZ203" s="3"/>
      <c r="BA203" s="3"/>
      <c r="BB203" s="3"/>
      <c r="BC203" s="3"/>
      <c r="BD203" s="3"/>
    </row>
    <row r="204" spans="1:56" x14ac:dyDescent="0.35">
      <c r="A204" s="88"/>
      <c r="B204" s="88"/>
      <c r="C204" s="88"/>
      <c r="D204" s="88"/>
      <c r="G204" s="3"/>
      <c r="H204" s="3"/>
      <c r="I204" s="3"/>
      <c r="J204" s="3"/>
      <c r="K204" s="3"/>
      <c r="L204" s="3"/>
      <c r="N204" s="3"/>
      <c r="O204" s="3"/>
      <c r="P204" s="3"/>
      <c r="Q204" s="3"/>
      <c r="R204" s="3"/>
      <c r="S204" s="3"/>
      <c r="T204" s="3"/>
      <c r="U204" s="3"/>
      <c r="V204" s="3"/>
      <c r="W204" s="3"/>
      <c r="X204" s="3"/>
      <c r="Y204" s="3"/>
      <c r="Z204" s="3"/>
      <c r="AA204" s="3"/>
      <c r="AB204" s="3"/>
      <c r="AC204" s="3"/>
      <c r="AD204" s="3"/>
      <c r="AE204" s="3"/>
      <c r="AF204" s="3"/>
      <c r="AG204" s="3"/>
      <c r="AH204" s="3"/>
      <c r="AI204" s="3"/>
      <c r="AJ204" s="3"/>
      <c r="AK204" s="3"/>
      <c r="AL204" s="3"/>
      <c r="AM204" s="3"/>
      <c r="AN204" s="3"/>
      <c r="AO204" s="3"/>
      <c r="AP204" s="3"/>
      <c r="AQ204" s="3"/>
      <c r="AR204" s="3"/>
      <c r="AS204" s="3"/>
      <c r="AT204" s="3"/>
      <c r="AU204" s="3"/>
      <c r="AV204" s="3"/>
      <c r="AW204" s="3"/>
      <c r="AX204" s="3"/>
      <c r="AY204" s="3"/>
      <c r="AZ204" s="3"/>
      <c r="BA204" s="3"/>
      <c r="BB204" s="3"/>
      <c r="BC204" s="3"/>
      <c r="BD204" s="3"/>
    </row>
    <row r="205" spans="1:56" x14ac:dyDescent="0.35">
      <c r="A205" s="88"/>
      <c r="B205" s="88"/>
      <c r="C205" s="88"/>
      <c r="D205" s="88"/>
      <c r="M205"/>
    </row>
    <row r="206" spans="1:56" x14ac:dyDescent="0.35">
      <c r="A206" s="88"/>
      <c r="B206" s="88"/>
      <c r="C206" s="88"/>
      <c r="D206" s="88"/>
      <c r="M206"/>
    </row>
    <row r="207" spans="1:56" x14ac:dyDescent="0.35">
      <c r="A207" s="88"/>
      <c r="B207" s="88"/>
      <c r="C207" s="88"/>
      <c r="D207" s="88"/>
    </row>
    <row r="208" spans="1:56" x14ac:dyDescent="0.35">
      <c r="A208" s="88"/>
      <c r="B208" s="88"/>
      <c r="C208" s="88"/>
      <c r="D208" s="88"/>
    </row>
    <row r="209" spans="1:4" x14ac:dyDescent="0.35">
      <c r="A209" s="88"/>
      <c r="B209" s="88"/>
      <c r="C209" s="88"/>
      <c r="D209" s="88"/>
    </row>
    <row r="210" spans="1:4" x14ac:dyDescent="0.35">
      <c r="A210" s="88"/>
      <c r="B210" s="88"/>
      <c r="C210" s="88"/>
      <c r="D210" s="88"/>
    </row>
    <row r="211" spans="1:4" x14ac:dyDescent="0.35">
      <c r="A211" s="88"/>
      <c r="B211" s="88"/>
      <c r="C211" s="88"/>
      <c r="D211" s="88"/>
    </row>
    <row r="212" spans="1:4" x14ac:dyDescent="0.35">
      <c r="A212" s="88"/>
      <c r="B212" s="88"/>
      <c r="C212" s="88"/>
      <c r="D212" s="88"/>
    </row>
    <row r="213" spans="1:4" x14ac:dyDescent="0.35">
      <c r="A213" s="88"/>
      <c r="B213" s="88"/>
      <c r="C213" s="88"/>
      <c r="D213" s="88"/>
    </row>
    <row r="214" spans="1:4" x14ac:dyDescent="0.35">
      <c r="A214" s="88"/>
      <c r="B214" s="88"/>
      <c r="C214" s="88"/>
      <c r="D214" s="88"/>
    </row>
    <row r="215" spans="1:4" x14ac:dyDescent="0.35">
      <c r="A215" s="88"/>
      <c r="B215" s="88"/>
      <c r="C215" s="88"/>
      <c r="D215" s="88"/>
    </row>
    <row r="216" spans="1:4" x14ac:dyDescent="0.35">
      <c r="A216" s="88"/>
      <c r="B216" s="88"/>
      <c r="C216" s="88"/>
      <c r="D216" s="88"/>
    </row>
    <row r="217" spans="1:4" x14ac:dyDescent="0.35">
      <c r="A217" s="88"/>
      <c r="B217" s="88"/>
      <c r="C217" s="88"/>
      <c r="D217" s="88"/>
    </row>
    <row r="218" spans="1:4" x14ac:dyDescent="0.35">
      <c r="A218" s="88"/>
      <c r="B218" s="88"/>
      <c r="C218" s="88"/>
      <c r="D218" s="88"/>
    </row>
    <row r="219" spans="1:4" x14ac:dyDescent="0.35">
      <c r="A219" s="88"/>
      <c r="B219" s="88"/>
      <c r="C219" s="88"/>
      <c r="D219" s="88"/>
    </row>
    <row r="220" spans="1:4" x14ac:dyDescent="0.35">
      <c r="A220" s="88"/>
      <c r="B220" s="88"/>
      <c r="C220" s="88"/>
      <c r="D220" s="88"/>
    </row>
    <row r="221" spans="1:4" x14ac:dyDescent="0.35">
      <c r="A221" s="88"/>
      <c r="B221" s="88"/>
      <c r="C221" s="88"/>
      <c r="D221" s="88"/>
    </row>
    <row r="222" spans="1:4" x14ac:dyDescent="0.35">
      <c r="A222" s="88"/>
      <c r="B222" s="88"/>
      <c r="C222" s="88"/>
      <c r="D222" s="88"/>
    </row>
    <row r="223" spans="1:4" x14ac:dyDescent="0.35">
      <c r="A223" s="88"/>
      <c r="B223" s="88"/>
      <c r="C223" s="88"/>
      <c r="D223" s="88"/>
    </row>
    <row r="224" spans="1:4" x14ac:dyDescent="0.35">
      <c r="A224" s="88"/>
      <c r="B224" s="88"/>
      <c r="C224" s="88"/>
      <c r="D224" s="88"/>
    </row>
    <row r="225" spans="1:4" x14ac:dyDescent="0.35">
      <c r="A225" s="88"/>
      <c r="B225" s="88"/>
      <c r="C225" s="88"/>
      <c r="D225" s="88"/>
    </row>
    <row r="226" spans="1:4" x14ac:dyDescent="0.35">
      <c r="A226" s="88"/>
      <c r="B226" s="88"/>
      <c r="C226" s="88"/>
      <c r="D226" s="88"/>
    </row>
    <row r="227" spans="1:4" x14ac:dyDescent="0.35">
      <c r="A227" s="88"/>
      <c r="B227" s="88"/>
      <c r="C227" s="88"/>
      <c r="D227" s="88"/>
    </row>
    <row r="228" spans="1:4" x14ac:dyDescent="0.35">
      <c r="A228" s="88"/>
      <c r="B228" s="88"/>
      <c r="C228" s="88"/>
      <c r="D228" s="88"/>
    </row>
    <row r="229" spans="1:4" x14ac:dyDescent="0.35">
      <c r="A229" s="88"/>
      <c r="B229" s="88"/>
      <c r="C229" s="88"/>
      <c r="D229" s="88"/>
    </row>
    <row r="230" spans="1:4" x14ac:dyDescent="0.35">
      <c r="A230" s="88"/>
      <c r="B230" s="88"/>
      <c r="C230" s="88"/>
      <c r="D230" s="88"/>
    </row>
    <row r="231" spans="1:4" x14ac:dyDescent="0.35">
      <c r="A231" s="88"/>
      <c r="B231" s="88"/>
      <c r="C231" s="88"/>
      <c r="D231" s="88"/>
    </row>
    <row r="232" spans="1:4" x14ac:dyDescent="0.35">
      <c r="A232" s="88"/>
      <c r="B232" s="88"/>
      <c r="C232" s="88"/>
      <c r="D232" s="88"/>
    </row>
    <row r="233" spans="1:4" x14ac:dyDescent="0.35">
      <c r="A233" s="88"/>
      <c r="B233" s="88"/>
      <c r="C233" s="88"/>
      <c r="D233" s="88"/>
    </row>
    <row r="234" spans="1:4" x14ac:dyDescent="0.35">
      <c r="A234" s="88"/>
      <c r="B234" s="88"/>
      <c r="C234" s="88"/>
      <c r="D234" s="88"/>
    </row>
    <row r="235" spans="1:4" x14ac:dyDescent="0.35">
      <c r="A235" s="88"/>
      <c r="B235" s="88"/>
      <c r="C235" s="88"/>
      <c r="D235" s="88"/>
    </row>
    <row r="236" spans="1:4" x14ac:dyDescent="0.35">
      <c r="A236" s="88"/>
      <c r="B236" s="88"/>
      <c r="C236" s="88"/>
      <c r="D236" s="88"/>
    </row>
    <row r="237" spans="1:4" x14ac:dyDescent="0.35">
      <c r="A237" s="88"/>
      <c r="B237" s="88"/>
      <c r="C237" s="88"/>
      <c r="D237" s="88"/>
    </row>
  </sheetData>
  <mergeCells count="16">
    <mergeCell ref="A1:D1"/>
    <mergeCell ref="A28:D28"/>
    <mergeCell ref="A2:H2"/>
    <mergeCell ref="A5:D5"/>
    <mergeCell ref="A14:H14"/>
    <mergeCell ref="A16:D16"/>
    <mergeCell ref="A25:H25"/>
    <mergeCell ref="A107:H107"/>
    <mergeCell ref="A40:D40"/>
    <mergeCell ref="A52:D52"/>
    <mergeCell ref="A64:D64"/>
    <mergeCell ref="A103:H103"/>
    <mergeCell ref="A104:H104"/>
    <mergeCell ref="A106:H106"/>
    <mergeCell ref="A76:D76"/>
    <mergeCell ref="A88:D88"/>
  </mergeCells>
  <pageMargins left="0.7" right="0.7" top="0.75" bottom="0.75" header="0.3" footer="0.3"/>
  <pageSetup orientation="portrait" horizontalDpi="1200" verticalDpi="12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0D498F-BD48-47C2-92FB-CA4E7504EBBF}">
  <sheetPr>
    <pageSetUpPr fitToPage="1"/>
  </sheetPr>
  <dimension ref="A1:D162"/>
  <sheetViews>
    <sheetView showGridLines="0" tabSelected="1" zoomScale="85" zoomScaleNormal="100" workbookViewId="0">
      <selection activeCell="B122" sqref="B122"/>
    </sheetView>
  </sheetViews>
  <sheetFormatPr defaultRowHeight="14.5" x14ac:dyDescent="0.35"/>
  <cols>
    <col min="1" max="1" width="26.54296875" style="1" customWidth="1"/>
    <col min="2" max="2" width="160.7265625" customWidth="1"/>
  </cols>
  <sheetData>
    <row r="1" spans="1:2" s="2" customFormat="1" ht="26" x14ac:dyDescent="0.35">
      <c r="A1" s="145" t="s">
        <v>10</v>
      </c>
      <c r="B1" s="145"/>
    </row>
    <row r="2" spans="1:2" s="2" customFormat="1" ht="74.25" customHeight="1" x14ac:dyDescent="0.35">
      <c r="A2" s="146" t="s">
        <v>11</v>
      </c>
      <c r="B2" s="146"/>
    </row>
    <row r="3" spans="1:2" s="2" customFormat="1" ht="48.65" customHeight="1" thickBot="1" x14ac:dyDescent="0.4">
      <c r="A3" s="10" t="s">
        <v>203</v>
      </c>
      <c r="B3" s="411"/>
    </row>
    <row r="4" spans="1:2" ht="18" x14ac:dyDescent="0.35">
      <c r="A4" s="14" t="s">
        <v>77</v>
      </c>
      <c r="B4" s="15" t="s">
        <v>78</v>
      </c>
    </row>
    <row r="5" spans="1:2" ht="15.5" x14ac:dyDescent="0.35">
      <c r="A5" s="16" t="s">
        <v>12</v>
      </c>
      <c r="B5" s="17" t="s">
        <v>13</v>
      </c>
    </row>
    <row r="6" spans="1:2" ht="15.5" x14ac:dyDescent="0.35">
      <c r="A6" s="16" t="s">
        <v>14</v>
      </c>
      <c r="B6" s="17" t="s">
        <v>15</v>
      </c>
    </row>
    <row r="7" spans="1:2" ht="15.5" x14ac:dyDescent="0.35">
      <c r="A7" s="16" t="s">
        <v>16</v>
      </c>
      <c r="B7" s="17" t="s">
        <v>17</v>
      </c>
    </row>
    <row r="8" spans="1:2" ht="15.5" x14ac:dyDescent="0.35">
      <c r="A8" s="16" t="s">
        <v>18</v>
      </c>
      <c r="B8" s="17" t="s">
        <v>19</v>
      </c>
    </row>
    <row r="9" spans="1:2" ht="15.5" x14ac:dyDescent="0.35">
      <c r="A9" s="16" t="s">
        <v>3</v>
      </c>
      <c r="B9" s="17" t="s">
        <v>20</v>
      </c>
    </row>
    <row r="10" spans="1:2" ht="15.5" x14ac:dyDescent="0.35">
      <c r="A10" s="16" t="s">
        <v>21</v>
      </c>
      <c r="B10" s="17" t="s">
        <v>22</v>
      </c>
    </row>
    <row r="11" spans="1:2" ht="15.5" x14ac:dyDescent="0.35">
      <c r="A11" s="16" t="s">
        <v>23</v>
      </c>
      <c r="B11" s="17" t="s">
        <v>24</v>
      </c>
    </row>
    <row r="12" spans="1:2" ht="15.5" x14ac:dyDescent="0.35">
      <c r="A12" s="16" t="s">
        <v>25</v>
      </c>
      <c r="B12" s="17" t="s">
        <v>26</v>
      </c>
    </row>
    <row r="13" spans="1:2" ht="46.5" x14ac:dyDescent="0.35">
      <c r="A13" s="16" t="s">
        <v>27</v>
      </c>
      <c r="B13" s="17" t="s">
        <v>28</v>
      </c>
    </row>
    <row r="14" spans="1:2" ht="46.5" x14ac:dyDescent="0.35">
      <c r="A14" s="16" t="s">
        <v>29</v>
      </c>
      <c r="B14" s="17" t="s">
        <v>30</v>
      </c>
    </row>
    <row r="15" spans="1:2" ht="15.5" x14ac:dyDescent="0.35">
      <c r="A15" s="16" t="s">
        <v>31</v>
      </c>
      <c r="B15" s="17" t="s">
        <v>32</v>
      </c>
    </row>
    <row r="16" spans="1:2" ht="47.25" customHeight="1" x14ac:dyDescent="0.35">
      <c r="A16" s="170" t="s">
        <v>33</v>
      </c>
      <c r="B16" s="17" t="s">
        <v>34</v>
      </c>
    </row>
    <row r="17" spans="1:2" ht="46.5" x14ac:dyDescent="0.35">
      <c r="A17" s="170"/>
      <c r="B17" s="17" t="s">
        <v>35</v>
      </c>
    </row>
    <row r="18" spans="1:2" ht="47.15" customHeight="1" x14ac:dyDescent="0.35">
      <c r="A18" s="170" t="s">
        <v>206</v>
      </c>
      <c r="B18" s="17" t="s">
        <v>207</v>
      </c>
    </row>
    <row r="19" spans="1:2" ht="46.5" x14ac:dyDescent="0.35">
      <c r="A19" s="170"/>
      <c r="B19" s="17" t="s">
        <v>208</v>
      </c>
    </row>
    <row r="20" spans="1:2" ht="31" x14ac:dyDescent="0.35">
      <c r="A20" s="16" t="s">
        <v>36</v>
      </c>
      <c r="B20" s="17" t="s">
        <v>794</v>
      </c>
    </row>
    <row r="21" spans="1:2" ht="15.5" x14ac:dyDescent="0.35">
      <c r="A21" s="16" t="s">
        <v>37</v>
      </c>
      <c r="B21" s="17" t="s">
        <v>38</v>
      </c>
    </row>
    <row r="22" spans="1:2" ht="15.5" x14ac:dyDescent="0.35">
      <c r="A22" s="16" t="s">
        <v>39</v>
      </c>
      <c r="B22" s="17" t="s">
        <v>40</v>
      </c>
    </row>
    <row r="23" spans="1:2" ht="15.5" x14ac:dyDescent="0.35">
      <c r="A23" s="16" t="s">
        <v>41</v>
      </c>
      <c r="B23" s="17" t="s">
        <v>42</v>
      </c>
    </row>
    <row r="24" spans="1:2" ht="46.5" x14ac:dyDescent="0.35">
      <c r="A24" s="16" t="s">
        <v>43</v>
      </c>
      <c r="B24" s="17" t="s">
        <v>44</v>
      </c>
    </row>
    <row r="25" spans="1:2" ht="31" x14ac:dyDescent="0.35">
      <c r="A25" s="16" t="s">
        <v>45</v>
      </c>
      <c r="B25" s="17" t="s">
        <v>46</v>
      </c>
    </row>
    <row r="26" spans="1:2" ht="15.5" x14ac:dyDescent="0.35">
      <c r="A26" s="16" t="s">
        <v>47</v>
      </c>
      <c r="B26" s="17" t="s">
        <v>48</v>
      </c>
    </row>
    <row r="27" spans="1:2" ht="15.5" x14ac:dyDescent="0.35">
      <c r="A27" s="16" t="s">
        <v>49</v>
      </c>
      <c r="B27" s="17" t="s">
        <v>50</v>
      </c>
    </row>
    <row r="28" spans="1:2" ht="15.5" x14ac:dyDescent="0.35">
      <c r="A28" s="16" t="s">
        <v>51</v>
      </c>
      <c r="B28" s="17" t="s">
        <v>52</v>
      </c>
    </row>
    <row r="29" spans="1:2" ht="15.5" x14ac:dyDescent="0.35">
      <c r="A29" s="16" t="s">
        <v>53</v>
      </c>
      <c r="B29" s="17" t="s">
        <v>54</v>
      </c>
    </row>
    <row r="30" spans="1:2" ht="15.5" x14ac:dyDescent="0.35">
      <c r="A30" s="16" t="s">
        <v>55</v>
      </c>
      <c r="B30" s="17" t="s">
        <v>56</v>
      </c>
    </row>
    <row r="31" spans="1:2" ht="15.5" x14ac:dyDescent="0.35">
      <c r="A31" s="16" t="s">
        <v>1</v>
      </c>
      <c r="B31" s="17" t="s">
        <v>57</v>
      </c>
    </row>
    <row r="32" spans="1:2" ht="31" x14ac:dyDescent="0.35">
      <c r="A32" s="16" t="s">
        <v>230</v>
      </c>
      <c r="B32" s="17" t="s">
        <v>58</v>
      </c>
    </row>
    <row r="33" spans="1:2" ht="15.5" x14ac:dyDescent="0.35">
      <c r="A33" s="16" t="s">
        <v>2</v>
      </c>
      <c r="B33" s="17" t="s">
        <v>59</v>
      </c>
    </row>
    <row r="34" spans="1:2" ht="31" x14ac:dyDescent="0.35">
      <c r="A34" s="16" t="s">
        <v>60</v>
      </c>
      <c r="B34" s="17" t="s">
        <v>61</v>
      </c>
    </row>
    <row r="35" spans="1:2" ht="15.5" x14ac:dyDescent="0.35">
      <c r="A35" s="16" t="s">
        <v>62</v>
      </c>
      <c r="B35" s="17" t="s">
        <v>63</v>
      </c>
    </row>
    <row r="36" spans="1:2" ht="31" x14ac:dyDescent="0.35">
      <c r="A36" s="16" t="s">
        <v>64</v>
      </c>
      <c r="B36" s="17" t="s">
        <v>65</v>
      </c>
    </row>
    <row r="37" spans="1:2" ht="15.5" x14ac:dyDescent="0.35">
      <c r="A37" s="16" t="s">
        <v>66</v>
      </c>
      <c r="B37" s="17" t="s">
        <v>209</v>
      </c>
    </row>
    <row r="38" spans="1:2" ht="15.5" x14ac:dyDescent="0.35">
      <c r="A38" s="16" t="s">
        <v>5</v>
      </c>
      <c r="B38" s="17" t="s">
        <v>210</v>
      </c>
    </row>
    <row r="39" spans="1:2" ht="15.5" x14ac:dyDescent="0.35">
      <c r="A39" s="170" t="s">
        <v>67</v>
      </c>
      <c r="B39" s="17" t="s">
        <v>68</v>
      </c>
    </row>
    <row r="40" spans="1:2" ht="15.5" x14ac:dyDescent="0.35">
      <c r="A40" s="170"/>
      <c r="B40" s="17" t="s">
        <v>69</v>
      </c>
    </row>
    <row r="41" spans="1:2" ht="46.5" x14ac:dyDescent="0.35">
      <c r="A41" s="170"/>
      <c r="B41" s="17" t="s">
        <v>70</v>
      </c>
    </row>
    <row r="42" spans="1:2" ht="46.5" x14ac:dyDescent="0.35">
      <c r="A42" s="170"/>
      <c r="B42" s="17" t="s">
        <v>71</v>
      </c>
    </row>
    <row r="43" spans="1:2" ht="15.5" x14ac:dyDescent="0.35">
      <c r="A43" s="170"/>
      <c r="B43" s="17" t="s">
        <v>72</v>
      </c>
    </row>
    <row r="44" spans="1:2" ht="15.5" x14ac:dyDescent="0.35">
      <c r="A44" s="170"/>
      <c r="B44" s="17" t="s">
        <v>73</v>
      </c>
    </row>
    <row r="45" spans="1:2" ht="15.5" x14ac:dyDescent="0.35">
      <c r="A45" s="170"/>
      <c r="B45" s="17" t="s">
        <v>74</v>
      </c>
    </row>
    <row r="46" spans="1:2" ht="15.5" x14ac:dyDescent="0.35">
      <c r="A46" s="16" t="s">
        <v>75</v>
      </c>
      <c r="B46" s="17" t="s">
        <v>76</v>
      </c>
    </row>
    <row r="47" spans="1:2" ht="31" x14ac:dyDescent="0.35">
      <c r="A47" s="170" t="s">
        <v>225</v>
      </c>
      <c r="B47" s="17" t="s">
        <v>211</v>
      </c>
    </row>
    <row r="48" spans="1:2" ht="15.5" x14ac:dyDescent="0.35">
      <c r="A48" s="170"/>
      <c r="B48" s="17" t="s">
        <v>212</v>
      </c>
    </row>
    <row r="49" spans="1:2" ht="15.5" x14ac:dyDescent="0.35">
      <c r="A49" s="170"/>
      <c r="B49" s="17" t="s">
        <v>213</v>
      </c>
    </row>
    <row r="50" spans="1:2" ht="15.75" customHeight="1" x14ac:dyDescent="0.35">
      <c r="A50" s="170" t="s">
        <v>795</v>
      </c>
      <c r="B50" s="412" t="s">
        <v>796</v>
      </c>
    </row>
    <row r="51" spans="1:2" ht="15.5" x14ac:dyDescent="0.35">
      <c r="A51" s="170"/>
      <c r="B51" s="17" t="s">
        <v>214</v>
      </c>
    </row>
    <row r="52" spans="1:2" ht="35.5" customHeight="1" x14ac:dyDescent="0.35">
      <c r="A52" s="170"/>
      <c r="B52" s="17" t="s">
        <v>215</v>
      </c>
    </row>
    <row r="53" spans="1:2" ht="86.25" customHeight="1" x14ac:dyDescent="0.35">
      <c r="A53" s="170"/>
      <c r="B53" s="17" t="s">
        <v>797</v>
      </c>
    </row>
    <row r="54" spans="1:2" ht="87.65" customHeight="1" x14ac:dyDescent="0.35">
      <c r="A54" s="170"/>
      <c r="B54" s="17" t="s">
        <v>228</v>
      </c>
    </row>
    <row r="55" spans="1:2" ht="31" x14ac:dyDescent="0.35">
      <c r="A55" s="170"/>
      <c r="B55" s="17" t="s">
        <v>216</v>
      </c>
    </row>
    <row r="56" spans="1:2" ht="77.5" x14ac:dyDescent="0.35">
      <c r="A56" s="170"/>
      <c r="B56" s="17" t="s">
        <v>226</v>
      </c>
    </row>
    <row r="57" spans="1:2" ht="15.5" x14ac:dyDescent="0.35">
      <c r="A57" s="170"/>
      <c r="B57" s="17" t="s">
        <v>217</v>
      </c>
    </row>
    <row r="58" spans="1:2" ht="31" x14ac:dyDescent="0.35">
      <c r="A58" s="170"/>
      <c r="B58" s="17" t="s">
        <v>798</v>
      </c>
    </row>
    <row r="59" spans="1:2" ht="15.5" x14ac:dyDescent="0.35">
      <c r="A59" s="170"/>
      <c r="B59" s="17" t="s">
        <v>799</v>
      </c>
    </row>
    <row r="60" spans="1:2" ht="15.5" x14ac:dyDescent="0.35">
      <c r="A60" s="171" t="s">
        <v>800</v>
      </c>
      <c r="B60" s="413" t="s">
        <v>801</v>
      </c>
    </row>
    <row r="61" spans="1:2" ht="15.5" x14ac:dyDescent="0.35">
      <c r="A61" s="172"/>
      <c r="B61" s="414" t="s">
        <v>802</v>
      </c>
    </row>
    <row r="62" spans="1:2" ht="51" customHeight="1" x14ac:dyDescent="0.35">
      <c r="A62" s="172"/>
      <c r="B62" s="415" t="s">
        <v>803</v>
      </c>
    </row>
    <row r="63" spans="1:2" ht="15.5" x14ac:dyDescent="0.35">
      <c r="A63" s="170" t="s">
        <v>804</v>
      </c>
      <c r="B63" s="416" t="s">
        <v>805</v>
      </c>
    </row>
    <row r="64" spans="1:2" ht="31" x14ac:dyDescent="0.35">
      <c r="A64" s="170"/>
      <c r="B64" s="17" t="s">
        <v>806</v>
      </c>
    </row>
    <row r="65" spans="1:2" ht="15.5" x14ac:dyDescent="0.35">
      <c r="A65" s="170"/>
      <c r="B65" s="17" t="s">
        <v>218</v>
      </c>
    </row>
    <row r="66" spans="1:2" ht="15.5" x14ac:dyDescent="0.35">
      <c r="A66" s="170"/>
      <c r="B66" s="17" t="s">
        <v>807</v>
      </c>
    </row>
    <row r="67" spans="1:2" ht="77.5" x14ac:dyDescent="0.35">
      <c r="A67" s="170"/>
      <c r="B67" s="17" t="s">
        <v>227</v>
      </c>
    </row>
    <row r="68" spans="1:2" ht="15.5" x14ac:dyDescent="0.35">
      <c r="A68" s="170"/>
      <c r="B68" s="17" t="s">
        <v>799</v>
      </c>
    </row>
    <row r="69" spans="1:2" ht="15.5" x14ac:dyDescent="0.35">
      <c r="A69" s="417" t="s">
        <v>808</v>
      </c>
      <c r="B69" s="412" t="s">
        <v>809</v>
      </c>
    </row>
    <row r="70" spans="1:2" ht="15.5" x14ac:dyDescent="0.35">
      <c r="A70" s="417"/>
      <c r="B70" s="17" t="s">
        <v>219</v>
      </c>
    </row>
    <row r="71" spans="1:2" ht="50.5" customHeight="1" x14ac:dyDescent="0.35">
      <c r="A71" s="417"/>
      <c r="B71" s="17" t="s">
        <v>810</v>
      </c>
    </row>
    <row r="72" spans="1:2" ht="46.5" x14ac:dyDescent="0.35">
      <c r="A72" s="417"/>
      <c r="B72" s="17" t="s">
        <v>811</v>
      </c>
    </row>
    <row r="73" spans="1:2" ht="31" x14ac:dyDescent="0.35">
      <c r="A73" s="417"/>
      <c r="B73" s="17" t="s">
        <v>794</v>
      </c>
    </row>
    <row r="74" spans="1:2" ht="15.5" x14ac:dyDescent="0.35">
      <c r="A74" s="417"/>
      <c r="B74" s="17" t="s">
        <v>812</v>
      </c>
    </row>
    <row r="75" spans="1:2" ht="15.5" x14ac:dyDescent="0.35">
      <c r="A75" s="417" t="s">
        <v>229</v>
      </c>
      <c r="B75" s="412" t="s">
        <v>813</v>
      </c>
    </row>
    <row r="76" spans="1:2" ht="15.5" x14ac:dyDescent="0.35">
      <c r="A76" s="417"/>
      <c r="B76" s="17" t="s">
        <v>220</v>
      </c>
    </row>
    <row r="77" spans="1:2" ht="83.5" customHeight="1" x14ac:dyDescent="0.35">
      <c r="A77" s="417"/>
      <c r="B77" s="17" t="s">
        <v>227</v>
      </c>
    </row>
    <row r="78" spans="1:2" ht="77.5" x14ac:dyDescent="0.35">
      <c r="A78" s="417"/>
      <c r="B78" s="18" t="s">
        <v>226</v>
      </c>
    </row>
    <row r="79" spans="1:2" ht="15.5" x14ac:dyDescent="0.35">
      <c r="A79" s="417"/>
      <c r="B79" s="17" t="s">
        <v>217</v>
      </c>
    </row>
    <row r="80" spans="1:2" ht="31" x14ac:dyDescent="0.35">
      <c r="A80" s="417"/>
      <c r="B80" s="17" t="s">
        <v>814</v>
      </c>
    </row>
    <row r="81" spans="1:2" ht="15.5" x14ac:dyDescent="0.35">
      <c r="A81" s="417"/>
      <c r="B81" s="17" t="s">
        <v>812</v>
      </c>
    </row>
    <row r="82" spans="1:2" ht="15.5" x14ac:dyDescent="0.35">
      <c r="A82" s="418" t="s">
        <v>815</v>
      </c>
      <c r="B82" s="412" t="s">
        <v>816</v>
      </c>
    </row>
    <row r="83" spans="1:2" ht="15.5" x14ac:dyDescent="0.35">
      <c r="A83" s="418"/>
      <c r="B83" s="17" t="s">
        <v>220</v>
      </c>
    </row>
    <row r="84" spans="1:2" ht="31" x14ac:dyDescent="0.35">
      <c r="A84" s="418"/>
      <c r="B84" s="17" t="s">
        <v>216</v>
      </c>
    </row>
    <row r="85" spans="1:2" ht="15.5" x14ac:dyDescent="0.35">
      <c r="A85" s="418"/>
      <c r="B85" s="17" t="s">
        <v>221</v>
      </c>
    </row>
    <row r="86" spans="1:2" ht="46.5" x14ac:dyDescent="0.35">
      <c r="A86" s="418"/>
      <c r="B86" s="17" t="s">
        <v>222</v>
      </c>
    </row>
    <row r="87" spans="1:2" ht="15.5" x14ac:dyDescent="0.35">
      <c r="A87" s="418"/>
      <c r="B87" s="17" t="s">
        <v>223</v>
      </c>
    </row>
    <row r="88" spans="1:2" ht="15.5" x14ac:dyDescent="0.35">
      <c r="A88" s="418"/>
      <c r="B88" s="17" t="s">
        <v>224</v>
      </c>
    </row>
    <row r="89" spans="1:2" ht="15.5" x14ac:dyDescent="0.35">
      <c r="A89" s="418"/>
      <c r="B89" s="17" t="s">
        <v>217</v>
      </c>
    </row>
    <row r="90" spans="1:2" ht="77.5" x14ac:dyDescent="0.35">
      <c r="A90" s="418"/>
      <c r="B90" s="17" t="s">
        <v>227</v>
      </c>
    </row>
    <row r="91" spans="1:2" ht="15.5" x14ac:dyDescent="0.35">
      <c r="A91" s="418"/>
      <c r="B91" s="17" t="s">
        <v>812</v>
      </c>
    </row>
    <row r="92" spans="1:2" ht="15.65" customHeight="1" x14ac:dyDescent="0.35">
      <c r="A92" s="419" t="s">
        <v>817</v>
      </c>
      <c r="B92" s="19" t="s">
        <v>818</v>
      </c>
    </row>
    <row r="93" spans="1:2" ht="15.5" x14ac:dyDescent="0.35">
      <c r="A93" s="419"/>
      <c r="B93" s="420" t="s">
        <v>819</v>
      </c>
    </row>
    <row r="94" spans="1:2" ht="15.5" x14ac:dyDescent="0.35">
      <c r="A94" s="419"/>
      <c r="B94" s="20" t="s">
        <v>220</v>
      </c>
    </row>
    <row r="95" spans="1:2" ht="15.5" x14ac:dyDescent="0.35">
      <c r="A95" s="419"/>
      <c r="B95" s="19" t="s">
        <v>820</v>
      </c>
    </row>
    <row r="96" spans="1:2" ht="62" x14ac:dyDescent="0.35">
      <c r="A96" s="419"/>
      <c r="B96" s="20" t="s">
        <v>821</v>
      </c>
    </row>
    <row r="97" spans="1:2" ht="31" x14ac:dyDescent="0.35">
      <c r="A97" s="419"/>
      <c r="B97" s="20" t="s">
        <v>822</v>
      </c>
    </row>
    <row r="98" spans="1:2" ht="49" customHeight="1" x14ac:dyDescent="0.35">
      <c r="A98" s="419"/>
      <c r="B98" s="19" t="s">
        <v>823</v>
      </c>
    </row>
    <row r="99" spans="1:2" ht="31" x14ac:dyDescent="0.35">
      <c r="A99" s="419"/>
      <c r="B99" s="20" t="s">
        <v>824</v>
      </c>
    </row>
    <row r="100" spans="1:2" ht="143.5" customHeight="1" x14ac:dyDescent="0.35">
      <c r="A100" s="419"/>
      <c r="B100" s="19" t="s">
        <v>825</v>
      </c>
    </row>
    <row r="101" spans="1:2" ht="66" customHeight="1" x14ac:dyDescent="0.35">
      <c r="A101" s="419"/>
      <c r="B101" s="20" t="s">
        <v>826</v>
      </c>
    </row>
    <row r="102" spans="1:2" ht="31" x14ac:dyDescent="0.35">
      <c r="A102" s="419" t="s">
        <v>827</v>
      </c>
      <c r="B102" s="20" t="s">
        <v>828</v>
      </c>
    </row>
    <row r="103" spans="1:2" ht="148" customHeight="1" x14ac:dyDescent="0.35">
      <c r="A103" s="419"/>
      <c r="B103" s="421" t="s">
        <v>829</v>
      </c>
    </row>
    <row r="104" spans="1:2" ht="15.65" customHeight="1" x14ac:dyDescent="0.35">
      <c r="A104" s="419"/>
      <c r="B104" s="20" t="s">
        <v>830</v>
      </c>
    </row>
    <row r="105" spans="1:2" ht="15.5" x14ac:dyDescent="0.35">
      <c r="A105" s="419"/>
      <c r="B105" s="422" t="s">
        <v>812</v>
      </c>
    </row>
    <row r="106" spans="1:2" ht="31" x14ac:dyDescent="0.35">
      <c r="A106" s="419"/>
      <c r="B106" s="423" t="s">
        <v>831</v>
      </c>
    </row>
    <row r="107" spans="1:2" ht="15.5" x14ac:dyDescent="0.35">
      <c r="A107" s="419"/>
      <c r="B107" s="20" t="s">
        <v>832</v>
      </c>
    </row>
    <row r="108" spans="1:2" ht="15.5" x14ac:dyDescent="0.35">
      <c r="A108" s="418" t="s">
        <v>833</v>
      </c>
      <c r="B108" s="20" t="s">
        <v>834</v>
      </c>
    </row>
    <row r="109" spans="1:2" ht="15.5" x14ac:dyDescent="0.35">
      <c r="A109" s="418"/>
      <c r="B109" s="416" t="s">
        <v>805</v>
      </c>
    </row>
    <row r="110" spans="1:2" ht="15.5" x14ac:dyDescent="0.35">
      <c r="A110" s="418"/>
      <c r="B110" s="414" t="s">
        <v>802</v>
      </c>
    </row>
    <row r="111" spans="1:2" ht="46.5" x14ac:dyDescent="0.35">
      <c r="A111" s="418"/>
      <c r="B111" s="415" t="s">
        <v>803</v>
      </c>
    </row>
    <row r="112" spans="1:2" ht="31" x14ac:dyDescent="0.35">
      <c r="A112" s="418"/>
      <c r="B112" s="17" t="s">
        <v>835</v>
      </c>
    </row>
    <row r="113" spans="1:2" ht="15.5" x14ac:dyDescent="0.35">
      <c r="A113" s="418"/>
      <c r="B113" s="17" t="s">
        <v>218</v>
      </c>
    </row>
    <row r="114" spans="1:2" ht="15.5" x14ac:dyDescent="0.35">
      <c r="A114" s="418"/>
      <c r="B114" s="17" t="s">
        <v>807</v>
      </c>
    </row>
    <row r="115" spans="1:2" ht="15.5" x14ac:dyDescent="0.35">
      <c r="A115" s="418"/>
      <c r="B115" s="20" t="s">
        <v>836</v>
      </c>
    </row>
    <row r="116" spans="1:2" ht="15.5" x14ac:dyDescent="0.35">
      <c r="A116" s="418"/>
      <c r="B116" s="20" t="s">
        <v>837</v>
      </c>
    </row>
    <row r="117" spans="1:2" ht="21" customHeight="1" x14ac:dyDescent="0.35">
      <c r="A117" s="418"/>
      <c r="B117" s="20" t="s">
        <v>838</v>
      </c>
    </row>
    <row r="118" spans="1:2" ht="31" x14ac:dyDescent="0.35">
      <c r="A118" s="418"/>
      <c r="B118" s="20" t="s">
        <v>839</v>
      </c>
    </row>
    <row r="119" spans="1:2" ht="31" x14ac:dyDescent="0.35">
      <c r="A119" s="418"/>
      <c r="B119" s="20" t="s">
        <v>840</v>
      </c>
    </row>
    <row r="120" spans="1:2" ht="15.65" customHeight="1" x14ac:dyDescent="0.35">
      <c r="A120" s="417" t="s">
        <v>841</v>
      </c>
      <c r="B120" s="18" t="s">
        <v>842</v>
      </c>
    </row>
    <row r="121" spans="1:2" ht="15.5" x14ac:dyDescent="0.35">
      <c r="A121" s="417"/>
      <c r="B121" s="19" t="s">
        <v>843</v>
      </c>
    </row>
    <row r="122" spans="1:2" ht="15.5" x14ac:dyDescent="0.35">
      <c r="A122" s="417"/>
      <c r="B122" s="19" t="s">
        <v>844</v>
      </c>
    </row>
    <row r="123" spans="1:2" ht="15.5" x14ac:dyDescent="0.35">
      <c r="A123" s="417"/>
      <c r="B123" s="19" t="s">
        <v>845</v>
      </c>
    </row>
    <row r="124" spans="1:2" ht="15.5" x14ac:dyDescent="0.35">
      <c r="A124" s="417"/>
      <c r="B124" s="19" t="s">
        <v>846</v>
      </c>
    </row>
    <row r="125" spans="1:2" ht="15.5" x14ac:dyDescent="0.35">
      <c r="A125" s="424" t="s">
        <v>847</v>
      </c>
      <c r="B125" s="19" t="s">
        <v>848</v>
      </c>
    </row>
    <row r="126" spans="1:2" ht="15.65" customHeight="1" x14ac:dyDescent="0.35">
      <c r="A126" s="425"/>
      <c r="B126" s="18" t="s">
        <v>849</v>
      </c>
    </row>
    <row r="127" spans="1:2" ht="15.5" x14ac:dyDescent="0.35">
      <c r="A127" s="425"/>
      <c r="B127" s="18" t="s">
        <v>850</v>
      </c>
    </row>
    <row r="128" spans="1:2" ht="16.5" customHeight="1" x14ac:dyDescent="0.35">
      <c r="A128" s="425"/>
      <c r="B128" s="18" t="s">
        <v>851</v>
      </c>
    </row>
    <row r="129" spans="1:4" ht="16.5" customHeight="1" x14ac:dyDescent="0.35">
      <c r="A129" s="425"/>
      <c r="B129" s="18" t="s">
        <v>852</v>
      </c>
    </row>
    <row r="130" spans="1:4" ht="16.5" customHeight="1" x14ac:dyDescent="0.35">
      <c r="A130" s="425"/>
      <c r="B130" s="19" t="s">
        <v>853</v>
      </c>
    </row>
    <row r="131" spans="1:4" ht="16.5" customHeight="1" x14ac:dyDescent="0.35">
      <c r="A131" s="425"/>
      <c r="B131" s="18" t="s">
        <v>849</v>
      </c>
    </row>
    <row r="132" spans="1:4" ht="16.5" customHeight="1" x14ac:dyDescent="0.35">
      <c r="A132" s="425"/>
      <c r="B132" s="18" t="s">
        <v>850</v>
      </c>
    </row>
    <row r="133" spans="1:4" ht="16.5" customHeight="1" x14ac:dyDescent="0.35">
      <c r="A133" s="425"/>
      <c r="B133" s="18" t="s">
        <v>854</v>
      </c>
    </row>
    <row r="134" spans="1:4" ht="16.5" customHeight="1" x14ac:dyDescent="0.35">
      <c r="A134" s="425"/>
      <c r="B134" s="18" t="s">
        <v>852</v>
      </c>
    </row>
    <row r="135" spans="1:4" ht="15.5" x14ac:dyDescent="0.35">
      <c r="A135" s="425"/>
      <c r="B135" s="19" t="s">
        <v>855</v>
      </c>
    </row>
    <row r="136" spans="1:4" ht="15.5" x14ac:dyDescent="0.35">
      <c r="A136" s="425"/>
      <c r="B136" s="18" t="s">
        <v>849</v>
      </c>
    </row>
    <row r="137" spans="1:4" ht="15.5" x14ac:dyDescent="0.35">
      <c r="A137" s="425"/>
      <c r="B137" s="18" t="s">
        <v>850</v>
      </c>
      <c r="D137" s="108"/>
    </row>
    <row r="138" spans="1:4" ht="15.5" x14ac:dyDescent="0.35">
      <c r="A138" s="425"/>
      <c r="B138" s="18" t="s">
        <v>851</v>
      </c>
    </row>
    <row r="139" spans="1:4" ht="15.5" x14ac:dyDescent="0.35">
      <c r="A139" s="425"/>
      <c r="B139" s="18" t="s">
        <v>852</v>
      </c>
    </row>
    <row r="140" spans="1:4" ht="15.5" x14ac:dyDescent="0.35">
      <c r="A140" s="425"/>
      <c r="B140" s="19" t="s">
        <v>856</v>
      </c>
    </row>
    <row r="141" spans="1:4" ht="15.5" x14ac:dyDescent="0.35">
      <c r="A141" s="425"/>
      <c r="B141" s="18" t="s">
        <v>849</v>
      </c>
    </row>
    <row r="142" spans="1:4" ht="15.5" x14ac:dyDescent="0.35">
      <c r="A142" s="425"/>
      <c r="B142" s="18" t="s">
        <v>850</v>
      </c>
    </row>
    <row r="143" spans="1:4" ht="15.5" x14ac:dyDescent="0.35">
      <c r="A143" s="425"/>
      <c r="B143" s="18" t="s">
        <v>851</v>
      </c>
    </row>
    <row r="144" spans="1:4" ht="15.5" x14ac:dyDescent="0.35">
      <c r="A144" s="425"/>
      <c r="B144" s="18" t="s">
        <v>857</v>
      </c>
    </row>
    <row r="145" spans="1:2" ht="15.5" x14ac:dyDescent="0.35">
      <c r="A145" s="425"/>
      <c r="B145" s="18" t="s">
        <v>858</v>
      </c>
    </row>
    <row r="146" spans="1:2" ht="15.5" x14ac:dyDescent="0.35">
      <c r="A146" s="425"/>
      <c r="B146" s="18" t="s">
        <v>859</v>
      </c>
    </row>
    <row r="147" spans="1:2" ht="54.65" customHeight="1" x14ac:dyDescent="0.35">
      <c r="A147" s="425"/>
      <c r="B147" s="18" t="s">
        <v>860</v>
      </c>
    </row>
    <row r="148" spans="1:2" ht="15.5" x14ac:dyDescent="0.35">
      <c r="A148" s="425"/>
      <c r="B148" s="18" t="s">
        <v>861</v>
      </c>
    </row>
    <row r="149" spans="1:2" ht="31" x14ac:dyDescent="0.35">
      <c r="A149" s="425"/>
      <c r="B149" s="18" t="s">
        <v>862</v>
      </c>
    </row>
    <row r="150" spans="1:2" ht="15.5" x14ac:dyDescent="0.35">
      <c r="A150" s="425"/>
      <c r="B150" s="18" t="s">
        <v>214</v>
      </c>
    </row>
    <row r="151" spans="1:2" ht="31" x14ac:dyDescent="0.35">
      <c r="A151" s="425"/>
      <c r="B151" s="18" t="s">
        <v>863</v>
      </c>
    </row>
    <row r="152" spans="1:2" ht="93" x14ac:dyDescent="0.35">
      <c r="A152" s="425"/>
      <c r="B152" s="18" t="s">
        <v>864</v>
      </c>
    </row>
    <row r="153" spans="1:2" ht="21.65" customHeight="1" x14ac:dyDescent="0.35">
      <c r="A153" s="425"/>
      <c r="B153" s="18" t="s">
        <v>865</v>
      </c>
    </row>
    <row r="154" spans="1:2" ht="54" customHeight="1" x14ac:dyDescent="0.35">
      <c r="A154" s="425"/>
      <c r="B154" s="426" t="s">
        <v>810</v>
      </c>
    </row>
    <row r="155" spans="1:2" ht="15.5" x14ac:dyDescent="0.35">
      <c r="A155" s="427"/>
      <c r="B155" s="426" t="s">
        <v>866</v>
      </c>
    </row>
    <row r="156" spans="1:2" ht="15.5" x14ac:dyDescent="0.35">
      <c r="A156" s="428" t="s">
        <v>867</v>
      </c>
      <c r="B156" s="18" t="s">
        <v>868</v>
      </c>
    </row>
    <row r="157" spans="1:2" ht="15.5" x14ac:dyDescent="0.35">
      <c r="A157" s="429"/>
      <c r="B157" s="18" t="s">
        <v>869</v>
      </c>
    </row>
    <row r="158" spans="1:2" ht="15.5" x14ac:dyDescent="0.35">
      <c r="A158" s="429"/>
      <c r="B158" s="18" t="s">
        <v>870</v>
      </c>
    </row>
    <row r="159" spans="1:2" ht="15.5" x14ac:dyDescent="0.35">
      <c r="A159" s="429"/>
      <c r="B159" s="18" t="s">
        <v>871</v>
      </c>
    </row>
    <row r="160" spans="1:2" ht="15.5" x14ac:dyDescent="0.35">
      <c r="A160" s="429"/>
      <c r="B160" s="18" t="s">
        <v>872</v>
      </c>
    </row>
    <row r="161" spans="1:2" ht="15.5" x14ac:dyDescent="0.35">
      <c r="A161" s="429"/>
      <c r="B161" s="18" t="s">
        <v>873</v>
      </c>
    </row>
    <row r="162" spans="1:2" ht="16" thickBot="1" x14ac:dyDescent="0.4">
      <c r="A162" s="430"/>
      <c r="B162" s="431" t="s">
        <v>874</v>
      </c>
    </row>
  </sheetData>
  <mergeCells count="18">
    <mergeCell ref="A92:A101"/>
    <mergeCell ref="A102:A107"/>
    <mergeCell ref="A108:A119"/>
    <mergeCell ref="A120:A124"/>
    <mergeCell ref="A125:A155"/>
    <mergeCell ref="A156:A162"/>
    <mergeCell ref="A50:A59"/>
    <mergeCell ref="A60:A62"/>
    <mergeCell ref="A63:A68"/>
    <mergeCell ref="A69:A74"/>
    <mergeCell ref="A75:A81"/>
    <mergeCell ref="A82:A91"/>
    <mergeCell ref="A1:B1"/>
    <mergeCell ref="A2:B2"/>
    <mergeCell ref="A16:A17"/>
    <mergeCell ref="A18:A19"/>
    <mergeCell ref="A39:A45"/>
    <mergeCell ref="A47:A49"/>
  </mergeCells>
  <pageMargins left="0.25" right="0.25" top="0.75" bottom="0.75" header="0.3" footer="0.3"/>
  <pageSetup scale="14" fitToWidth="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0"/>
  </sheetPr>
  <dimension ref="A1:BC175"/>
  <sheetViews>
    <sheetView showGridLines="0" topLeftCell="A157" zoomScaleNormal="100" zoomScalePageLayoutView="110" workbookViewId="0">
      <selection activeCell="E170" sqref="E170"/>
    </sheetView>
  </sheetViews>
  <sheetFormatPr defaultRowHeight="15" x14ac:dyDescent="0.35"/>
  <cols>
    <col min="1" max="1" width="17.54296875" bestFit="1" customWidth="1"/>
    <col min="2" max="2" width="12.08984375" bestFit="1" customWidth="1"/>
    <col min="3" max="3" width="16.6328125" bestFit="1" customWidth="1"/>
    <col min="4" max="4" width="11.6328125" customWidth="1"/>
    <col min="5" max="5" width="20.54296875" customWidth="1"/>
    <col min="6" max="6" width="13.36328125" style="48" customWidth="1"/>
    <col min="7" max="7" width="15.81640625" style="54" customWidth="1"/>
    <col min="8" max="8" width="19.54296875" customWidth="1"/>
    <col min="9" max="9" width="15" customWidth="1"/>
    <col min="12" max="12" width="8.7265625" style="3"/>
  </cols>
  <sheetData>
    <row r="1" spans="1:55" ht="38.5" customHeight="1" x14ac:dyDescent="0.35">
      <c r="A1" s="145" t="s">
        <v>10</v>
      </c>
      <c r="B1" s="145"/>
      <c r="C1" s="145"/>
      <c r="D1" s="145"/>
      <c r="E1" s="145"/>
      <c r="F1" s="145"/>
      <c r="G1" s="145"/>
      <c r="H1" s="3"/>
      <c r="I1" s="3"/>
      <c r="J1" s="3"/>
      <c r="K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row>
    <row r="2" spans="1:55" ht="15.65" customHeight="1" x14ac:dyDescent="0.35">
      <c r="A2" s="146" t="s">
        <v>11</v>
      </c>
      <c r="B2" s="146"/>
      <c r="C2" s="146"/>
      <c r="D2" s="146"/>
      <c r="E2" s="146"/>
      <c r="F2" s="146"/>
      <c r="G2" s="146"/>
      <c r="H2" s="3"/>
      <c r="I2" s="3"/>
      <c r="J2" s="3"/>
      <c r="K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row>
    <row r="3" spans="1:55" ht="15" customHeight="1" x14ac:dyDescent="0.35">
      <c r="A3" s="146"/>
      <c r="B3" s="146"/>
      <c r="C3" s="146"/>
      <c r="D3" s="146"/>
      <c r="E3" s="146"/>
      <c r="F3" s="146"/>
      <c r="G3" s="146"/>
      <c r="H3" s="3"/>
      <c r="I3" s="3"/>
      <c r="J3" s="3"/>
      <c r="K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row>
    <row r="4" spans="1:55" ht="26" x14ac:dyDescent="0.35">
      <c r="A4" s="147" t="s">
        <v>252</v>
      </c>
      <c r="B4" s="147"/>
      <c r="C4" s="147"/>
      <c r="D4" s="147"/>
      <c r="E4" s="147"/>
      <c r="F4" s="147"/>
      <c r="G4" s="147"/>
      <c r="H4" s="56"/>
      <c r="I4" s="3"/>
      <c r="J4" s="3"/>
      <c r="K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row>
    <row r="5" spans="1:55" ht="26" x14ac:dyDescent="0.35">
      <c r="A5" s="55"/>
      <c r="B5" s="55"/>
      <c r="C5" s="55"/>
      <c r="D5" s="55"/>
      <c r="E5" s="55"/>
      <c r="F5" s="55"/>
      <c r="G5" s="55"/>
      <c r="H5" s="56"/>
      <c r="I5" s="3"/>
      <c r="J5" s="3"/>
      <c r="K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row>
    <row r="6" spans="1:55" x14ac:dyDescent="0.35">
      <c r="A6" s="57"/>
      <c r="B6" s="57"/>
      <c r="C6" s="57"/>
      <c r="D6" s="3"/>
      <c r="E6" s="3"/>
      <c r="F6" s="40"/>
      <c r="G6" s="49"/>
      <c r="H6" s="3"/>
      <c r="I6" s="3"/>
      <c r="J6" s="3"/>
      <c r="K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row>
    <row r="7" spans="1:55" x14ac:dyDescent="0.35">
      <c r="A7" s="143" t="s">
        <v>236</v>
      </c>
      <c r="B7" s="143"/>
      <c r="C7" s="143"/>
      <c r="D7" s="58"/>
      <c r="E7" s="3"/>
      <c r="F7" s="40"/>
      <c r="G7" s="49"/>
      <c r="H7" s="3"/>
      <c r="I7" s="3"/>
      <c r="J7" s="3"/>
      <c r="K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row>
    <row r="8" spans="1:55" x14ac:dyDescent="0.35">
      <c r="A8" s="21" t="s">
        <v>234</v>
      </c>
      <c r="B8" s="21" t="s">
        <v>173</v>
      </c>
      <c r="C8" s="21" t="s">
        <v>235</v>
      </c>
      <c r="D8" s="3"/>
      <c r="E8" s="148" t="s">
        <v>265</v>
      </c>
      <c r="F8" s="148"/>
      <c r="G8" s="148"/>
      <c r="H8" s="3"/>
      <c r="I8" s="3"/>
      <c r="J8" s="3"/>
      <c r="K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row>
    <row r="9" spans="1:55" x14ac:dyDescent="0.35">
      <c r="A9" s="4" t="s">
        <v>175</v>
      </c>
      <c r="B9" s="37">
        <v>158863</v>
      </c>
      <c r="C9" s="38">
        <v>152508.48000020327</v>
      </c>
      <c r="D9" s="3"/>
      <c r="E9" s="35" t="s">
        <v>240</v>
      </c>
      <c r="F9" s="41" t="s">
        <v>173</v>
      </c>
      <c r="G9" s="50" t="s">
        <v>241</v>
      </c>
      <c r="H9" s="3"/>
      <c r="I9" s="3"/>
      <c r="J9" s="3"/>
      <c r="K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row>
    <row r="10" spans="1:55" x14ac:dyDescent="0.35">
      <c r="A10" s="4" t="s">
        <v>263</v>
      </c>
      <c r="B10" s="6">
        <v>18518</v>
      </c>
      <c r="C10" s="22">
        <v>50739.319999995074</v>
      </c>
      <c r="D10" s="3"/>
      <c r="E10" s="36" t="s">
        <v>242</v>
      </c>
      <c r="F10" s="42">
        <v>31639</v>
      </c>
      <c r="G10" s="34">
        <v>0.98671448619990643</v>
      </c>
      <c r="H10" s="3"/>
      <c r="I10" s="65"/>
      <c r="J10" s="3"/>
      <c r="K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row>
    <row r="11" spans="1:55" x14ac:dyDescent="0.35">
      <c r="A11" s="4" t="s">
        <v>238</v>
      </c>
      <c r="B11" s="37">
        <v>4213</v>
      </c>
      <c r="C11" s="38">
        <v>758.33999999994842</v>
      </c>
      <c r="D11" s="3"/>
      <c r="E11" s="36" t="s">
        <v>243</v>
      </c>
      <c r="F11" s="43">
        <v>426</v>
      </c>
      <c r="G11" s="39">
        <v>1.328551380009356E-2</v>
      </c>
      <c r="H11" s="3"/>
      <c r="I11" s="3"/>
      <c r="J11" s="3"/>
      <c r="K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row>
    <row r="12" spans="1:55" x14ac:dyDescent="0.35">
      <c r="A12" s="4" t="s">
        <v>250</v>
      </c>
      <c r="B12" s="37">
        <v>1759</v>
      </c>
      <c r="C12" s="38">
        <v>6508.2999999997983</v>
      </c>
      <c r="D12" s="3"/>
      <c r="E12" s="5" t="s">
        <v>0</v>
      </c>
      <c r="F12" s="44">
        <v>32065</v>
      </c>
      <c r="G12" s="51">
        <v>1</v>
      </c>
      <c r="H12" s="3"/>
      <c r="I12" s="3"/>
      <c r="J12" s="3"/>
      <c r="K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row>
    <row r="13" spans="1:55" x14ac:dyDescent="0.35">
      <c r="A13" s="4" t="s">
        <v>264</v>
      </c>
      <c r="B13" s="37">
        <v>572</v>
      </c>
      <c r="C13" s="38">
        <v>2574</v>
      </c>
      <c r="D13" s="58"/>
      <c r="E13" s="59" t="s">
        <v>261</v>
      </c>
      <c r="F13" s="59"/>
      <c r="G13" s="59"/>
      <c r="H13" s="3"/>
      <c r="I13" s="3"/>
      <c r="J13" s="3"/>
      <c r="K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row>
    <row r="14" spans="1:55" x14ac:dyDescent="0.35">
      <c r="A14" s="4" t="s">
        <v>239</v>
      </c>
      <c r="B14" s="6">
        <v>10</v>
      </c>
      <c r="C14" s="22">
        <v>0</v>
      </c>
      <c r="D14" s="3"/>
      <c r="E14" s="149" t="s">
        <v>244</v>
      </c>
      <c r="F14" s="149"/>
      <c r="G14" s="149"/>
      <c r="H14" s="3"/>
      <c r="I14" s="3"/>
      <c r="J14" s="3"/>
      <c r="K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row>
    <row r="15" spans="1:55" x14ac:dyDescent="0.35">
      <c r="A15" s="5" t="s">
        <v>0</v>
      </c>
      <c r="B15" s="7">
        <v>183935</v>
      </c>
      <c r="C15" s="23">
        <v>213088.43999972218</v>
      </c>
      <c r="D15" s="3"/>
      <c r="E15" s="59"/>
      <c r="F15" s="59"/>
      <c r="G15" s="59"/>
      <c r="H15" s="3"/>
      <c r="I15" s="3"/>
      <c r="J15" s="3"/>
      <c r="K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row>
    <row r="16" spans="1:55" ht="20" customHeight="1" x14ac:dyDescent="0.35">
      <c r="A16" s="144" t="s">
        <v>268</v>
      </c>
      <c r="B16" s="144"/>
      <c r="C16" s="144"/>
      <c r="E16" s="59"/>
      <c r="F16" s="59"/>
      <c r="G16" s="59"/>
      <c r="H16" s="3"/>
      <c r="I16" s="65"/>
      <c r="J16" s="3"/>
      <c r="K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row>
    <row r="17" spans="1:55" ht="48.5" customHeight="1" x14ac:dyDescent="0.35">
      <c r="A17" s="144" t="s">
        <v>246</v>
      </c>
      <c r="B17" s="144"/>
      <c r="C17" s="144"/>
      <c r="D17" s="3"/>
      <c r="E17" s="59"/>
      <c r="F17" s="59"/>
      <c r="G17" s="59"/>
      <c r="H17" s="3"/>
      <c r="I17" s="3"/>
      <c r="J17" s="3"/>
      <c r="K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row>
    <row r="18" spans="1:55" ht="13.5" customHeight="1" x14ac:dyDescent="0.35">
      <c r="A18" s="60"/>
      <c r="B18" s="60"/>
      <c r="C18" s="60"/>
      <c r="D18" s="3"/>
      <c r="E18" s="149"/>
      <c r="F18" s="149"/>
      <c r="G18" s="149"/>
      <c r="H18" s="3"/>
      <c r="I18" s="3"/>
      <c r="J18" s="3"/>
      <c r="K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row>
    <row r="19" spans="1:55" ht="31.5" customHeight="1" x14ac:dyDescent="0.35">
      <c r="A19" s="143" t="s">
        <v>253</v>
      </c>
      <c r="B19" s="143"/>
      <c r="C19" s="143"/>
      <c r="D19" s="3"/>
      <c r="E19" s="150" t="s">
        <v>266</v>
      </c>
      <c r="F19" s="151"/>
      <c r="G19" s="151"/>
      <c r="H19" s="65"/>
      <c r="I19" s="3"/>
      <c r="J19" s="3"/>
      <c r="K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row>
    <row r="20" spans="1:55" ht="15" customHeight="1" x14ac:dyDescent="0.35">
      <c r="A20" s="21" t="s">
        <v>172</v>
      </c>
      <c r="B20" s="21" t="s">
        <v>173</v>
      </c>
      <c r="C20" s="21" t="s">
        <v>14</v>
      </c>
      <c r="D20" s="3"/>
      <c r="E20" s="35" t="s">
        <v>240</v>
      </c>
      <c r="F20" s="45" t="s">
        <v>173</v>
      </c>
      <c r="G20" s="52" t="s">
        <v>241</v>
      </c>
      <c r="H20" s="3"/>
      <c r="I20" s="65"/>
      <c r="J20" s="3"/>
      <c r="K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row>
    <row r="21" spans="1:55" x14ac:dyDescent="0.35">
      <c r="A21" s="4" t="s">
        <v>174</v>
      </c>
      <c r="B21" s="6">
        <v>86583</v>
      </c>
      <c r="C21" s="62">
        <v>565.95223080743335</v>
      </c>
      <c r="D21" s="3"/>
      <c r="E21" s="36" t="s">
        <v>242</v>
      </c>
      <c r="F21" s="42">
        <v>4239</v>
      </c>
      <c r="G21" s="34">
        <v>0.90868167202572347</v>
      </c>
      <c r="H21" s="3"/>
      <c r="I21" s="3"/>
      <c r="J21" s="3"/>
      <c r="K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row>
    <row r="22" spans="1:55" x14ac:dyDescent="0.35">
      <c r="A22" s="4" t="s">
        <v>201</v>
      </c>
      <c r="B22" s="6">
        <v>23</v>
      </c>
      <c r="C22" s="62">
        <v>639.695652173913</v>
      </c>
      <c r="D22" s="3"/>
      <c r="E22" s="36" t="s">
        <v>243</v>
      </c>
      <c r="F22" s="42">
        <v>426</v>
      </c>
      <c r="G22" s="34">
        <v>9.1318327974276525E-2</v>
      </c>
      <c r="H22" s="3"/>
      <c r="I22" s="3"/>
      <c r="J22" s="3"/>
      <c r="K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row>
    <row r="23" spans="1:55" x14ac:dyDescent="0.35">
      <c r="A23" s="4" t="s">
        <v>200</v>
      </c>
      <c r="B23" s="37">
        <v>97311</v>
      </c>
      <c r="C23" s="63">
        <v>547.25710351347743</v>
      </c>
      <c r="D23" s="3"/>
      <c r="E23" s="5" t="s">
        <v>0</v>
      </c>
      <c r="F23" s="44">
        <v>4665</v>
      </c>
      <c r="G23" s="51">
        <v>1</v>
      </c>
      <c r="H23" s="3"/>
      <c r="I23" s="3"/>
      <c r="J23" s="3"/>
      <c r="K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row>
    <row r="24" spans="1:55" x14ac:dyDescent="0.35">
      <c r="A24" s="4" t="s">
        <v>202</v>
      </c>
      <c r="B24">
        <v>18</v>
      </c>
      <c r="C24" s="63">
        <v>724.27777777777783</v>
      </c>
      <c r="D24" s="3"/>
      <c r="E24" s="149" t="s">
        <v>262</v>
      </c>
      <c r="F24" s="149"/>
      <c r="G24" s="149"/>
      <c r="H24" s="3"/>
      <c r="I24" s="65"/>
      <c r="J24" s="3"/>
      <c r="K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row>
    <row r="25" spans="1:55" ht="17.5" customHeight="1" x14ac:dyDescent="0.35">
      <c r="A25" s="5" t="s">
        <v>0</v>
      </c>
      <c r="B25" s="7">
        <v>183935</v>
      </c>
      <c r="C25" s="64">
        <v>556.08626960611082</v>
      </c>
      <c r="D25" s="3"/>
      <c r="E25" s="149" t="s">
        <v>244</v>
      </c>
      <c r="F25" s="149"/>
      <c r="G25" s="149"/>
      <c r="H25" s="3"/>
      <c r="I25" s="3"/>
      <c r="J25" s="3"/>
      <c r="K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row>
    <row r="26" spans="1:55" x14ac:dyDescent="0.35">
      <c r="A26" s="144" t="str">
        <f>A16</f>
        <v>Data from BI Inc. Participants Report, 03.23.2024</v>
      </c>
      <c r="B26" s="144"/>
      <c r="C26" s="144"/>
      <c r="D26" s="65"/>
      <c r="E26" s="57"/>
      <c r="F26" s="46"/>
      <c r="G26" s="49"/>
      <c r="I26" s="3"/>
      <c r="J26" s="3"/>
      <c r="K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row>
    <row r="27" spans="1:55" x14ac:dyDescent="0.35">
      <c r="A27" s="144" t="s">
        <v>269</v>
      </c>
      <c r="B27" s="144"/>
      <c r="C27" s="144"/>
      <c r="D27" s="65"/>
      <c r="F27" s="47"/>
      <c r="G27" s="53"/>
      <c r="H27" s="3"/>
      <c r="I27" s="3"/>
      <c r="J27" s="3"/>
      <c r="K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row>
    <row r="28" spans="1:55" x14ac:dyDescent="0.35">
      <c r="A28" s="152"/>
      <c r="B28" s="152"/>
      <c r="C28" s="152"/>
      <c r="D28" s="3"/>
      <c r="E28" s="3"/>
      <c r="F28" s="40"/>
      <c r="G28" s="49"/>
      <c r="H28" s="3"/>
      <c r="I28" s="3"/>
      <c r="J28" s="3"/>
      <c r="K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row>
    <row r="29" spans="1:55" ht="10.5" customHeight="1" x14ac:dyDescent="0.35">
      <c r="A29" s="152"/>
      <c r="B29" s="152"/>
      <c r="C29" s="152"/>
      <c r="D29" s="3"/>
      <c r="E29" s="3"/>
      <c r="F29" s="40"/>
      <c r="G29" s="49"/>
      <c r="H29" s="3"/>
      <c r="I29" s="3"/>
      <c r="J29" s="3"/>
      <c r="K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row>
    <row r="30" spans="1:55" ht="36.5" customHeight="1" thickBot="1" x14ac:dyDescent="0.4">
      <c r="A30" s="152" t="s">
        <v>267</v>
      </c>
      <c r="B30" s="152"/>
      <c r="C30" s="152"/>
      <c r="D30" s="3"/>
      <c r="E30" s="3"/>
      <c r="F30" s="40"/>
      <c r="G30" s="49"/>
      <c r="H30" s="3"/>
      <c r="I30" s="3"/>
      <c r="J30" s="3"/>
      <c r="K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row>
    <row r="31" spans="1:55" ht="30.5" thickBot="1" x14ac:dyDescent="0.4">
      <c r="A31" s="24" t="s">
        <v>204</v>
      </c>
      <c r="B31" s="24" t="s">
        <v>173</v>
      </c>
      <c r="C31" s="24" t="s">
        <v>205</v>
      </c>
      <c r="D31" s="3"/>
      <c r="E31" s="3"/>
      <c r="F31" s="40"/>
      <c r="G31" s="49"/>
      <c r="H31" s="3"/>
      <c r="I31" s="3"/>
      <c r="J31" s="3"/>
      <c r="K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row>
    <row r="32" spans="1:55" ht="16" thickBot="1" x14ac:dyDescent="0.4">
      <c r="A32" s="25" t="s">
        <v>0</v>
      </c>
      <c r="B32" s="26">
        <v>183935</v>
      </c>
      <c r="C32" s="27">
        <v>556.08626960611082</v>
      </c>
      <c r="D32" s="13"/>
      <c r="E32" s="3"/>
      <c r="F32" s="40"/>
      <c r="G32" s="49"/>
      <c r="H32" s="3"/>
      <c r="I32" s="3"/>
      <c r="J32" s="3"/>
      <c r="K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row>
    <row r="33" spans="1:55" ht="15.5" thickBot="1" x14ac:dyDescent="0.4">
      <c r="A33" s="31" t="s">
        <v>176</v>
      </c>
      <c r="B33" s="32">
        <v>4907</v>
      </c>
      <c r="C33" s="33">
        <v>635.9284695333198</v>
      </c>
      <c r="E33" s="3"/>
      <c r="F33" s="40"/>
      <c r="G33" s="49"/>
      <c r="H33" s="3"/>
      <c r="I33" s="3"/>
      <c r="J33" s="3"/>
      <c r="K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row>
    <row r="34" spans="1:55" ht="16" thickBot="1" x14ac:dyDescent="0.4">
      <c r="A34" s="28" t="s">
        <v>175</v>
      </c>
      <c r="B34" s="29">
        <v>4372</v>
      </c>
      <c r="C34" s="30">
        <v>619.45791399817017</v>
      </c>
      <c r="E34" s="61"/>
      <c r="F34" s="40"/>
      <c r="G34" s="49"/>
      <c r="H34" s="3"/>
      <c r="I34" s="3"/>
      <c r="J34" s="3"/>
      <c r="K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row>
    <row r="35" spans="1:55" ht="16" thickBot="1" x14ac:dyDescent="0.4">
      <c r="A35" s="28" t="s">
        <v>238</v>
      </c>
      <c r="B35" s="29">
        <v>125</v>
      </c>
      <c r="C35" s="30">
        <v>2110.4</v>
      </c>
      <c r="E35" s="61"/>
      <c r="F35" s="40"/>
      <c r="G35" s="49"/>
      <c r="H35" s="3"/>
      <c r="I35" s="3"/>
      <c r="J35" s="3"/>
      <c r="K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row>
    <row r="36" spans="1:55" ht="16" thickBot="1" x14ac:dyDescent="0.4">
      <c r="A36" s="28" t="s">
        <v>250</v>
      </c>
      <c r="B36" s="29">
        <v>35</v>
      </c>
      <c r="C36" s="30">
        <v>18.8</v>
      </c>
      <c r="E36" s="61"/>
      <c r="F36" s="40"/>
      <c r="G36" s="49"/>
      <c r="H36" s="3"/>
      <c r="I36" s="3"/>
      <c r="J36" s="3"/>
      <c r="K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row>
    <row r="37" spans="1:55" ht="16" thickBot="1" x14ac:dyDescent="0.4">
      <c r="A37" s="28" t="s">
        <v>263</v>
      </c>
      <c r="B37" s="29">
        <v>375</v>
      </c>
      <c r="C37" s="30">
        <v>394.06133333333332</v>
      </c>
      <c r="E37" s="61"/>
      <c r="F37" s="40"/>
      <c r="G37" s="49"/>
      <c r="H37" s="3"/>
      <c r="I37" s="3"/>
      <c r="J37" s="3"/>
      <c r="K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row>
    <row r="38" spans="1:55" ht="15.5" thickBot="1" x14ac:dyDescent="0.4">
      <c r="A38" s="31" t="s">
        <v>177</v>
      </c>
      <c r="B38" s="32">
        <v>3714</v>
      </c>
      <c r="C38" s="33">
        <v>511.69870759289176</v>
      </c>
      <c r="E38" s="61"/>
      <c r="F38" s="40"/>
      <c r="G38" s="49"/>
      <c r="H38" s="3"/>
      <c r="I38" s="3"/>
      <c r="J38" s="3"/>
      <c r="K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row>
    <row r="39" spans="1:55" ht="16" thickBot="1" x14ac:dyDescent="0.4">
      <c r="A39" s="28" t="s">
        <v>175</v>
      </c>
      <c r="B39" s="29">
        <v>3457</v>
      </c>
      <c r="C39" s="30">
        <v>530.4339022273648</v>
      </c>
      <c r="E39" s="61"/>
      <c r="F39" s="40"/>
      <c r="G39" s="49"/>
      <c r="H39" s="3"/>
      <c r="I39" s="3"/>
      <c r="J39" s="3"/>
      <c r="K39" s="3"/>
      <c r="M39" s="3"/>
      <c r="N39" s="3"/>
      <c r="O39" s="3"/>
      <c r="P39" s="3"/>
      <c r="Q39" s="3"/>
      <c r="R39" s="3"/>
      <c r="S39" s="3"/>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c r="AT39" s="3"/>
      <c r="AU39" s="3"/>
      <c r="AV39" s="3"/>
      <c r="AW39" s="3"/>
      <c r="AX39" s="3"/>
      <c r="AY39" s="3"/>
      <c r="AZ39" s="3"/>
      <c r="BA39" s="3"/>
      <c r="BB39" s="3"/>
      <c r="BC39" s="3"/>
    </row>
    <row r="40" spans="1:55" ht="16" thickBot="1" x14ac:dyDescent="0.4">
      <c r="A40" s="28" t="s">
        <v>238</v>
      </c>
      <c r="B40" s="29">
        <v>9</v>
      </c>
      <c r="C40" s="30">
        <v>1623</v>
      </c>
      <c r="E40" s="61"/>
      <c r="F40" s="40"/>
      <c r="G40" s="49"/>
      <c r="H40" s="3"/>
      <c r="I40" s="3"/>
      <c r="J40" s="3"/>
      <c r="K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row>
    <row r="41" spans="1:55" ht="16" thickBot="1" x14ac:dyDescent="0.4">
      <c r="A41" s="28" t="s">
        <v>250</v>
      </c>
      <c r="B41" s="29">
        <v>48</v>
      </c>
      <c r="C41" s="30">
        <v>36.833333333333336</v>
      </c>
      <c r="D41" s="13"/>
      <c r="E41" s="61"/>
      <c r="F41" s="40"/>
      <c r="G41" s="49"/>
      <c r="H41" s="3"/>
      <c r="I41" s="3"/>
      <c r="J41" s="3"/>
      <c r="K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row>
    <row r="42" spans="1:55" ht="16" thickBot="1" x14ac:dyDescent="0.4">
      <c r="A42" s="28" t="s">
        <v>263</v>
      </c>
      <c r="B42" s="29">
        <v>184</v>
      </c>
      <c r="C42" s="30">
        <v>244.49456521739131</v>
      </c>
      <c r="E42" s="61"/>
      <c r="F42" s="40"/>
      <c r="G42" s="49"/>
      <c r="H42" s="3"/>
      <c r="I42" s="3"/>
      <c r="J42" s="3"/>
      <c r="K42" s="3"/>
      <c r="M42" s="3"/>
      <c r="N42" s="3"/>
      <c r="O42" s="3"/>
      <c r="P42" s="3"/>
      <c r="Q42" s="3"/>
      <c r="R42" s="3"/>
      <c r="S42" s="3"/>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3"/>
      <c r="AV42" s="3"/>
      <c r="AW42" s="3"/>
      <c r="AX42" s="3"/>
      <c r="AY42" s="3"/>
      <c r="AZ42" s="3"/>
      <c r="BA42" s="3"/>
      <c r="BB42" s="3"/>
      <c r="BC42" s="3"/>
    </row>
    <row r="43" spans="1:55" ht="16" thickBot="1" x14ac:dyDescent="0.4">
      <c r="A43" s="28" t="s">
        <v>264</v>
      </c>
      <c r="B43" s="29">
        <v>16</v>
      </c>
      <c r="C43" s="30">
        <v>336.0625</v>
      </c>
      <c r="E43" s="61"/>
      <c r="F43" s="40"/>
      <c r="G43" s="49"/>
      <c r="H43" s="3"/>
      <c r="I43" s="3"/>
      <c r="J43" s="3"/>
      <c r="K43" s="3"/>
      <c r="M43" s="3"/>
      <c r="N43" s="3"/>
      <c r="O43" s="3"/>
      <c r="P43" s="3"/>
      <c r="Q43" s="3"/>
      <c r="R43" s="3"/>
      <c r="S43" s="3"/>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c r="AT43" s="3"/>
      <c r="AU43" s="3"/>
      <c r="AV43" s="3"/>
      <c r="AW43" s="3"/>
      <c r="AX43" s="3"/>
      <c r="AY43" s="3"/>
      <c r="AZ43" s="3"/>
      <c r="BA43" s="3"/>
      <c r="BB43" s="3"/>
      <c r="BC43" s="3"/>
    </row>
    <row r="44" spans="1:55" ht="15.5" thickBot="1" x14ac:dyDescent="0.4">
      <c r="A44" s="31" t="s">
        <v>178</v>
      </c>
      <c r="B44" s="32">
        <v>6637</v>
      </c>
      <c r="C44" s="33">
        <v>571.25975591381643</v>
      </c>
      <c r="E44" s="61"/>
      <c r="F44" s="40"/>
      <c r="G44" s="49"/>
      <c r="H44" s="3"/>
      <c r="I44" s="3"/>
      <c r="J44" s="3"/>
      <c r="K44" s="3"/>
      <c r="M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c r="AY44" s="3"/>
      <c r="AZ44" s="3"/>
      <c r="BA44" s="3"/>
      <c r="BB44" s="3"/>
      <c r="BC44" s="3"/>
    </row>
    <row r="45" spans="1:55" ht="16" thickBot="1" x14ac:dyDescent="0.4">
      <c r="A45" s="28" t="s">
        <v>175</v>
      </c>
      <c r="B45" s="29">
        <v>6326</v>
      </c>
      <c r="C45" s="30">
        <v>583.52655706607652</v>
      </c>
      <c r="E45" s="61"/>
      <c r="F45" s="40"/>
      <c r="G45" s="49"/>
      <c r="H45" s="3"/>
      <c r="I45" s="3"/>
      <c r="J45" s="3"/>
      <c r="K45" s="3"/>
      <c r="M45" s="3"/>
      <c r="N45" s="3"/>
      <c r="O45" s="3"/>
      <c r="P45" s="3"/>
      <c r="Q45" s="3"/>
      <c r="R45" s="3"/>
      <c r="S45" s="3"/>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c r="AT45" s="3"/>
      <c r="AU45" s="3"/>
      <c r="AV45" s="3"/>
      <c r="AW45" s="3"/>
      <c r="AX45" s="3"/>
      <c r="AY45" s="3"/>
      <c r="AZ45" s="3"/>
      <c r="BA45" s="3"/>
      <c r="BB45" s="3"/>
      <c r="BC45" s="3"/>
    </row>
    <row r="46" spans="1:55" ht="16" thickBot="1" x14ac:dyDescent="0.4">
      <c r="A46" s="28" t="s">
        <v>238</v>
      </c>
      <c r="B46" s="29">
        <v>2</v>
      </c>
      <c r="C46" s="30">
        <v>1142</v>
      </c>
      <c r="E46" s="61"/>
      <c r="F46" s="40"/>
      <c r="G46" s="49"/>
      <c r="H46" s="3"/>
      <c r="I46" s="3"/>
      <c r="J46" s="3"/>
      <c r="K46" s="3"/>
      <c r="M46" s="3"/>
      <c r="N46" s="3"/>
      <c r="O46" s="3"/>
      <c r="P46" s="3"/>
      <c r="Q46" s="3"/>
      <c r="R46" s="3"/>
      <c r="S46" s="3"/>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c r="AT46" s="3"/>
      <c r="AU46" s="3"/>
      <c r="AV46" s="3"/>
      <c r="AW46" s="3"/>
      <c r="AX46" s="3"/>
      <c r="AY46" s="3"/>
      <c r="AZ46" s="3"/>
      <c r="BA46" s="3"/>
      <c r="BB46" s="3"/>
      <c r="BC46" s="3"/>
    </row>
    <row r="47" spans="1:55" ht="16" thickBot="1" x14ac:dyDescent="0.4">
      <c r="A47" s="28" t="s">
        <v>250</v>
      </c>
      <c r="B47" s="29">
        <v>120</v>
      </c>
      <c r="C47" s="30">
        <v>29.716666666666665</v>
      </c>
      <c r="E47" s="61"/>
      <c r="F47" s="40"/>
      <c r="G47" s="49"/>
      <c r="H47" s="3"/>
      <c r="I47" s="3"/>
      <c r="J47" s="3"/>
      <c r="K47" s="3"/>
      <c r="M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c r="AY47" s="3"/>
      <c r="AZ47" s="3"/>
      <c r="BA47" s="3"/>
      <c r="BB47" s="3"/>
      <c r="BC47" s="3"/>
    </row>
    <row r="48" spans="1:55" ht="16" thickBot="1" x14ac:dyDescent="0.4">
      <c r="A48" s="28" t="s">
        <v>263</v>
      </c>
      <c r="B48" s="29">
        <v>177</v>
      </c>
      <c r="C48" s="30">
        <v>524.50282485875709</v>
      </c>
      <c r="E48" s="61"/>
      <c r="F48" s="40"/>
      <c r="G48" s="49"/>
      <c r="H48" s="3"/>
      <c r="I48" s="3"/>
      <c r="J48" s="3"/>
      <c r="K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c r="AY48" s="3"/>
      <c r="AZ48" s="3"/>
      <c r="BA48" s="3"/>
      <c r="BB48" s="3"/>
      <c r="BC48" s="3"/>
    </row>
    <row r="49" spans="1:55" ht="16" thickBot="1" x14ac:dyDescent="0.4">
      <c r="A49" s="28" t="s">
        <v>264</v>
      </c>
      <c r="B49" s="29">
        <v>12</v>
      </c>
      <c r="C49" s="30">
        <v>114.58333333333333</v>
      </c>
      <c r="E49" s="61"/>
      <c r="F49" s="40"/>
      <c r="G49" s="49"/>
      <c r="H49" s="3"/>
      <c r="I49" s="3"/>
      <c r="J49" s="3"/>
      <c r="K49" s="3"/>
      <c r="M49" s="3"/>
      <c r="N49" s="3"/>
      <c r="O49" s="3"/>
      <c r="P49" s="3"/>
      <c r="Q49" s="3"/>
      <c r="R49" s="3"/>
      <c r="S49" s="3"/>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c r="AT49" s="3"/>
      <c r="AU49" s="3"/>
      <c r="AV49" s="3"/>
      <c r="AW49" s="3"/>
      <c r="AX49" s="3"/>
      <c r="AY49" s="3"/>
      <c r="AZ49" s="3"/>
      <c r="BA49" s="3"/>
      <c r="BB49" s="3"/>
      <c r="BC49" s="3"/>
    </row>
    <row r="50" spans="1:55" ht="15.5" thickBot="1" x14ac:dyDescent="0.4">
      <c r="A50" s="31" t="s">
        <v>179</v>
      </c>
      <c r="B50" s="32">
        <v>652</v>
      </c>
      <c r="C50" s="33">
        <v>919.44478527607362</v>
      </c>
      <c r="E50" s="61"/>
      <c r="F50" s="40"/>
      <c r="G50" s="49"/>
      <c r="H50" s="3"/>
      <c r="I50" s="3"/>
      <c r="J50" s="3"/>
      <c r="K50" s="3"/>
      <c r="M50" s="3"/>
      <c r="N50" s="3"/>
      <c r="O50" s="3"/>
      <c r="P50" s="3"/>
      <c r="Q50" s="3"/>
      <c r="R50" s="3"/>
      <c r="S50" s="3"/>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c r="AT50" s="3"/>
      <c r="AU50" s="3"/>
      <c r="AV50" s="3"/>
      <c r="AW50" s="3"/>
      <c r="AX50" s="3"/>
      <c r="AY50" s="3"/>
      <c r="AZ50" s="3"/>
      <c r="BA50" s="3"/>
      <c r="BB50" s="3"/>
      <c r="BC50" s="3"/>
    </row>
    <row r="51" spans="1:55" ht="16" thickBot="1" x14ac:dyDescent="0.4">
      <c r="A51" s="28" t="s">
        <v>175</v>
      </c>
      <c r="B51" s="29">
        <v>391</v>
      </c>
      <c r="C51" s="30">
        <v>443.24552429667517</v>
      </c>
      <c r="E51" s="61"/>
      <c r="F51" s="40"/>
      <c r="G51" s="49"/>
      <c r="H51" s="3"/>
      <c r="I51" s="3"/>
      <c r="J51" s="3"/>
      <c r="K51" s="3"/>
      <c r="M51" s="3"/>
      <c r="N51" s="3"/>
      <c r="O51" s="3"/>
      <c r="P51" s="3"/>
      <c r="Q51" s="3"/>
      <c r="R51" s="3"/>
      <c r="S51" s="3"/>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c r="AU51" s="3"/>
      <c r="AV51" s="3"/>
      <c r="AW51" s="3"/>
      <c r="AX51" s="3"/>
      <c r="AY51" s="3"/>
      <c r="AZ51" s="3"/>
      <c r="BA51" s="3"/>
      <c r="BB51" s="3"/>
      <c r="BC51" s="3"/>
    </row>
    <row r="52" spans="1:55" ht="16" thickBot="1" x14ac:dyDescent="0.4">
      <c r="A52" s="28" t="s">
        <v>238</v>
      </c>
      <c r="B52" s="29">
        <v>210</v>
      </c>
      <c r="C52" s="30">
        <v>2025</v>
      </c>
      <c r="E52" s="61"/>
      <c r="F52" s="40"/>
      <c r="G52" s="49"/>
      <c r="H52" s="3"/>
      <c r="I52" s="3"/>
      <c r="J52" s="3"/>
      <c r="K52" s="3"/>
      <c r="M52" s="3"/>
      <c r="N52" s="3"/>
      <c r="O52" s="3"/>
      <c r="P52" s="3"/>
      <c r="Q52" s="3"/>
      <c r="R52" s="3"/>
      <c r="S52" s="3"/>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c r="AT52" s="3"/>
      <c r="AU52" s="3"/>
      <c r="AV52" s="3"/>
      <c r="AW52" s="3"/>
      <c r="AX52" s="3"/>
      <c r="AY52" s="3"/>
      <c r="AZ52" s="3"/>
      <c r="BA52" s="3"/>
      <c r="BB52" s="3"/>
      <c r="BC52" s="3"/>
    </row>
    <row r="53" spans="1:55" ht="16" thickBot="1" x14ac:dyDescent="0.4">
      <c r="A53" s="28" t="s">
        <v>250</v>
      </c>
      <c r="B53" s="29">
        <v>1</v>
      </c>
      <c r="C53" s="30">
        <v>8</v>
      </c>
      <c r="E53" s="61"/>
      <c r="F53" s="40"/>
      <c r="G53" s="49"/>
      <c r="H53" s="3"/>
      <c r="I53" s="3"/>
      <c r="J53" s="3"/>
      <c r="K53" s="3"/>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c r="AY53" s="3"/>
      <c r="AZ53" s="3"/>
      <c r="BA53" s="3"/>
      <c r="BB53" s="3"/>
      <c r="BC53" s="3"/>
    </row>
    <row r="54" spans="1:55" ht="16" thickBot="1" x14ac:dyDescent="0.4">
      <c r="A54" s="28" t="s">
        <v>263</v>
      </c>
      <c r="B54" s="29">
        <v>50</v>
      </c>
      <c r="C54" s="30">
        <v>18.22</v>
      </c>
      <c r="D54" s="13"/>
      <c r="E54" s="61"/>
      <c r="F54" s="40"/>
      <c r="G54" s="49"/>
      <c r="H54" s="3"/>
      <c r="I54" s="3"/>
      <c r="J54" s="3"/>
      <c r="K54" s="3"/>
      <c r="M54" s="3"/>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c r="AU54" s="3"/>
      <c r="AV54" s="3"/>
      <c r="AW54" s="3"/>
      <c r="AX54" s="3"/>
      <c r="AY54" s="3"/>
      <c r="AZ54" s="3"/>
      <c r="BA54" s="3"/>
      <c r="BB54" s="3"/>
      <c r="BC54" s="3"/>
    </row>
    <row r="55" spans="1:55" ht="15.5" thickBot="1" x14ac:dyDescent="0.4">
      <c r="A55" s="31" t="s">
        <v>180</v>
      </c>
      <c r="B55" s="32">
        <v>16691</v>
      </c>
      <c r="C55" s="33">
        <v>658.37672997423761</v>
      </c>
      <c r="E55" s="61"/>
      <c r="F55" s="40"/>
      <c r="G55" s="49"/>
      <c r="H55" s="3"/>
      <c r="I55" s="3"/>
      <c r="J55" s="3"/>
      <c r="K55" s="3"/>
      <c r="M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3"/>
      <c r="AV55" s="3"/>
      <c r="AW55" s="3"/>
      <c r="AX55" s="3"/>
      <c r="AY55" s="3"/>
      <c r="AZ55" s="3"/>
      <c r="BA55" s="3"/>
      <c r="BB55" s="3"/>
      <c r="BC55" s="3"/>
    </row>
    <row r="56" spans="1:55" ht="16" thickBot="1" x14ac:dyDescent="0.4">
      <c r="A56" s="28" t="s">
        <v>175</v>
      </c>
      <c r="B56" s="29">
        <v>14365</v>
      </c>
      <c r="C56" s="30">
        <v>649.23522450400276</v>
      </c>
      <c r="E56" s="61"/>
      <c r="F56" s="40"/>
      <c r="G56" s="49"/>
      <c r="H56" s="3"/>
      <c r="I56" s="3"/>
      <c r="J56" s="3"/>
      <c r="K56" s="3"/>
      <c r="M56" s="3"/>
      <c r="N56" s="3"/>
      <c r="O56" s="3"/>
      <c r="P56" s="3"/>
      <c r="Q56" s="3"/>
      <c r="R56" s="3"/>
      <c r="S56" s="3"/>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c r="AV56" s="3"/>
      <c r="AW56" s="3"/>
      <c r="AX56" s="3"/>
      <c r="AY56" s="3"/>
      <c r="AZ56" s="3"/>
      <c r="BA56" s="3"/>
      <c r="BB56" s="3"/>
      <c r="BC56" s="3"/>
    </row>
    <row r="57" spans="1:55" ht="16" thickBot="1" x14ac:dyDescent="0.4">
      <c r="A57" s="28" t="s">
        <v>239</v>
      </c>
      <c r="B57" s="29">
        <v>4</v>
      </c>
      <c r="C57" s="30">
        <v>44</v>
      </c>
      <c r="E57" s="61"/>
      <c r="F57" s="40"/>
      <c r="G57" s="49"/>
      <c r="H57" s="3"/>
      <c r="I57" s="3"/>
      <c r="J57" s="3"/>
      <c r="K57" s="3"/>
      <c r="M57" s="3"/>
      <c r="N57" s="3"/>
      <c r="O57" s="3"/>
      <c r="P57" s="3"/>
      <c r="Q57" s="3"/>
      <c r="R57" s="3"/>
      <c r="S57" s="3"/>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c r="AT57" s="3"/>
      <c r="AU57" s="3"/>
      <c r="AV57" s="3"/>
      <c r="AW57" s="3"/>
      <c r="AX57" s="3"/>
      <c r="AY57" s="3"/>
      <c r="AZ57" s="3"/>
      <c r="BA57" s="3"/>
      <c r="BB57" s="3"/>
      <c r="BC57" s="3"/>
    </row>
    <row r="58" spans="1:55" ht="16" thickBot="1" x14ac:dyDescent="0.4">
      <c r="A58" s="28" t="s">
        <v>238</v>
      </c>
      <c r="B58" s="29">
        <v>513</v>
      </c>
      <c r="C58" s="30">
        <v>2584.4561403508774</v>
      </c>
      <c r="E58" s="61"/>
      <c r="F58" s="40"/>
      <c r="G58" s="49"/>
      <c r="H58" s="3"/>
      <c r="I58" s="3"/>
      <c r="J58" s="3"/>
      <c r="K58" s="3"/>
      <c r="M58" s="3"/>
      <c r="N58" s="3"/>
      <c r="O58" s="3"/>
      <c r="P58" s="3"/>
      <c r="Q58" s="3"/>
      <c r="R58" s="3"/>
      <c r="S58" s="3"/>
      <c r="T58" s="3"/>
      <c r="U58" s="3"/>
      <c r="V58" s="3"/>
      <c r="W58" s="3"/>
      <c r="X58" s="3"/>
      <c r="Y58" s="3"/>
      <c r="Z58" s="3"/>
      <c r="AA58" s="3"/>
      <c r="AB58" s="3"/>
      <c r="AC58" s="3"/>
      <c r="AD58" s="3"/>
      <c r="AE58" s="3"/>
      <c r="AF58" s="3"/>
      <c r="AG58" s="3"/>
      <c r="AH58" s="3"/>
      <c r="AI58" s="3"/>
      <c r="AJ58" s="3"/>
      <c r="AK58" s="3"/>
      <c r="AL58" s="3"/>
      <c r="AM58" s="3"/>
      <c r="AN58" s="3"/>
      <c r="AO58" s="3"/>
      <c r="AP58" s="3"/>
      <c r="AQ58" s="3"/>
      <c r="AR58" s="3"/>
      <c r="AS58" s="3"/>
      <c r="AT58" s="3"/>
      <c r="AU58" s="3"/>
      <c r="AV58" s="3"/>
      <c r="AW58" s="3"/>
      <c r="AX58" s="3"/>
      <c r="AY58" s="3"/>
      <c r="AZ58" s="3"/>
      <c r="BA58" s="3"/>
      <c r="BB58" s="3"/>
      <c r="BC58" s="3"/>
    </row>
    <row r="59" spans="1:55" ht="16" thickBot="1" x14ac:dyDescent="0.4">
      <c r="A59" s="28" t="s">
        <v>250</v>
      </c>
      <c r="B59" s="29">
        <v>147</v>
      </c>
      <c r="C59" s="30">
        <v>21.26530612244898</v>
      </c>
      <c r="E59" s="61"/>
      <c r="F59" s="40"/>
      <c r="G59" s="49"/>
      <c r="H59" s="3"/>
      <c r="I59" s="3"/>
      <c r="J59" s="3"/>
      <c r="K59" s="3"/>
      <c r="M59" s="3"/>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c r="AO59" s="3"/>
      <c r="AP59" s="3"/>
      <c r="AQ59" s="3"/>
      <c r="AR59" s="3"/>
      <c r="AS59" s="3"/>
      <c r="AT59" s="3"/>
      <c r="AU59" s="3"/>
      <c r="AV59" s="3"/>
      <c r="AW59" s="3"/>
      <c r="AX59" s="3"/>
      <c r="AY59" s="3"/>
      <c r="AZ59" s="3"/>
      <c r="BA59" s="3"/>
      <c r="BB59" s="3"/>
      <c r="BC59" s="3"/>
    </row>
    <row r="60" spans="1:55" ht="16" thickBot="1" x14ac:dyDescent="0.4">
      <c r="A60" s="28" t="s">
        <v>263</v>
      </c>
      <c r="B60" s="29">
        <v>1662</v>
      </c>
      <c r="C60" s="30">
        <v>200.70637785800241</v>
      </c>
      <c r="E60" s="61"/>
      <c r="F60" s="40"/>
      <c r="G60" s="49"/>
      <c r="H60" s="3"/>
      <c r="I60" s="3"/>
      <c r="J60" s="3"/>
      <c r="K60" s="3"/>
      <c r="M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c r="AY60" s="3"/>
      <c r="AZ60" s="3"/>
      <c r="BA60" s="3"/>
      <c r="BB60" s="3"/>
      <c r="BC60" s="3"/>
    </row>
    <row r="61" spans="1:55" ht="15.5" thickBot="1" x14ac:dyDescent="0.4">
      <c r="A61" s="31" t="s">
        <v>181</v>
      </c>
      <c r="B61" s="32">
        <v>2751</v>
      </c>
      <c r="C61" s="33">
        <v>393.19992729916396</v>
      </c>
      <c r="E61" s="61"/>
      <c r="F61" s="40"/>
      <c r="G61" s="49"/>
      <c r="H61" s="3"/>
      <c r="I61" s="3"/>
      <c r="J61" s="3"/>
      <c r="K61" s="3"/>
      <c r="M61" s="3"/>
      <c r="N61" s="3"/>
      <c r="O61" s="3"/>
      <c r="P61" s="3"/>
      <c r="Q61" s="3"/>
      <c r="R61" s="3"/>
      <c r="S61" s="3"/>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c r="AT61" s="3"/>
      <c r="AU61" s="3"/>
      <c r="AV61" s="3"/>
      <c r="AW61" s="3"/>
      <c r="AX61" s="3"/>
      <c r="AY61" s="3"/>
      <c r="AZ61" s="3"/>
      <c r="BA61" s="3"/>
      <c r="BB61" s="3"/>
      <c r="BC61" s="3"/>
    </row>
    <row r="62" spans="1:55" ht="16" thickBot="1" x14ac:dyDescent="0.4">
      <c r="A62" s="28" t="s">
        <v>175</v>
      </c>
      <c r="B62" s="29">
        <v>1916</v>
      </c>
      <c r="C62" s="30">
        <v>498.03757828810024</v>
      </c>
      <c r="E62" s="61"/>
      <c r="F62" s="40"/>
      <c r="G62" s="49"/>
      <c r="H62" s="3"/>
      <c r="I62" s="3"/>
      <c r="J62" s="3"/>
      <c r="K62" s="3"/>
      <c r="M62" s="3"/>
      <c r="N62" s="3"/>
      <c r="O62" s="3"/>
      <c r="P62" s="3"/>
      <c r="Q62" s="3"/>
      <c r="R62" s="3"/>
      <c r="S62" s="3"/>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c r="AT62" s="3"/>
      <c r="AU62" s="3"/>
      <c r="AV62" s="3"/>
      <c r="AW62" s="3"/>
      <c r="AX62" s="3"/>
      <c r="AY62" s="3"/>
      <c r="AZ62" s="3"/>
      <c r="BA62" s="3"/>
      <c r="BB62" s="3"/>
      <c r="BC62" s="3"/>
    </row>
    <row r="63" spans="1:55" ht="16" thickBot="1" x14ac:dyDescent="0.4">
      <c r="A63" s="28" t="s">
        <v>239</v>
      </c>
      <c r="B63" s="29">
        <v>1</v>
      </c>
      <c r="C63" s="30">
        <v>31</v>
      </c>
      <c r="E63" s="61"/>
      <c r="F63" s="40"/>
      <c r="G63" s="49"/>
      <c r="H63" s="3"/>
      <c r="I63" s="3"/>
      <c r="J63" s="3"/>
      <c r="K63" s="3"/>
      <c r="M63" s="3"/>
      <c r="N63" s="3"/>
      <c r="O63" s="3"/>
      <c r="P63" s="3"/>
      <c r="Q63" s="3"/>
      <c r="R63" s="3"/>
      <c r="S63" s="3"/>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c r="AT63" s="3"/>
      <c r="AU63" s="3"/>
      <c r="AV63" s="3"/>
      <c r="AW63" s="3"/>
      <c r="AX63" s="3"/>
      <c r="AY63" s="3"/>
      <c r="AZ63" s="3"/>
      <c r="BA63" s="3"/>
      <c r="BB63" s="3"/>
      <c r="BC63" s="3"/>
    </row>
    <row r="64" spans="1:55" ht="16" thickBot="1" x14ac:dyDescent="0.4">
      <c r="A64" s="28" t="s">
        <v>238</v>
      </c>
      <c r="B64" s="29">
        <v>2</v>
      </c>
      <c r="C64" s="30">
        <v>1855</v>
      </c>
      <c r="E64" s="61"/>
      <c r="F64" s="40"/>
      <c r="G64" s="49"/>
      <c r="H64" s="3"/>
      <c r="I64" s="3"/>
      <c r="J64" s="3"/>
      <c r="K64" s="3"/>
      <c r="M64" s="3"/>
      <c r="N64" s="3"/>
      <c r="O64" s="3"/>
      <c r="P64" s="3"/>
      <c r="Q64" s="3"/>
      <c r="R64" s="3"/>
      <c r="S64" s="3"/>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c r="AT64" s="3"/>
      <c r="AU64" s="3"/>
      <c r="AV64" s="3"/>
      <c r="AW64" s="3"/>
      <c r="AX64" s="3"/>
      <c r="AY64" s="3"/>
      <c r="AZ64" s="3"/>
      <c r="BA64" s="3"/>
      <c r="BB64" s="3"/>
      <c r="BC64" s="3"/>
    </row>
    <row r="65" spans="1:55" ht="16" thickBot="1" x14ac:dyDescent="0.4">
      <c r="A65" s="28" t="s">
        <v>250</v>
      </c>
      <c r="B65" s="29">
        <v>59</v>
      </c>
      <c r="C65" s="30">
        <v>18.593220338983052</v>
      </c>
      <c r="E65" s="61"/>
      <c r="F65" s="40"/>
      <c r="G65" s="49"/>
      <c r="H65" s="3"/>
      <c r="I65" s="3"/>
      <c r="J65" s="3"/>
      <c r="K65" s="3"/>
      <c r="M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c r="AY65" s="3"/>
      <c r="AZ65" s="3"/>
      <c r="BA65" s="3"/>
      <c r="BB65" s="3"/>
      <c r="BC65" s="3"/>
    </row>
    <row r="66" spans="1:55" ht="16" thickBot="1" x14ac:dyDescent="0.4">
      <c r="A66" s="28" t="s">
        <v>263</v>
      </c>
      <c r="B66" s="29">
        <v>698</v>
      </c>
      <c r="C66" s="30">
        <v>154.90114613180515</v>
      </c>
      <c r="E66" s="61"/>
      <c r="F66" s="40"/>
      <c r="G66" s="49"/>
      <c r="H66" s="3"/>
      <c r="I66" s="3"/>
      <c r="J66" s="3"/>
      <c r="K66" s="3"/>
      <c r="M66" s="3"/>
      <c r="N66" s="3"/>
      <c r="O66" s="3"/>
      <c r="P66" s="3"/>
      <c r="Q66" s="3"/>
      <c r="R66" s="3"/>
      <c r="S66" s="3"/>
      <c r="T66" s="3"/>
      <c r="U66" s="3"/>
      <c r="V66" s="3"/>
      <c r="W66" s="3"/>
      <c r="X66" s="3"/>
      <c r="Y66" s="3"/>
      <c r="Z66" s="3"/>
      <c r="AA66" s="3"/>
      <c r="AB66" s="3"/>
      <c r="AC66" s="3"/>
      <c r="AD66" s="3"/>
      <c r="AE66" s="3"/>
      <c r="AF66" s="3"/>
      <c r="AG66" s="3"/>
      <c r="AH66" s="3"/>
      <c r="AI66" s="3"/>
      <c r="AJ66" s="3"/>
      <c r="AK66" s="3"/>
      <c r="AL66" s="3"/>
      <c r="AM66" s="3"/>
      <c r="AN66" s="3"/>
      <c r="AO66" s="3"/>
      <c r="AP66" s="3"/>
      <c r="AQ66" s="3"/>
      <c r="AR66" s="3"/>
      <c r="AS66" s="3"/>
      <c r="AT66" s="3"/>
      <c r="AU66" s="3"/>
      <c r="AV66" s="3"/>
      <c r="AW66" s="3"/>
      <c r="AX66" s="3"/>
      <c r="AY66" s="3"/>
      <c r="AZ66" s="3"/>
      <c r="BA66" s="3"/>
      <c r="BB66" s="3"/>
      <c r="BC66" s="3"/>
    </row>
    <row r="67" spans="1:55" ht="16" thickBot="1" x14ac:dyDescent="0.4">
      <c r="A67" s="28" t="s">
        <v>264</v>
      </c>
      <c r="B67" s="29">
        <v>75</v>
      </c>
      <c r="C67" s="30">
        <v>193.25333333333333</v>
      </c>
      <c r="E67" s="61"/>
      <c r="F67" s="40"/>
      <c r="G67" s="49"/>
      <c r="H67" s="3"/>
      <c r="I67" s="3"/>
      <c r="J67" s="3"/>
      <c r="K67" s="3"/>
      <c r="M67" s="3"/>
      <c r="N67" s="3"/>
      <c r="O67" s="3"/>
      <c r="P67" s="3"/>
      <c r="Q67" s="3"/>
      <c r="R67" s="3"/>
      <c r="S67" s="3"/>
      <c r="T67" s="3"/>
      <c r="U67" s="3"/>
      <c r="V67" s="3"/>
      <c r="W67" s="3"/>
      <c r="X67" s="3"/>
      <c r="Y67" s="3"/>
      <c r="Z67" s="3"/>
      <c r="AA67" s="3"/>
      <c r="AB67" s="3"/>
      <c r="AC67" s="3"/>
      <c r="AD67" s="3"/>
      <c r="AE67" s="3"/>
      <c r="AF67" s="3"/>
      <c r="AG67" s="3"/>
      <c r="AH67" s="3"/>
      <c r="AI67" s="3"/>
      <c r="AJ67" s="3"/>
      <c r="AK67" s="3"/>
      <c r="AL67" s="3"/>
      <c r="AM67" s="3"/>
      <c r="AN67" s="3"/>
      <c r="AO67" s="3"/>
      <c r="AP67" s="3"/>
      <c r="AQ67" s="3"/>
      <c r="AR67" s="3"/>
      <c r="AS67" s="3"/>
      <c r="AT67" s="3"/>
      <c r="AU67" s="3"/>
      <c r="AV67" s="3"/>
      <c r="AW67" s="3"/>
      <c r="AX67" s="3"/>
      <c r="AY67" s="3"/>
      <c r="AZ67" s="3"/>
      <c r="BA67" s="3"/>
      <c r="BB67" s="3"/>
      <c r="BC67" s="3"/>
    </row>
    <row r="68" spans="1:55" ht="15.5" thickBot="1" x14ac:dyDescent="0.4">
      <c r="A68" s="31" t="s">
        <v>182</v>
      </c>
      <c r="B68" s="32">
        <v>3324</v>
      </c>
      <c r="C68" s="33">
        <v>514.30354993983156</v>
      </c>
      <c r="E68" s="61"/>
      <c r="F68" s="40"/>
      <c r="G68" s="49"/>
      <c r="H68" s="3"/>
      <c r="I68" s="3"/>
      <c r="J68" s="3"/>
      <c r="K68" s="3"/>
      <c r="M68" s="3"/>
      <c r="N68" s="3"/>
      <c r="O68" s="3"/>
      <c r="P68" s="3"/>
      <c r="Q68" s="3"/>
      <c r="R68" s="3"/>
      <c r="S68" s="3"/>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c r="AU68" s="3"/>
      <c r="AV68" s="3"/>
      <c r="AW68" s="3"/>
      <c r="AX68" s="3"/>
      <c r="AY68" s="3"/>
      <c r="AZ68" s="3"/>
      <c r="BA68" s="3"/>
      <c r="BB68" s="3"/>
      <c r="BC68" s="3"/>
    </row>
    <row r="69" spans="1:55" ht="16" thickBot="1" x14ac:dyDescent="0.4">
      <c r="A69" s="28" t="s">
        <v>175</v>
      </c>
      <c r="B69" s="29">
        <v>3147</v>
      </c>
      <c r="C69" s="30">
        <v>514.18589132507145</v>
      </c>
      <c r="E69" s="61"/>
      <c r="F69" s="40"/>
      <c r="G69" s="49"/>
      <c r="H69" s="3"/>
      <c r="I69" s="3"/>
      <c r="J69" s="3"/>
      <c r="K69" s="3"/>
      <c r="M69" s="3"/>
      <c r="N69" s="3"/>
      <c r="O69" s="3"/>
      <c r="P69" s="3"/>
      <c r="Q69" s="3"/>
      <c r="R69" s="3"/>
      <c r="S69" s="3"/>
      <c r="T69" s="3"/>
      <c r="U69" s="3"/>
      <c r="V69" s="3"/>
      <c r="W69" s="3"/>
      <c r="X69" s="3"/>
      <c r="Y69" s="3"/>
      <c r="Z69" s="3"/>
      <c r="AA69" s="3"/>
      <c r="AB69" s="3"/>
      <c r="AC69" s="3"/>
      <c r="AD69" s="3"/>
      <c r="AE69" s="3"/>
      <c r="AF69" s="3"/>
      <c r="AG69" s="3"/>
      <c r="AH69" s="3"/>
      <c r="AI69" s="3"/>
      <c r="AJ69" s="3"/>
      <c r="AK69" s="3"/>
      <c r="AL69" s="3"/>
      <c r="AM69" s="3"/>
      <c r="AN69" s="3"/>
      <c r="AO69" s="3"/>
      <c r="AP69" s="3"/>
      <c r="AQ69" s="3"/>
      <c r="AR69" s="3"/>
      <c r="AS69" s="3"/>
      <c r="AT69" s="3"/>
      <c r="AU69" s="3"/>
      <c r="AV69" s="3"/>
      <c r="AW69" s="3"/>
      <c r="AX69" s="3"/>
      <c r="AY69" s="3"/>
      <c r="AZ69" s="3"/>
      <c r="BA69" s="3"/>
      <c r="BB69" s="3"/>
      <c r="BC69" s="3"/>
    </row>
    <row r="70" spans="1:55" ht="17.5" customHeight="1" thickBot="1" x14ac:dyDescent="0.4">
      <c r="A70" s="28" t="s">
        <v>238</v>
      </c>
      <c r="B70" s="29">
        <v>25</v>
      </c>
      <c r="C70" s="30">
        <v>2301.1999999999998</v>
      </c>
      <c r="E70" s="61"/>
      <c r="F70" s="40"/>
      <c r="G70" s="49"/>
      <c r="H70" s="3"/>
      <c r="I70" s="3"/>
      <c r="J70" s="3"/>
      <c r="K70" s="3"/>
      <c r="M70" s="3"/>
      <c r="N70" s="3"/>
      <c r="O70" s="3"/>
      <c r="P70" s="3"/>
      <c r="Q70" s="3"/>
      <c r="R70" s="3"/>
      <c r="S70" s="3"/>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c r="AT70" s="3"/>
      <c r="AU70" s="3"/>
      <c r="AV70" s="3"/>
      <c r="AW70" s="3"/>
      <c r="AX70" s="3"/>
      <c r="AY70" s="3"/>
      <c r="AZ70" s="3"/>
      <c r="BA70" s="3"/>
      <c r="BB70" s="3"/>
      <c r="BC70" s="3"/>
    </row>
    <row r="71" spans="1:55" ht="16" thickBot="1" x14ac:dyDescent="0.4">
      <c r="A71" s="28" t="s">
        <v>250</v>
      </c>
      <c r="B71" s="29">
        <v>54</v>
      </c>
      <c r="C71" s="30">
        <v>72.055555555555557</v>
      </c>
      <c r="E71" s="61"/>
      <c r="F71" s="40"/>
      <c r="G71" s="49"/>
      <c r="H71" s="3"/>
      <c r="I71" s="3"/>
      <c r="J71" s="3"/>
      <c r="K71" s="3"/>
      <c r="M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c r="AX71" s="3"/>
      <c r="AY71" s="3"/>
      <c r="AZ71" s="3"/>
      <c r="BA71" s="3"/>
      <c r="BB71" s="3"/>
      <c r="BC71" s="3"/>
    </row>
    <row r="72" spans="1:55" ht="16" thickBot="1" x14ac:dyDescent="0.4">
      <c r="A72" s="28" t="s">
        <v>263</v>
      </c>
      <c r="B72" s="29">
        <v>39</v>
      </c>
      <c r="C72" s="30">
        <v>321.28205128205127</v>
      </c>
      <c r="E72" s="61"/>
      <c r="F72" s="40"/>
      <c r="G72" s="49"/>
      <c r="H72" s="3"/>
      <c r="I72" s="3"/>
      <c r="J72" s="3"/>
      <c r="K72" s="3"/>
      <c r="M72" s="3"/>
      <c r="N72" s="3"/>
      <c r="O72" s="3"/>
      <c r="P72" s="3"/>
      <c r="Q72" s="3"/>
      <c r="R72" s="3"/>
      <c r="S72" s="3"/>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3"/>
      <c r="AV72" s="3"/>
      <c r="AW72" s="3"/>
      <c r="AX72" s="3"/>
      <c r="AY72" s="3"/>
      <c r="AZ72" s="3"/>
      <c r="BA72" s="3"/>
      <c r="BB72" s="3"/>
      <c r="BC72" s="3"/>
    </row>
    <row r="73" spans="1:55" ht="16" thickBot="1" x14ac:dyDescent="0.4">
      <c r="A73" s="28" t="s">
        <v>264</v>
      </c>
      <c r="B73" s="29">
        <v>59</v>
      </c>
      <c r="C73" s="30">
        <v>295.77966101694915</v>
      </c>
      <c r="E73" s="61"/>
      <c r="F73" s="40"/>
      <c r="G73" s="49"/>
      <c r="H73" s="3"/>
      <c r="I73" s="3"/>
      <c r="J73" s="3"/>
      <c r="K73" s="3"/>
      <c r="M73" s="3"/>
      <c r="N73" s="3"/>
      <c r="O73" s="3"/>
      <c r="P73" s="3"/>
      <c r="Q73" s="3"/>
      <c r="R73" s="3"/>
      <c r="S73" s="3"/>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c r="AT73" s="3"/>
      <c r="AU73" s="3"/>
      <c r="AV73" s="3"/>
      <c r="AW73" s="3"/>
      <c r="AX73" s="3"/>
      <c r="AY73" s="3"/>
      <c r="AZ73" s="3"/>
      <c r="BA73" s="3"/>
      <c r="BB73" s="3"/>
      <c r="BC73" s="3"/>
    </row>
    <row r="74" spans="1:55" ht="16" thickBot="1" x14ac:dyDescent="0.4">
      <c r="A74" s="31" t="s">
        <v>245</v>
      </c>
      <c r="B74" s="70">
        <v>9092</v>
      </c>
      <c r="C74" s="71">
        <v>808.40266168059838</v>
      </c>
      <c r="E74" s="61"/>
      <c r="F74" s="40"/>
      <c r="G74" s="49"/>
      <c r="H74" s="3"/>
      <c r="I74" s="3"/>
      <c r="J74" s="3"/>
      <c r="K74" s="3"/>
      <c r="M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c r="AX74" s="3"/>
      <c r="AY74" s="3"/>
      <c r="AZ74" s="3"/>
      <c r="BA74" s="3"/>
      <c r="BB74" s="3"/>
      <c r="BC74" s="3"/>
    </row>
    <row r="75" spans="1:55" ht="16" thickBot="1" x14ac:dyDescent="0.4">
      <c r="A75" s="28" t="s">
        <v>175</v>
      </c>
      <c r="B75" s="29">
        <v>8697</v>
      </c>
      <c r="C75" s="30">
        <v>782.49281361388989</v>
      </c>
      <c r="E75" s="61"/>
      <c r="F75" s="40"/>
      <c r="G75" s="49"/>
      <c r="H75" s="3"/>
      <c r="I75" s="3"/>
      <c r="J75" s="3"/>
      <c r="K75" s="3"/>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c r="AX75" s="3"/>
      <c r="AY75" s="3"/>
      <c r="AZ75" s="3"/>
      <c r="BA75" s="3"/>
      <c r="BB75" s="3"/>
      <c r="BC75" s="3"/>
    </row>
    <row r="76" spans="1:55" ht="16" thickBot="1" x14ac:dyDescent="0.4">
      <c r="A76" s="28" t="s">
        <v>238</v>
      </c>
      <c r="B76" s="29">
        <v>188</v>
      </c>
      <c r="C76" s="30">
        <v>2563.4627659574467</v>
      </c>
      <c r="E76" s="61"/>
      <c r="F76" s="40"/>
      <c r="G76" s="49"/>
      <c r="H76" s="3"/>
      <c r="I76" s="3"/>
      <c r="J76" s="3"/>
      <c r="K76" s="3"/>
      <c r="M76" s="3"/>
      <c r="N76" s="3"/>
      <c r="O76" s="3"/>
      <c r="P76" s="3"/>
      <c r="Q76" s="3"/>
      <c r="R76" s="3"/>
      <c r="S76" s="3"/>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c r="AU76" s="3"/>
      <c r="AV76" s="3"/>
      <c r="AW76" s="3"/>
      <c r="AX76" s="3"/>
      <c r="AY76" s="3"/>
      <c r="AZ76" s="3"/>
      <c r="BA76" s="3"/>
      <c r="BB76" s="3"/>
      <c r="BC76" s="3"/>
    </row>
    <row r="77" spans="1:55" ht="16" thickBot="1" x14ac:dyDescent="0.4">
      <c r="A77" s="28" t="s">
        <v>250</v>
      </c>
      <c r="B77" s="29">
        <v>24</v>
      </c>
      <c r="C77" s="30">
        <v>17.833333333333332</v>
      </c>
      <c r="E77" s="61"/>
      <c r="F77" s="40"/>
      <c r="G77" s="49"/>
      <c r="H77" s="3"/>
      <c r="I77" s="3"/>
      <c r="J77" s="3"/>
      <c r="K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row>
    <row r="78" spans="1:55" ht="16" thickBot="1" x14ac:dyDescent="0.4">
      <c r="A78" s="28" t="s">
        <v>263</v>
      </c>
      <c r="B78" s="29">
        <v>181</v>
      </c>
      <c r="C78" s="30">
        <v>343.04419889502765</v>
      </c>
      <c r="D78" s="13"/>
      <c r="E78" s="61"/>
      <c r="F78" s="40"/>
      <c r="G78" s="49"/>
      <c r="H78" s="3"/>
      <c r="I78" s="3"/>
      <c r="J78" s="3"/>
      <c r="K78" s="3"/>
      <c r="M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c r="AU78" s="3"/>
      <c r="AV78" s="3"/>
      <c r="AW78" s="3"/>
      <c r="AX78" s="3"/>
      <c r="AY78" s="3"/>
      <c r="AZ78" s="3"/>
      <c r="BA78" s="3"/>
      <c r="BB78" s="3"/>
      <c r="BC78" s="3"/>
    </row>
    <row r="79" spans="1:55" ht="16" thickBot="1" x14ac:dyDescent="0.4">
      <c r="A79" s="28" t="s">
        <v>264</v>
      </c>
      <c r="B79" s="29">
        <v>2</v>
      </c>
      <c r="C79" s="30">
        <v>103.5</v>
      </c>
      <c r="E79" s="61"/>
      <c r="F79" s="40"/>
      <c r="G79" s="49"/>
      <c r="H79" s="3"/>
      <c r="I79" s="3"/>
      <c r="J79" s="3"/>
      <c r="K79" s="3"/>
      <c r="M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c r="AX79" s="3"/>
      <c r="AY79" s="3"/>
      <c r="AZ79" s="3"/>
      <c r="BA79" s="3"/>
      <c r="BB79" s="3"/>
      <c r="BC79" s="3"/>
    </row>
    <row r="80" spans="1:55" ht="15.5" thickBot="1" x14ac:dyDescent="0.4">
      <c r="A80" s="31" t="s">
        <v>183</v>
      </c>
      <c r="B80" s="32">
        <v>5056</v>
      </c>
      <c r="C80" s="33">
        <v>144.11847310126583</v>
      </c>
      <c r="E80" s="61"/>
      <c r="F80" s="40"/>
      <c r="G80" s="49"/>
      <c r="H80" s="3"/>
      <c r="I80" s="3"/>
      <c r="J80" s="3"/>
      <c r="K80" s="3"/>
      <c r="M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c r="AW80" s="3"/>
      <c r="AX80" s="3"/>
      <c r="AY80" s="3"/>
      <c r="AZ80" s="3"/>
      <c r="BA80" s="3"/>
      <c r="BB80" s="3"/>
      <c r="BC80" s="3"/>
    </row>
    <row r="81" spans="1:55" ht="16" thickBot="1" x14ac:dyDescent="0.4">
      <c r="A81" s="28" t="s">
        <v>175</v>
      </c>
      <c r="B81" s="29">
        <v>2175</v>
      </c>
      <c r="C81" s="30">
        <v>179.22942528735632</v>
      </c>
      <c r="E81" s="61"/>
      <c r="F81" s="40"/>
      <c r="G81" s="49"/>
      <c r="H81" s="3"/>
      <c r="I81" s="3"/>
      <c r="J81" s="3"/>
      <c r="K81" s="3"/>
      <c r="M81" s="3"/>
      <c r="N81" s="3"/>
      <c r="O81" s="3"/>
      <c r="P81" s="3"/>
      <c r="Q81" s="3"/>
      <c r="R81" s="3"/>
      <c r="S81" s="3"/>
      <c r="T81" s="3"/>
      <c r="U81" s="3"/>
      <c r="V81" s="3"/>
      <c r="W81" s="3"/>
      <c r="X81" s="3"/>
      <c r="Y81" s="3"/>
      <c r="Z81" s="3"/>
      <c r="AA81" s="3"/>
      <c r="AB81" s="3"/>
      <c r="AC81" s="3"/>
      <c r="AD81" s="3"/>
      <c r="AE81" s="3"/>
      <c r="AF81" s="3"/>
      <c r="AG81" s="3"/>
      <c r="AH81" s="3"/>
      <c r="AI81" s="3"/>
      <c r="AJ81" s="3"/>
      <c r="AK81" s="3"/>
      <c r="AL81" s="3"/>
      <c r="AM81" s="3"/>
      <c r="AN81" s="3"/>
      <c r="AO81" s="3"/>
      <c r="AP81" s="3"/>
      <c r="AQ81" s="3"/>
      <c r="AR81" s="3"/>
      <c r="AS81" s="3"/>
      <c r="AT81" s="3"/>
      <c r="AU81" s="3"/>
      <c r="AV81" s="3"/>
      <c r="AW81" s="3"/>
      <c r="AX81" s="3"/>
      <c r="AY81" s="3"/>
      <c r="AZ81" s="3"/>
      <c r="BA81" s="3"/>
      <c r="BB81" s="3"/>
      <c r="BC81" s="3"/>
    </row>
    <row r="82" spans="1:55" ht="16" thickBot="1" x14ac:dyDescent="0.4">
      <c r="A82" s="28" t="s">
        <v>238</v>
      </c>
      <c r="B82" s="29">
        <v>120</v>
      </c>
      <c r="C82" s="30">
        <v>1610.35</v>
      </c>
      <c r="E82" s="61"/>
      <c r="F82" s="40"/>
      <c r="G82" s="49"/>
      <c r="H82" s="3"/>
      <c r="I82" s="3"/>
      <c r="J82" s="3"/>
      <c r="K82" s="3"/>
      <c r="M82" s="3"/>
      <c r="N82" s="3"/>
      <c r="O82" s="3"/>
      <c r="P82" s="3"/>
      <c r="Q82" s="3"/>
      <c r="R82" s="3"/>
      <c r="S82" s="3"/>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c r="AU82" s="3"/>
      <c r="AV82" s="3"/>
      <c r="AW82" s="3"/>
      <c r="AX82" s="3"/>
      <c r="AY82" s="3"/>
      <c r="AZ82" s="3"/>
      <c r="BA82" s="3"/>
      <c r="BB82" s="3"/>
      <c r="BC82" s="3"/>
    </row>
    <row r="83" spans="1:55" ht="16" thickBot="1" x14ac:dyDescent="0.4">
      <c r="A83" s="28" t="s">
        <v>250</v>
      </c>
      <c r="B83" s="29">
        <v>3</v>
      </c>
      <c r="C83" s="30">
        <v>14.666666666666666</v>
      </c>
      <c r="E83" s="61"/>
      <c r="F83" s="40"/>
      <c r="G83" s="49"/>
      <c r="H83" s="3"/>
      <c r="I83" s="3"/>
      <c r="J83" s="3"/>
      <c r="K83" s="3"/>
      <c r="M83" s="3"/>
      <c r="N83" s="3"/>
      <c r="O83" s="3"/>
      <c r="P83" s="3"/>
      <c r="Q83" s="3"/>
      <c r="R83" s="3"/>
      <c r="S83" s="3"/>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c r="AT83" s="3"/>
      <c r="AU83" s="3"/>
      <c r="AV83" s="3"/>
      <c r="AW83" s="3"/>
      <c r="AX83" s="3"/>
      <c r="AY83" s="3"/>
      <c r="AZ83" s="3"/>
      <c r="BA83" s="3"/>
      <c r="BB83" s="3"/>
      <c r="BC83" s="3"/>
    </row>
    <row r="84" spans="1:55" ht="16" thickBot="1" x14ac:dyDescent="0.4">
      <c r="A84" s="28" t="s">
        <v>263</v>
      </c>
      <c r="B84" s="29">
        <v>2710</v>
      </c>
      <c r="C84" s="30">
        <v>50.028044280442806</v>
      </c>
      <c r="E84" s="61"/>
      <c r="F84" s="40"/>
      <c r="G84" s="49"/>
      <c r="H84" s="3"/>
      <c r="I84" s="3"/>
      <c r="J84" s="3"/>
      <c r="K84" s="3"/>
      <c r="M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c r="AV84" s="3"/>
      <c r="AW84" s="3"/>
      <c r="AX84" s="3"/>
      <c r="AY84" s="3"/>
      <c r="AZ84" s="3"/>
      <c r="BA84" s="3"/>
      <c r="BB84" s="3"/>
      <c r="BC84" s="3"/>
    </row>
    <row r="85" spans="1:55" ht="16" thickBot="1" x14ac:dyDescent="0.4">
      <c r="A85" s="28" t="s">
        <v>264</v>
      </c>
      <c r="B85" s="29">
        <v>48</v>
      </c>
      <c r="C85" s="30">
        <v>207.85416666666666</v>
      </c>
      <c r="E85" s="61"/>
      <c r="F85" s="40"/>
      <c r="G85" s="49"/>
      <c r="H85" s="3"/>
      <c r="I85" s="3"/>
      <c r="J85" s="3"/>
      <c r="K85" s="3"/>
      <c r="M85" s="3"/>
      <c r="N85" s="3"/>
      <c r="O85" s="3"/>
      <c r="P85" s="3"/>
      <c r="Q85" s="3"/>
      <c r="R85" s="3"/>
      <c r="S85" s="3"/>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c r="AT85" s="3"/>
      <c r="AU85" s="3"/>
      <c r="AV85" s="3"/>
      <c r="AW85" s="3"/>
      <c r="AX85" s="3"/>
      <c r="AY85" s="3"/>
      <c r="AZ85" s="3"/>
      <c r="BA85" s="3"/>
      <c r="BB85" s="3"/>
      <c r="BC85" s="3"/>
    </row>
    <row r="86" spans="1:55" ht="15.5" thickBot="1" x14ac:dyDescent="0.4">
      <c r="A86" s="31" t="s">
        <v>233</v>
      </c>
      <c r="B86" s="32">
        <v>8802</v>
      </c>
      <c r="C86" s="33">
        <v>248.66530334014996</v>
      </c>
      <c r="E86" s="61"/>
      <c r="F86" s="40"/>
      <c r="G86" s="49"/>
      <c r="H86" s="3"/>
      <c r="I86" s="3"/>
      <c r="J86" s="3"/>
      <c r="K86" s="3"/>
      <c r="M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c r="AX86" s="3"/>
      <c r="AY86" s="3"/>
      <c r="AZ86" s="3"/>
      <c r="BA86" s="3"/>
      <c r="BB86" s="3"/>
      <c r="BC86" s="3"/>
    </row>
    <row r="87" spans="1:55" ht="16" thickBot="1" x14ac:dyDescent="0.4">
      <c r="A87" s="28" t="s">
        <v>175</v>
      </c>
      <c r="B87" s="29">
        <v>5730</v>
      </c>
      <c r="C87" s="30">
        <v>349.53228621291447</v>
      </c>
      <c r="E87" s="61"/>
      <c r="F87" s="40"/>
      <c r="G87" s="49"/>
      <c r="H87" s="3"/>
      <c r="I87" s="3"/>
      <c r="J87" s="3"/>
      <c r="K87" s="3"/>
      <c r="M87" s="3"/>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c r="AU87" s="3"/>
      <c r="AV87" s="3"/>
      <c r="AW87" s="3"/>
      <c r="AX87" s="3"/>
      <c r="AY87" s="3"/>
      <c r="AZ87" s="3"/>
      <c r="BA87" s="3"/>
      <c r="BB87" s="3"/>
      <c r="BC87" s="3"/>
    </row>
    <row r="88" spans="1:55" ht="16" thickBot="1" x14ac:dyDescent="0.4">
      <c r="A88" s="28" t="s">
        <v>250</v>
      </c>
      <c r="B88" s="29">
        <v>118</v>
      </c>
      <c r="C88" s="30">
        <v>13.754237288135593</v>
      </c>
      <c r="E88" s="61"/>
      <c r="F88" s="40"/>
      <c r="G88" s="49"/>
      <c r="H88" s="3"/>
      <c r="I88" s="3"/>
      <c r="J88" s="3"/>
      <c r="K88" s="3"/>
      <c r="M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c r="AV88" s="3"/>
      <c r="AW88" s="3"/>
      <c r="AX88" s="3"/>
      <c r="AY88" s="3"/>
      <c r="AZ88" s="3"/>
      <c r="BA88" s="3"/>
      <c r="BB88" s="3"/>
      <c r="BC88" s="3"/>
    </row>
    <row r="89" spans="1:55" ht="16" thickBot="1" x14ac:dyDescent="0.4">
      <c r="A89" s="28" t="s">
        <v>263</v>
      </c>
      <c r="B89" s="29">
        <v>2954</v>
      </c>
      <c r="C89" s="30">
        <v>62.393026404874746</v>
      </c>
      <c r="E89" s="61"/>
      <c r="F89" s="40"/>
      <c r="G89" s="49"/>
      <c r="H89" s="3"/>
      <c r="I89" s="3"/>
      <c r="J89" s="3"/>
      <c r="K89" s="3"/>
      <c r="M89" s="3"/>
      <c r="N89" s="3"/>
      <c r="O89" s="3"/>
      <c r="P89" s="3"/>
      <c r="Q89" s="3"/>
      <c r="R89" s="3"/>
      <c r="S89" s="3"/>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c r="AT89" s="3"/>
      <c r="AU89" s="3"/>
      <c r="AV89" s="3"/>
      <c r="AW89" s="3"/>
      <c r="AX89" s="3"/>
      <c r="AY89" s="3"/>
      <c r="AZ89" s="3"/>
      <c r="BA89" s="3"/>
      <c r="BB89" s="3"/>
      <c r="BC89" s="3"/>
    </row>
    <row r="90" spans="1:55" ht="15.5" thickBot="1" x14ac:dyDescent="0.4">
      <c r="A90" s="31" t="s">
        <v>184</v>
      </c>
      <c r="B90" s="32">
        <v>2930</v>
      </c>
      <c r="C90" s="33">
        <v>334.77542662116042</v>
      </c>
      <c r="E90" s="61"/>
      <c r="F90" s="40"/>
      <c r="G90" s="49"/>
      <c r="H90" s="3"/>
      <c r="I90" s="3"/>
      <c r="J90" s="3"/>
      <c r="K90" s="3"/>
      <c r="M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c r="AX90" s="3"/>
      <c r="AY90" s="3"/>
      <c r="AZ90" s="3"/>
      <c r="BA90" s="3"/>
      <c r="BB90" s="3"/>
      <c r="BC90" s="3"/>
    </row>
    <row r="91" spans="1:55" ht="16" thickBot="1" x14ac:dyDescent="0.4">
      <c r="A91" s="28" t="s">
        <v>175</v>
      </c>
      <c r="B91" s="29">
        <v>2339</v>
      </c>
      <c r="C91" s="30">
        <v>342.11457887986319</v>
      </c>
      <c r="E91" s="61"/>
      <c r="F91" s="40"/>
      <c r="G91" s="49"/>
      <c r="H91" s="3"/>
      <c r="I91" s="3"/>
      <c r="J91" s="3"/>
      <c r="K91" s="3"/>
      <c r="M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c r="AX91" s="3"/>
      <c r="AY91" s="3"/>
      <c r="AZ91" s="3"/>
      <c r="BA91" s="3"/>
      <c r="BB91" s="3"/>
      <c r="BC91" s="3"/>
    </row>
    <row r="92" spans="1:55" ht="16" thickBot="1" x14ac:dyDescent="0.4">
      <c r="A92" s="28" t="s">
        <v>239</v>
      </c>
      <c r="B92" s="29">
        <v>1</v>
      </c>
      <c r="C92" s="30">
        <v>41</v>
      </c>
      <c r="E92" s="61"/>
      <c r="F92" s="40"/>
      <c r="G92" s="49"/>
      <c r="H92" s="3"/>
      <c r="I92" s="3"/>
      <c r="J92" s="3"/>
      <c r="K92" s="3"/>
      <c r="M92" s="3"/>
      <c r="N92" s="3"/>
      <c r="O92" s="3"/>
      <c r="P92" s="3"/>
      <c r="Q92" s="3"/>
      <c r="R92" s="3"/>
      <c r="S92" s="3"/>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c r="AT92" s="3"/>
      <c r="AU92" s="3"/>
      <c r="AV92" s="3"/>
      <c r="AW92" s="3"/>
      <c r="AX92" s="3"/>
      <c r="AY92" s="3"/>
      <c r="AZ92" s="3"/>
      <c r="BA92" s="3"/>
      <c r="BB92" s="3"/>
      <c r="BC92" s="3"/>
    </row>
    <row r="93" spans="1:55" ht="16" thickBot="1" x14ac:dyDescent="0.4">
      <c r="A93" s="28" t="s">
        <v>250</v>
      </c>
      <c r="B93" s="29">
        <v>123</v>
      </c>
      <c r="C93" s="30">
        <v>54.72357723577236</v>
      </c>
      <c r="E93" s="61"/>
      <c r="F93" s="40"/>
      <c r="G93" s="49"/>
      <c r="H93" s="3"/>
      <c r="I93" s="3"/>
      <c r="J93" s="3"/>
      <c r="K93" s="3"/>
      <c r="M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c r="AX93" s="3"/>
      <c r="AY93" s="3"/>
      <c r="AZ93" s="3"/>
      <c r="BA93" s="3"/>
      <c r="BB93" s="3"/>
      <c r="BC93" s="3"/>
    </row>
    <row r="94" spans="1:55" ht="16" thickBot="1" x14ac:dyDescent="0.4">
      <c r="A94" s="28" t="s">
        <v>263</v>
      </c>
      <c r="B94" s="29">
        <v>434</v>
      </c>
      <c r="C94" s="30">
        <v>389.26497695852532</v>
      </c>
      <c r="E94" s="61"/>
      <c r="F94" s="40"/>
      <c r="G94" s="49"/>
      <c r="H94" s="3"/>
      <c r="I94" s="3"/>
      <c r="J94" s="3"/>
      <c r="K94" s="3"/>
      <c r="M94" s="3"/>
      <c r="N94" s="3"/>
      <c r="O94" s="3"/>
      <c r="P94" s="3"/>
      <c r="Q94" s="3"/>
      <c r="R94" s="3"/>
      <c r="S94" s="3"/>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c r="AU94" s="3"/>
      <c r="AV94" s="3"/>
      <c r="AW94" s="3"/>
      <c r="AX94" s="3"/>
      <c r="AY94" s="3"/>
      <c r="AZ94" s="3"/>
      <c r="BA94" s="3"/>
      <c r="BB94" s="3"/>
      <c r="BC94" s="3"/>
    </row>
    <row r="95" spans="1:55" ht="16" thickBot="1" x14ac:dyDescent="0.4">
      <c r="A95" s="28" t="s">
        <v>264</v>
      </c>
      <c r="B95" s="29">
        <v>33</v>
      </c>
      <c r="C95" s="30">
        <v>150.69696969696969</v>
      </c>
      <c r="E95" s="61"/>
      <c r="F95" s="40"/>
      <c r="G95" s="49"/>
      <c r="H95" s="3"/>
      <c r="I95" s="3"/>
      <c r="J95" s="3"/>
      <c r="K95" s="3"/>
      <c r="M95" s="3"/>
      <c r="N95" s="3"/>
      <c r="O95" s="3"/>
      <c r="P95" s="3"/>
      <c r="Q95" s="3"/>
      <c r="R95" s="3"/>
      <c r="S95" s="3"/>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c r="AU95" s="3"/>
      <c r="AV95" s="3"/>
      <c r="AW95" s="3"/>
      <c r="AX95" s="3"/>
      <c r="AY95" s="3"/>
      <c r="AZ95" s="3"/>
      <c r="BA95" s="3"/>
      <c r="BB95" s="3"/>
      <c r="BC95" s="3"/>
    </row>
    <row r="96" spans="1:55" ht="15.5" thickBot="1" x14ac:dyDescent="0.4">
      <c r="A96" s="31" t="s">
        <v>185</v>
      </c>
      <c r="B96" s="32">
        <v>13623</v>
      </c>
      <c r="C96" s="33">
        <v>452.59450928576672</v>
      </c>
      <c r="E96" s="61"/>
      <c r="F96" s="40"/>
      <c r="G96" s="49"/>
      <c r="H96" s="3"/>
      <c r="I96" s="3"/>
      <c r="J96" s="3"/>
      <c r="K96" s="3"/>
      <c r="M96" s="3"/>
      <c r="N96" s="3"/>
      <c r="O96" s="3"/>
      <c r="P96" s="3"/>
      <c r="Q96" s="3"/>
      <c r="R96" s="3"/>
      <c r="S96" s="3"/>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c r="AU96" s="3"/>
      <c r="AV96" s="3"/>
      <c r="AW96" s="3"/>
      <c r="AX96" s="3"/>
      <c r="AY96" s="3"/>
      <c r="AZ96" s="3"/>
      <c r="BA96" s="3"/>
      <c r="BB96" s="3"/>
      <c r="BC96" s="3"/>
    </row>
    <row r="97" spans="1:55" ht="16" thickBot="1" x14ac:dyDescent="0.4">
      <c r="A97" s="28" t="s">
        <v>175</v>
      </c>
      <c r="B97" s="29">
        <v>12092</v>
      </c>
      <c r="C97" s="30">
        <v>402.6386867350314</v>
      </c>
      <c r="E97" s="61"/>
      <c r="F97" s="40"/>
      <c r="G97" s="49"/>
      <c r="H97" s="3"/>
      <c r="I97" s="3"/>
      <c r="J97" s="3"/>
      <c r="K97" s="3"/>
      <c r="M97" s="3"/>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c r="AU97" s="3"/>
      <c r="AV97" s="3"/>
      <c r="AW97" s="3"/>
      <c r="AX97" s="3"/>
      <c r="AY97" s="3"/>
      <c r="AZ97" s="3"/>
      <c r="BA97" s="3"/>
      <c r="BB97" s="3"/>
      <c r="BC97" s="3"/>
    </row>
    <row r="98" spans="1:55" ht="16" thickBot="1" x14ac:dyDescent="0.4">
      <c r="A98" s="28" t="s">
        <v>239</v>
      </c>
      <c r="B98" s="29">
        <v>1</v>
      </c>
      <c r="C98" s="30">
        <v>26</v>
      </c>
      <c r="E98" s="61"/>
      <c r="F98" s="40"/>
      <c r="G98" s="49"/>
      <c r="H98" s="3"/>
      <c r="I98" s="3"/>
      <c r="J98" s="3"/>
      <c r="K98" s="3"/>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c r="AX98" s="3"/>
      <c r="AY98" s="3"/>
      <c r="AZ98" s="3"/>
      <c r="BA98" s="3"/>
      <c r="BB98" s="3"/>
      <c r="BC98" s="3"/>
    </row>
    <row r="99" spans="1:55" ht="16" thickBot="1" x14ac:dyDescent="0.4">
      <c r="A99" s="28" t="s">
        <v>238</v>
      </c>
      <c r="B99" s="29">
        <v>580</v>
      </c>
      <c r="C99" s="30">
        <v>1799.9706896551725</v>
      </c>
      <c r="E99" s="61"/>
      <c r="F99" s="40"/>
      <c r="G99" s="49"/>
      <c r="H99" s="3"/>
      <c r="I99" s="3"/>
      <c r="J99" s="3"/>
      <c r="K99" s="3"/>
      <c r="M99" s="3"/>
      <c r="N99" s="3"/>
      <c r="O99" s="3"/>
      <c r="P99" s="3"/>
      <c r="Q99" s="3"/>
      <c r="R99" s="3"/>
      <c r="S99" s="3"/>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c r="AU99" s="3"/>
      <c r="AV99" s="3"/>
      <c r="AW99" s="3"/>
      <c r="AX99" s="3"/>
      <c r="AY99" s="3"/>
      <c r="AZ99" s="3"/>
      <c r="BA99" s="3"/>
      <c r="BB99" s="3"/>
      <c r="BC99" s="3"/>
    </row>
    <row r="100" spans="1:55" ht="16" thickBot="1" x14ac:dyDescent="0.4">
      <c r="A100" s="28" t="s">
        <v>250</v>
      </c>
      <c r="B100" s="29">
        <v>138</v>
      </c>
      <c r="C100" s="30">
        <v>19.855072463768117</v>
      </c>
      <c r="E100" s="61"/>
      <c r="F100" s="40"/>
      <c r="G100" s="49"/>
      <c r="H100" s="3"/>
      <c r="I100" s="3"/>
      <c r="J100" s="3"/>
      <c r="K100" s="3"/>
      <c r="M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c r="AU100" s="3"/>
      <c r="AV100" s="3"/>
      <c r="AW100" s="3"/>
      <c r="AX100" s="3"/>
      <c r="AY100" s="3"/>
      <c r="AZ100" s="3"/>
      <c r="BA100" s="3"/>
      <c r="BB100" s="3"/>
      <c r="BC100" s="3"/>
    </row>
    <row r="101" spans="1:55" ht="16" thickBot="1" x14ac:dyDescent="0.4">
      <c r="A101" s="28" t="s">
        <v>263</v>
      </c>
      <c r="B101" s="29">
        <v>668</v>
      </c>
      <c r="C101" s="30">
        <v>274.08383233532936</v>
      </c>
      <c r="E101" s="61"/>
      <c r="F101" s="40"/>
      <c r="G101" s="49"/>
      <c r="H101" s="3"/>
      <c r="I101" s="3"/>
      <c r="J101" s="3"/>
      <c r="K101" s="3"/>
      <c r="M101" s="3"/>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c r="AU101" s="3"/>
      <c r="AV101" s="3"/>
      <c r="AW101" s="3"/>
      <c r="AX101" s="3"/>
      <c r="AY101" s="3"/>
      <c r="AZ101" s="3"/>
      <c r="BA101" s="3"/>
      <c r="BB101" s="3"/>
      <c r="BC101" s="3"/>
    </row>
    <row r="102" spans="1:55" ht="16" thickBot="1" x14ac:dyDescent="0.4">
      <c r="A102" s="28" t="s">
        <v>264</v>
      </c>
      <c r="B102" s="29">
        <v>144</v>
      </c>
      <c r="C102" s="30">
        <v>466.32638888888891</v>
      </c>
      <c r="E102" s="61"/>
      <c r="F102" s="40"/>
      <c r="G102" s="49"/>
      <c r="H102" s="3"/>
      <c r="I102" s="3"/>
      <c r="J102" s="3"/>
      <c r="K102" s="3"/>
      <c r="M102" s="3"/>
      <c r="N102" s="3"/>
      <c r="O102" s="3"/>
      <c r="P102" s="3"/>
      <c r="Q102" s="3"/>
      <c r="R102" s="3"/>
      <c r="S102" s="3"/>
      <c r="T102" s="3"/>
      <c r="U102" s="3"/>
      <c r="V102" s="3"/>
      <c r="W102" s="3"/>
      <c r="X102" s="3"/>
      <c r="Y102" s="3"/>
      <c r="Z102" s="3"/>
      <c r="AA102" s="3"/>
      <c r="AB102" s="3"/>
      <c r="AC102" s="3"/>
      <c r="AD102" s="3"/>
      <c r="AE102" s="3"/>
      <c r="AF102" s="3"/>
      <c r="AG102" s="3"/>
      <c r="AH102" s="3"/>
      <c r="AI102" s="3"/>
      <c r="AJ102" s="3"/>
      <c r="AK102" s="3"/>
      <c r="AL102" s="3"/>
      <c r="AM102" s="3"/>
      <c r="AN102" s="3"/>
      <c r="AO102" s="3"/>
      <c r="AP102" s="3"/>
      <c r="AQ102" s="3"/>
      <c r="AR102" s="3"/>
      <c r="AS102" s="3"/>
      <c r="AT102" s="3"/>
      <c r="AU102" s="3"/>
      <c r="AV102" s="3"/>
      <c r="AW102" s="3"/>
      <c r="AX102" s="3"/>
      <c r="AY102" s="3"/>
      <c r="AZ102" s="3"/>
      <c r="BA102" s="3"/>
      <c r="BB102" s="3"/>
      <c r="BC102" s="3"/>
    </row>
    <row r="103" spans="1:55" ht="15.5" thickBot="1" x14ac:dyDescent="0.4">
      <c r="A103" s="31" t="s">
        <v>186</v>
      </c>
      <c r="B103" s="32">
        <v>13955</v>
      </c>
      <c r="C103" s="33">
        <v>451.35686134002151</v>
      </c>
      <c r="E103" s="61"/>
      <c r="F103" s="40"/>
      <c r="G103" s="49"/>
      <c r="H103" s="3"/>
      <c r="I103" s="3"/>
      <c r="J103" s="3"/>
      <c r="K103" s="3"/>
      <c r="M103" s="3"/>
      <c r="N103" s="3"/>
      <c r="O103" s="3"/>
      <c r="P103" s="3"/>
      <c r="Q103" s="3"/>
      <c r="R103" s="3"/>
      <c r="S103" s="3"/>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c r="AU103" s="3"/>
      <c r="AV103" s="3"/>
      <c r="AW103" s="3"/>
      <c r="AX103" s="3"/>
      <c r="AY103" s="3"/>
      <c r="AZ103" s="3"/>
      <c r="BA103" s="3"/>
      <c r="BB103" s="3"/>
      <c r="BC103" s="3"/>
    </row>
    <row r="104" spans="1:55" ht="16" thickBot="1" x14ac:dyDescent="0.4">
      <c r="A104" s="28" t="s">
        <v>175</v>
      </c>
      <c r="B104" s="29">
        <v>13044</v>
      </c>
      <c r="C104" s="30">
        <v>462.78549524685678</v>
      </c>
      <c r="E104" s="61"/>
      <c r="F104" s="40"/>
      <c r="G104" s="49"/>
      <c r="H104" s="3"/>
      <c r="I104" s="3"/>
      <c r="J104" s="3"/>
      <c r="K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c r="AT104" s="3"/>
      <c r="AU104" s="3"/>
      <c r="AV104" s="3"/>
      <c r="AW104" s="3"/>
      <c r="AX104" s="3"/>
      <c r="AY104" s="3"/>
      <c r="AZ104" s="3"/>
      <c r="BA104" s="3"/>
      <c r="BB104" s="3"/>
      <c r="BC104" s="3"/>
    </row>
    <row r="105" spans="1:55" ht="16" thickBot="1" x14ac:dyDescent="0.4">
      <c r="A105" s="28" t="s">
        <v>239</v>
      </c>
      <c r="B105" s="29">
        <v>1</v>
      </c>
      <c r="C105" s="30">
        <v>32</v>
      </c>
      <c r="E105" s="61"/>
      <c r="F105" s="40"/>
      <c r="G105" s="49"/>
      <c r="H105" s="3"/>
      <c r="I105" s="3"/>
      <c r="J105" s="3"/>
      <c r="K105" s="3"/>
      <c r="M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c r="AU105" s="3"/>
      <c r="AV105" s="3"/>
      <c r="AW105" s="3"/>
      <c r="AX105" s="3"/>
      <c r="AY105" s="3"/>
      <c r="AZ105" s="3"/>
      <c r="BA105" s="3"/>
      <c r="BB105" s="3"/>
      <c r="BC105" s="3"/>
    </row>
    <row r="106" spans="1:55" ht="16" thickBot="1" x14ac:dyDescent="0.4">
      <c r="A106" s="28" t="s">
        <v>238</v>
      </c>
      <c r="B106" s="29">
        <v>8</v>
      </c>
      <c r="C106" s="30">
        <v>1656.125</v>
      </c>
      <c r="E106" s="61"/>
      <c r="F106" s="40"/>
      <c r="G106" s="49"/>
      <c r="H106" s="3"/>
      <c r="I106" s="3"/>
      <c r="J106" s="3"/>
      <c r="K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c r="AU106" s="3"/>
      <c r="AV106" s="3"/>
      <c r="AW106" s="3"/>
      <c r="AX106" s="3"/>
      <c r="AY106" s="3"/>
      <c r="AZ106" s="3"/>
      <c r="BA106" s="3"/>
      <c r="BB106" s="3"/>
      <c r="BC106" s="3"/>
    </row>
    <row r="107" spans="1:55" ht="16" thickBot="1" x14ac:dyDescent="0.4">
      <c r="A107" s="28" t="s">
        <v>250</v>
      </c>
      <c r="B107" s="29">
        <v>107</v>
      </c>
      <c r="C107" s="30">
        <v>25.682242990654206</v>
      </c>
      <c r="E107" s="61"/>
      <c r="F107" s="40"/>
      <c r="G107" s="49"/>
      <c r="H107" s="3"/>
      <c r="I107" s="3"/>
      <c r="J107" s="3"/>
      <c r="K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c r="AV107" s="3"/>
      <c r="AW107" s="3"/>
      <c r="AX107" s="3"/>
      <c r="AY107" s="3"/>
      <c r="AZ107" s="3"/>
      <c r="BA107" s="3"/>
      <c r="BB107" s="3"/>
      <c r="BC107" s="3"/>
    </row>
    <row r="108" spans="1:55" ht="16" thickBot="1" x14ac:dyDescent="0.4">
      <c r="A108" s="28" t="s">
        <v>263</v>
      </c>
      <c r="B108" s="29">
        <v>782</v>
      </c>
      <c r="C108" s="30">
        <v>313.10358056265983</v>
      </c>
      <c r="E108" s="61"/>
      <c r="F108" s="40"/>
      <c r="G108" s="49"/>
      <c r="H108" s="3"/>
      <c r="I108" s="3"/>
      <c r="J108" s="3"/>
      <c r="K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c r="AX108" s="3"/>
      <c r="AY108" s="3"/>
      <c r="AZ108" s="3"/>
      <c r="BA108" s="3"/>
      <c r="BB108" s="3"/>
      <c r="BC108" s="3"/>
    </row>
    <row r="109" spans="1:55" ht="16" thickBot="1" x14ac:dyDescent="0.4">
      <c r="A109" s="28" t="s">
        <v>264</v>
      </c>
      <c r="B109" s="29">
        <v>13</v>
      </c>
      <c r="C109" s="30">
        <v>95</v>
      </c>
      <c r="E109" s="61"/>
      <c r="F109" s="40"/>
      <c r="G109" s="49"/>
      <c r="H109" s="3"/>
      <c r="I109" s="3"/>
      <c r="J109" s="3"/>
      <c r="K109" s="3"/>
      <c r="M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c r="AU109" s="3"/>
      <c r="AV109" s="3"/>
      <c r="AW109" s="3"/>
      <c r="AX109" s="3"/>
      <c r="AY109" s="3"/>
      <c r="AZ109" s="3"/>
      <c r="BA109" s="3"/>
      <c r="BB109" s="3"/>
      <c r="BC109" s="3"/>
    </row>
    <row r="110" spans="1:55" ht="15.5" thickBot="1" x14ac:dyDescent="0.4">
      <c r="A110" s="31" t="s">
        <v>187</v>
      </c>
      <c r="B110" s="32">
        <v>5443</v>
      </c>
      <c r="C110" s="33">
        <v>525.09149366158374</v>
      </c>
      <c r="E110" s="61"/>
      <c r="F110" s="40"/>
      <c r="G110" s="49"/>
      <c r="H110" s="3"/>
      <c r="I110" s="3"/>
      <c r="J110" s="3"/>
      <c r="K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c r="AU110" s="3"/>
      <c r="AV110" s="3"/>
      <c r="AW110" s="3"/>
      <c r="AX110" s="3"/>
      <c r="AY110" s="3"/>
      <c r="AZ110" s="3"/>
      <c r="BA110" s="3"/>
      <c r="BB110" s="3"/>
      <c r="BC110" s="3"/>
    </row>
    <row r="111" spans="1:55" ht="16" thickBot="1" x14ac:dyDescent="0.4">
      <c r="A111" s="28" t="s">
        <v>175</v>
      </c>
      <c r="B111" s="29">
        <v>4794</v>
      </c>
      <c r="C111" s="30">
        <v>558.1902377972466</v>
      </c>
      <c r="E111" s="61"/>
      <c r="F111" s="40"/>
      <c r="G111" s="49"/>
      <c r="H111" s="3"/>
      <c r="I111" s="3"/>
      <c r="J111" s="3"/>
      <c r="K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c r="AU111" s="3"/>
      <c r="AV111" s="3"/>
      <c r="AW111" s="3"/>
      <c r="AX111" s="3"/>
      <c r="AY111" s="3"/>
      <c r="AZ111" s="3"/>
      <c r="BA111" s="3"/>
      <c r="BB111" s="3"/>
      <c r="BC111" s="3"/>
    </row>
    <row r="112" spans="1:55" ht="16" thickBot="1" x14ac:dyDescent="0.4">
      <c r="A112" s="28" t="s">
        <v>238</v>
      </c>
      <c r="B112" s="29">
        <v>26</v>
      </c>
      <c r="C112" s="30">
        <v>2144.5769230769229</v>
      </c>
      <c r="E112" s="61"/>
      <c r="F112" s="40"/>
      <c r="G112" s="49"/>
      <c r="H112" s="3"/>
      <c r="I112" s="3"/>
      <c r="J112" s="3"/>
      <c r="K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c r="AU112" s="3"/>
      <c r="AV112" s="3"/>
      <c r="AW112" s="3"/>
      <c r="AX112" s="3"/>
      <c r="AY112" s="3"/>
      <c r="AZ112" s="3"/>
      <c r="BA112" s="3"/>
      <c r="BB112" s="3"/>
      <c r="BC112" s="3"/>
    </row>
    <row r="113" spans="1:55" ht="16" thickBot="1" x14ac:dyDescent="0.4">
      <c r="A113" s="28" t="s">
        <v>250</v>
      </c>
      <c r="B113" s="29">
        <v>46</v>
      </c>
      <c r="C113" s="30">
        <v>26.739130434782609</v>
      </c>
      <c r="E113" s="61"/>
      <c r="F113" s="40"/>
      <c r="G113" s="49"/>
      <c r="H113" s="3"/>
      <c r="I113" s="3"/>
      <c r="J113" s="3"/>
      <c r="K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c r="AX113" s="3"/>
      <c r="AY113" s="3"/>
      <c r="AZ113" s="3"/>
      <c r="BA113" s="3"/>
      <c r="BB113" s="3"/>
      <c r="BC113" s="3"/>
    </row>
    <row r="114" spans="1:55" ht="16" thickBot="1" x14ac:dyDescent="0.4">
      <c r="A114" s="28" t="s">
        <v>263</v>
      </c>
      <c r="B114" s="29">
        <v>574</v>
      </c>
      <c r="C114" s="30">
        <v>216.7787456445993</v>
      </c>
      <c r="E114" s="61"/>
      <c r="F114" s="40"/>
      <c r="G114" s="49"/>
      <c r="H114" s="3"/>
      <c r="I114" s="3"/>
      <c r="J114" s="3"/>
      <c r="K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c r="AT114" s="3"/>
      <c r="AU114" s="3"/>
      <c r="AV114" s="3"/>
      <c r="AW114" s="3"/>
      <c r="AX114" s="3"/>
      <c r="AY114" s="3"/>
      <c r="AZ114" s="3"/>
      <c r="BA114" s="3"/>
      <c r="BB114" s="3"/>
      <c r="BC114" s="3"/>
    </row>
    <row r="115" spans="1:55" ht="16" thickBot="1" x14ac:dyDescent="0.4">
      <c r="A115" s="28" t="s">
        <v>264</v>
      </c>
      <c r="B115" s="29">
        <v>3</v>
      </c>
      <c r="C115" s="30">
        <v>229.66666666666666</v>
      </c>
      <c r="E115" s="61"/>
      <c r="F115" s="40"/>
      <c r="G115" s="49"/>
      <c r="H115" s="3"/>
      <c r="I115" s="3"/>
      <c r="J115" s="3"/>
      <c r="K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c r="AT115" s="3"/>
      <c r="AU115" s="3"/>
      <c r="AV115" s="3"/>
      <c r="AW115" s="3"/>
      <c r="AX115" s="3"/>
      <c r="AY115" s="3"/>
      <c r="AZ115" s="3"/>
      <c r="BA115" s="3"/>
      <c r="BB115" s="3"/>
      <c r="BC115" s="3"/>
    </row>
    <row r="116" spans="1:55" ht="15.5" thickBot="1" x14ac:dyDescent="0.4">
      <c r="A116" s="31" t="s">
        <v>188</v>
      </c>
      <c r="B116" s="32">
        <v>8047</v>
      </c>
      <c r="C116" s="33">
        <v>600.41369454455071</v>
      </c>
      <c r="E116" s="61"/>
      <c r="F116" s="40"/>
      <c r="G116" s="49"/>
      <c r="H116" s="3"/>
      <c r="I116" s="3"/>
      <c r="J116" s="3"/>
      <c r="K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c r="AU116" s="3"/>
      <c r="AV116" s="3"/>
      <c r="AW116" s="3"/>
      <c r="AX116" s="3"/>
      <c r="AY116" s="3"/>
      <c r="AZ116" s="3"/>
      <c r="BA116" s="3"/>
      <c r="BB116" s="3"/>
      <c r="BC116" s="3"/>
    </row>
    <row r="117" spans="1:55" ht="16" thickBot="1" x14ac:dyDescent="0.4">
      <c r="A117" s="28" t="s">
        <v>175</v>
      </c>
      <c r="B117" s="29">
        <v>7160</v>
      </c>
      <c r="C117" s="30">
        <v>589.18296089385478</v>
      </c>
      <c r="E117" s="61"/>
      <c r="F117" s="40"/>
      <c r="G117" s="49"/>
      <c r="H117" s="3"/>
      <c r="I117" s="3"/>
      <c r="J117" s="3"/>
      <c r="K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3"/>
      <c r="AU117" s="3"/>
      <c r="AV117" s="3"/>
      <c r="AW117" s="3"/>
      <c r="AX117" s="3"/>
      <c r="AY117" s="3"/>
      <c r="AZ117" s="3"/>
      <c r="BA117" s="3"/>
      <c r="BB117" s="3"/>
      <c r="BC117" s="3"/>
    </row>
    <row r="118" spans="1:55" ht="16" thickBot="1" x14ac:dyDescent="0.4">
      <c r="A118" s="28" t="s">
        <v>239</v>
      </c>
      <c r="B118" s="29">
        <v>1</v>
      </c>
      <c r="C118" s="30">
        <v>419</v>
      </c>
      <c r="E118" s="61"/>
      <c r="F118" s="40"/>
      <c r="G118" s="49"/>
      <c r="H118" s="3"/>
      <c r="I118" s="3"/>
      <c r="J118" s="3"/>
      <c r="K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c r="AU118" s="3"/>
      <c r="AV118" s="3"/>
      <c r="AW118" s="3"/>
      <c r="AX118" s="3"/>
      <c r="AY118" s="3"/>
      <c r="AZ118" s="3"/>
      <c r="BA118" s="3"/>
      <c r="BB118" s="3"/>
      <c r="BC118" s="3"/>
    </row>
    <row r="119" spans="1:55" ht="16" thickBot="1" x14ac:dyDescent="0.4">
      <c r="A119" s="28" t="s">
        <v>238</v>
      </c>
      <c r="B119" s="29">
        <v>148</v>
      </c>
      <c r="C119" s="30">
        <v>2331.2635135135133</v>
      </c>
      <c r="E119" s="61"/>
      <c r="F119" s="40"/>
      <c r="G119" s="49"/>
      <c r="H119" s="3"/>
      <c r="I119" s="3"/>
      <c r="J119" s="3"/>
      <c r="K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c r="AT119" s="3"/>
      <c r="AU119" s="3"/>
      <c r="AV119" s="3"/>
      <c r="AW119" s="3"/>
      <c r="AX119" s="3"/>
      <c r="AY119" s="3"/>
      <c r="AZ119" s="3"/>
      <c r="BA119" s="3"/>
      <c r="BB119" s="3"/>
      <c r="BC119" s="3"/>
    </row>
    <row r="120" spans="1:55" ht="16" thickBot="1" x14ac:dyDescent="0.4">
      <c r="A120" s="28" t="s">
        <v>263</v>
      </c>
      <c r="B120" s="29">
        <v>672</v>
      </c>
      <c r="C120" s="30">
        <v>343.32291666666669</v>
      </c>
      <c r="E120" s="61"/>
      <c r="F120" s="40"/>
      <c r="G120" s="49"/>
      <c r="H120" s="3"/>
      <c r="I120" s="3"/>
      <c r="J120" s="3"/>
      <c r="K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3"/>
      <c r="AT120" s="3"/>
      <c r="AU120" s="3"/>
      <c r="AV120" s="3"/>
      <c r="AW120" s="3"/>
      <c r="AX120" s="3"/>
      <c r="AY120" s="3"/>
      <c r="AZ120" s="3"/>
      <c r="BA120" s="3"/>
      <c r="BB120" s="3"/>
      <c r="BC120" s="3"/>
    </row>
    <row r="121" spans="1:55" ht="16" thickBot="1" x14ac:dyDescent="0.4">
      <c r="A121" s="28" t="s">
        <v>264</v>
      </c>
      <c r="B121" s="29">
        <v>66</v>
      </c>
      <c r="C121" s="30">
        <v>557.87878787878788</v>
      </c>
      <c r="E121" s="61"/>
      <c r="F121" s="40"/>
      <c r="G121" s="49"/>
      <c r="H121" s="3"/>
      <c r="I121" s="3"/>
      <c r="J121" s="3"/>
      <c r="K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c r="AQ121" s="3"/>
      <c r="AR121" s="3"/>
      <c r="AS121" s="3"/>
      <c r="AT121" s="3"/>
      <c r="AU121" s="3"/>
      <c r="AV121" s="3"/>
      <c r="AW121" s="3"/>
      <c r="AX121" s="3"/>
      <c r="AY121" s="3"/>
      <c r="AZ121" s="3"/>
      <c r="BA121" s="3"/>
      <c r="BB121" s="3"/>
      <c r="BC121" s="3"/>
    </row>
    <row r="122" spans="1:55" ht="15.5" thickBot="1" x14ac:dyDescent="0.4">
      <c r="A122" s="31" t="s">
        <v>189</v>
      </c>
      <c r="B122" s="32">
        <v>13423</v>
      </c>
      <c r="C122" s="33">
        <v>847.29494151828953</v>
      </c>
      <c r="E122" s="61"/>
      <c r="F122" s="40"/>
      <c r="G122" s="49"/>
      <c r="H122" s="3"/>
      <c r="I122" s="3"/>
      <c r="J122" s="3"/>
      <c r="K122" s="3"/>
      <c r="M122" s="3"/>
      <c r="N122" s="3"/>
      <c r="O122" s="3"/>
      <c r="P122" s="3"/>
      <c r="Q122" s="3"/>
      <c r="R122" s="3"/>
      <c r="S122" s="3"/>
      <c r="T122" s="3"/>
      <c r="U122" s="3"/>
      <c r="V122" s="3"/>
      <c r="W122" s="3"/>
      <c r="X122" s="3"/>
      <c r="Y122" s="3"/>
      <c r="Z122" s="3"/>
      <c r="AA122" s="3"/>
      <c r="AB122" s="3"/>
      <c r="AC122" s="3"/>
      <c r="AD122" s="3"/>
      <c r="AE122" s="3"/>
      <c r="AF122" s="3"/>
      <c r="AG122" s="3"/>
      <c r="AH122" s="3"/>
      <c r="AI122" s="3"/>
      <c r="AJ122" s="3"/>
      <c r="AK122" s="3"/>
      <c r="AL122" s="3"/>
      <c r="AM122" s="3"/>
      <c r="AN122" s="3"/>
      <c r="AO122" s="3"/>
      <c r="AP122" s="3"/>
      <c r="AQ122" s="3"/>
      <c r="AR122" s="3"/>
      <c r="AS122" s="3"/>
      <c r="AT122" s="3"/>
      <c r="AU122" s="3"/>
      <c r="AV122" s="3"/>
      <c r="AW122" s="3"/>
      <c r="AX122" s="3"/>
      <c r="AY122" s="3"/>
      <c r="AZ122" s="3"/>
      <c r="BA122" s="3"/>
      <c r="BB122" s="3"/>
      <c r="BC122" s="3"/>
    </row>
    <row r="123" spans="1:55" ht="16" thickBot="1" x14ac:dyDescent="0.4">
      <c r="A123" s="28" t="s">
        <v>175</v>
      </c>
      <c r="B123" s="29">
        <v>12166</v>
      </c>
      <c r="C123" s="30">
        <v>738.59912871938184</v>
      </c>
      <c r="E123" s="61"/>
      <c r="F123" s="40"/>
      <c r="G123" s="49"/>
      <c r="H123" s="3"/>
      <c r="I123" s="3"/>
      <c r="J123" s="3"/>
      <c r="K123" s="3"/>
      <c r="M123" s="3"/>
      <c r="N123" s="3"/>
      <c r="O123" s="3"/>
      <c r="P123" s="3"/>
      <c r="Q123" s="3"/>
      <c r="R123" s="3"/>
      <c r="S123" s="3"/>
      <c r="T123" s="3"/>
      <c r="U123" s="3"/>
      <c r="V123" s="3"/>
      <c r="W123" s="3"/>
      <c r="X123" s="3"/>
      <c r="Y123" s="3"/>
      <c r="Z123" s="3"/>
      <c r="AA123" s="3"/>
      <c r="AB123" s="3"/>
      <c r="AC123" s="3"/>
      <c r="AD123" s="3"/>
      <c r="AE123" s="3"/>
      <c r="AF123" s="3"/>
      <c r="AG123" s="3"/>
      <c r="AH123" s="3"/>
      <c r="AI123" s="3"/>
      <c r="AJ123" s="3"/>
      <c r="AK123" s="3"/>
      <c r="AL123" s="3"/>
      <c r="AM123" s="3"/>
      <c r="AN123" s="3"/>
      <c r="AO123" s="3"/>
      <c r="AP123" s="3"/>
      <c r="AQ123" s="3"/>
      <c r="AR123" s="3"/>
      <c r="AS123" s="3"/>
      <c r="AT123" s="3"/>
      <c r="AU123" s="3"/>
      <c r="AV123" s="3"/>
      <c r="AW123" s="3"/>
      <c r="AX123" s="3"/>
      <c r="AY123" s="3"/>
      <c r="AZ123" s="3"/>
      <c r="BA123" s="3"/>
      <c r="BB123" s="3"/>
      <c r="BC123" s="3"/>
    </row>
    <row r="124" spans="1:55" ht="16" thickBot="1" x14ac:dyDescent="0.4">
      <c r="A124" s="28" t="s">
        <v>238</v>
      </c>
      <c r="B124" s="29">
        <v>882</v>
      </c>
      <c r="C124" s="30">
        <v>2569.8208616780043</v>
      </c>
      <c r="E124" s="61"/>
      <c r="F124" s="40"/>
      <c r="G124" s="49"/>
      <c r="H124" s="3"/>
      <c r="I124" s="3"/>
      <c r="J124" s="3"/>
      <c r="K124" s="3"/>
      <c r="M124" s="3"/>
      <c r="N124" s="3"/>
      <c r="O124" s="3"/>
      <c r="P124" s="3"/>
      <c r="Q124" s="3"/>
      <c r="R124" s="3"/>
      <c r="S124" s="3"/>
      <c r="T124" s="3"/>
      <c r="U124" s="3"/>
      <c r="V124" s="3"/>
      <c r="W124" s="3"/>
      <c r="X124" s="3"/>
      <c r="Y124" s="3"/>
      <c r="Z124" s="3"/>
      <c r="AA124" s="3"/>
      <c r="AB124" s="3"/>
      <c r="AC124" s="3"/>
      <c r="AD124" s="3"/>
      <c r="AE124" s="3"/>
      <c r="AF124" s="3"/>
      <c r="AG124" s="3"/>
      <c r="AH124" s="3"/>
      <c r="AI124" s="3"/>
      <c r="AJ124" s="3"/>
      <c r="AK124" s="3"/>
      <c r="AL124" s="3"/>
      <c r="AM124" s="3"/>
      <c r="AN124" s="3"/>
      <c r="AO124" s="3"/>
      <c r="AP124" s="3"/>
      <c r="AQ124" s="3"/>
      <c r="AR124" s="3"/>
      <c r="AS124" s="3"/>
      <c r="AT124" s="3"/>
      <c r="AU124" s="3"/>
      <c r="AV124" s="3"/>
      <c r="AW124" s="3"/>
      <c r="AX124" s="3"/>
      <c r="AY124" s="3"/>
      <c r="AZ124" s="3"/>
      <c r="BA124" s="3"/>
      <c r="BB124" s="3"/>
      <c r="BC124" s="3"/>
    </row>
    <row r="125" spans="1:55" ht="16" thickBot="1" x14ac:dyDescent="0.4">
      <c r="A125" s="28" t="s">
        <v>250</v>
      </c>
      <c r="B125" s="29">
        <v>112</v>
      </c>
      <c r="C125" s="30">
        <v>20.919642857142858</v>
      </c>
      <c r="E125" s="61"/>
      <c r="F125" s="40"/>
      <c r="G125" s="49"/>
      <c r="H125" s="3"/>
      <c r="I125" s="3"/>
      <c r="J125" s="3"/>
      <c r="K125" s="3"/>
      <c r="M125" s="3"/>
      <c r="N125" s="3"/>
      <c r="O125" s="3"/>
      <c r="P125" s="3"/>
      <c r="Q125" s="3"/>
      <c r="R125" s="3"/>
      <c r="S125" s="3"/>
      <c r="T125" s="3"/>
      <c r="U125" s="3"/>
      <c r="V125" s="3"/>
      <c r="W125" s="3"/>
      <c r="X125" s="3"/>
      <c r="Y125" s="3"/>
      <c r="Z125" s="3"/>
      <c r="AA125" s="3"/>
      <c r="AB125" s="3"/>
      <c r="AC125" s="3"/>
      <c r="AD125" s="3"/>
      <c r="AE125" s="3"/>
      <c r="AF125" s="3"/>
      <c r="AG125" s="3"/>
      <c r="AH125" s="3"/>
      <c r="AI125" s="3"/>
      <c r="AJ125" s="3"/>
      <c r="AK125" s="3"/>
      <c r="AL125" s="3"/>
      <c r="AM125" s="3"/>
      <c r="AN125" s="3"/>
      <c r="AO125" s="3"/>
      <c r="AP125" s="3"/>
      <c r="AQ125" s="3"/>
      <c r="AR125" s="3"/>
      <c r="AS125" s="3"/>
      <c r="AT125" s="3"/>
      <c r="AU125" s="3"/>
      <c r="AV125" s="3"/>
      <c r="AW125" s="3"/>
      <c r="AX125" s="3"/>
      <c r="AY125" s="3"/>
      <c r="AZ125" s="3"/>
      <c r="BA125" s="3"/>
      <c r="BB125" s="3"/>
      <c r="BC125" s="3"/>
    </row>
    <row r="126" spans="1:55" ht="16" thickBot="1" x14ac:dyDescent="0.4">
      <c r="A126" s="28" t="s">
        <v>263</v>
      </c>
      <c r="B126" s="29">
        <v>263</v>
      </c>
      <c r="C126" s="30">
        <v>450.638783269962</v>
      </c>
      <c r="E126" s="61"/>
      <c r="F126" s="40"/>
      <c r="G126" s="49"/>
      <c r="H126" s="3"/>
      <c r="I126" s="3"/>
      <c r="J126" s="3"/>
      <c r="K126" s="3"/>
      <c r="M126" s="3"/>
      <c r="N126" s="3"/>
      <c r="O126" s="3"/>
      <c r="P126" s="3"/>
      <c r="Q126" s="3"/>
      <c r="R126" s="3"/>
      <c r="S126" s="3"/>
      <c r="T126" s="3"/>
      <c r="U126" s="3"/>
      <c r="V126" s="3"/>
      <c r="W126" s="3"/>
      <c r="X126" s="3"/>
      <c r="Y126" s="3"/>
      <c r="Z126" s="3"/>
      <c r="AA126" s="3"/>
      <c r="AB126" s="3"/>
      <c r="AC126" s="3"/>
      <c r="AD126" s="3"/>
      <c r="AE126" s="3"/>
      <c r="AF126" s="3"/>
      <c r="AG126" s="3"/>
      <c r="AH126" s="3"/>
      <c r="AI126" s="3"/>
      <c r="AJ126" s="3"/>
      <c r="AK126" s="3"/>
      <c r="AL126" s="3"/>
      <c r="AM126" s="3"/>
      <c r="AN126" s="3"/>
      <c r="AO126" s="3"/>
      <c r="AP126" s="3"/>
      <c r="AQ126" s="3"/>
      <c r="AR126" s="3"/>
      <c r="AS126" s="3"/>
      <c r="AT126" s="3"/>
      <c r="AU126" s="3"/>
      <c r="AV126" s="3"/>
      <c r="AW126" s="3"/>
      <c r="AX126" s="3"/>
      <c r="AY126" s="3"/>
      <c r="AZ126" s="3"/>
      <c r="BA126" s="3"/>
      <c r="BB126" s="3"/>
      <c r="BC126" s="3"/>
    </row>
    <row r="127" spans="1:55" ht="15.5" thickBot="1" x14ac:dyDescent="0.4">
      <c r="A127" s="31" t="s">
        <v>190</v>
      </c>
      <c r="B127" s="32">
        <v>6955</v>
      </c>
      <c r="C127" s="33">
        <v>561.08856937455073</v>
      </c>
      <c r="E127" s="61"/>
      <c r="F127" s="40"/>
      <c r="G127" s="49"/>
      <c r="L127"/>
    </row>
    <row r="128" spans="1:55" ht="16" thickBot="1" x14ac:dyDescent="0.4">
      <c r="A128" s="28" t="s">
        <v>175</v>
      </c>
      <c r="B128" s="29">
        <v>6889</v>
      </c>
      <c r="C128" s="30">
        <v>563.03251560458705</v>
      </c>
      <c r="E128" s="61"/>
      <c r="F128" s="40"/>
      <c r="G128" s="49"/>
    </row>
    <row r="129" spans="1:6" ht="16" thickBot="1" x14ac:dyDescent="0.4">
      <c r="A129" s="28" t="s">
        <v>238</v>
      </c>
      <c r="B129" s="29">
        <v>7</v>
      </c>
      <c r="C129" s="30">
        <v>1869.4285714285713</v>
      </c>
      <c r="E129" s="61"/>
      <c r="F129" s="40"/>
    </row>
    <row r="130" spans="1:6" ht="16" thickBot="1" x14ac:dyDescent="0.4">
      <c r="A130" s="28" t="s">
        <v>250</v>
      </c>
      <c r="B130" s="29">
        <v>28</v>
      </c>
      <c r="C130" s="30">
        <v>19.464285714285715</v>
      </c>
      <c r="E130" s="61"/>
      <c r="F130" s="40"/>
    </row>
    <row r="131" spans="1:6" ht="16" thickBot="1" x14ac:dyDescent="0.4">
      <c r="A131" s="28" t="s">
        <v>263</v>
      </c>
      <c r="B131" s="29">
        <v>31</v>
      </c>
      <c r="C131" s="30">
        <v>322.87096774193549</v>
      </c>
      <c r="E131" s="61"/>
      <c r="F131" s="40"/>
    </row>
    <row r="132" spans="1:6" ht="15.5" thickBot="1" x14ac:dyDescent="0.4">
      <c r="A132" s="31" t="s">
        <v>191</v>
      </c>
      <c r="B132" s="32">
        <v>5065</v>
      </c>
      <c r="C132" s="33">
        <v>199.10937808489635</v>
      </c>
      <c r="E132" s="61"/>
      <c r="F132" s="40"/>
    </row>
    <row r="133" spans="1:6" ht="16" thickBot="1" x14ac:dyDescent="0.4">
      <c r="A133" s="28" t="s">
        <v>175</v>
      </c>
      <c r="B133" s="29">
        <v>4132</v>
      </c>
      <c r="C133" s="30">
        <v>234.38843175217812</v>
      </c>
      <c r="E133" s="61"/>
      <c r="F133" s="40"/>
    </row>
    <row r="134" spans="1:6" ht="16" thickBot="1" x14ac:dyDescent="0.4">
      <c r="A134" s="28" t="s">
        <v>250</v>
      </c>
      <c r="B134" s="29">
        <v>292</v>
      </c>
      <c r="C134" s="30">
        <v>6.9212328767123283</v>
      </c>
      <c r="E134" s="61"/>
      <c r="F134" s="40"/>
    </row>
    <row r="135" spans="1:6" ht="16" thickBot="1" x14ac:dyDescent="0.4">
      <c r="A135" s="28" t="s">
        <v>263</v>
      </c>
      <c r="B135" s="29">
        <v>641</v>
      </c>
      <c r="C135" s="30">
        <v>59.24336973478939</v>
      </c>
      <c r="E135" s="61"/>
      <c r="F135" s="40"/>
    </row>
    <row r="136" spans="1:6" ht="15.5" thickBot="1" x14ac:dyDescent="0.4">
      <c r="A136" s="31" t="s">
        <v>192</v>
      </c>
      <c r="B136" s="32">
        <v>7252</v>
      </c>
      <c r="C136" s="33">
        <v>632.85245449531169</v>
      </c>
      <c r="E136" s="61"/>
      <c r="F136" s="40"/>
    </row>
    <row r="137" spans="1:6" ht="16" thickBot="1" x14ac:dyDescent="0.4">
      <c r="A137" s="28" t="s">
        <v>175</v>
      </c>
      <c r="B137" s="29">
        <v>7014</v>
      </c>
      <c r="C137" s="30">
        <v>632.43726832050186</v>
      </c>
      <c r="E137" s="61"/>
      <c r="F137" s="40"/>
    </row>
    <row r="138" spans="1:6" ht="16" thickBot="1" x14ac:dyDescent="0.4">
      <c r="A138" s="28" t="s">
        <v>238</v>
      </c>
      <c r="B138" s="29">
        <v>49</v>
      </c>
      <c r="C138" s="30">
        <v>2439.8571428571427</v>
      </c>
      <c r="E138" s="61"/>
    </row>
    <row r="139" spans="1:6" ht="16" thickBot="1" x14ac:dyDescent="0.4">
      <c r="A139" s="28" t="s">
        <v>250</v>
      </c>
      <c r="B139" s="29">
        <v>39</v>
      </c>
      <c r="C139" s="30">
        <v>27.53846153846154</v>
      </c>
      <c r="E139" s="61"/>
    </row>
    <row r="140" spans="1:6" ht="16" thickBot="1" x14ac:dyDescent="0.4">
      <c r="A140" s="28" t="s">
        <v>263</v>
      </c>
      <c r="B140" s="29">
        <v>150</v>
      </c>
      <c r="C140" s="30">
        <v>219.36</v>
      </c>
      <c r="E140" s="61"/>
    </row>
    <row r="141" spans="1:6" ht="15.5" thickBot="1" x14ac:dyDescent="0.4">
      <c r="A141" s="31" t="s">
        <v>193</v>
      </c>
      <c r="B141" s="32">
        <v>8254</v>
      </c>
      <c r="C141" s="33">
        <v>221.56251514417252</v>
      </c>
      <c r="E141" s="61"/>
    </row>
    <row r="142" spans="1:6" ht="16" thickBot="1" x14ac:dyDescent="0.4">
      <c r="A142" s="28" t="s">
        <v>175</v>
      </c>
      <c r="B142" s="29">
        <v>5582</v>
      </c>
      <c r="C142" s="30">
        <v>281.52454317448945</v>
      </c>
      <c r="E142" s="61"/>
    </row>
    <row r="143" spans="1:6" ht="16" thickBot="1" x14ac:dyDescent="0.4">
      <c r="A143" s="28" t="s">
        <v>238</v>
      </c>
      <c r="B143" s="29">
        <v>4</v>
      </c>
      <c r="C143" s="30">
        <v>754.5</v>
      </c>
      <c r="E143" s="61"/>
    </row>
    <row r="144" spans="1:6" ht="16" thickBot="1" x14ac:dyDescent="0.4">
      <c r="A144" s="28" t="s">
        <v>250</v>
      </c>
      <c r="B144" s="29">
        <v>93</v>
      </c>
      <c r="C144" s="30">
        <v>15.741935483870968</v>
      </c>
      <c r="E144" s="61"/>
    </row>
    <row r="145" spans="1:12" ht="16" thickBot="1" x14ac:dyDescent="0.4">
      <c r="A145" s="28" t="s">
        <v>263</v>
      </c>
      <c r="B145" s="29">
        <v>2571</v>
      </c>
      <c r="C145" s="30">
        <v>97.888759237650717</v>
      </c>
      <c r="E145" s="61"/>
    </row>
    <row r="146" spans="1:12" ht="16" thickBot="1" x14ac:dyDescent="0.4">
      <c r="A146" s="28" t="s">
        <v>264</v>
      </c>
      <c r="B146" s="29">
        <v>4</v>
      </c>
      <c r="C146" s="30">
        <v>288.25</v>
      </c>
      <c r="E146" s="61"/>
    </row>
    <row r="147" spans="1:12" ht="15.5" thickBot="1" x14ac:dyDescent="0.4">
      <c r="A147" s="31" t="s">
        <v>194</v>
      </c>
      <c r="B147" s="32">
        <v>2379</v>
      </c>
      <c r="C147" s="33">
        <v>499.37452711223204</v>
      </c>
      <c r="E147" s="61"/>
    </row>
    <row r="148" spans="1:12" ht="16" thickBot="1" x14ac:dyDescent="0.4">
      <c r="A148" s="28" t="s">
        <v>175</v>
      </c>
      <c r="B148" s="29">
        <v>1603</v>
      </c>
      <c r="C148" s="30">
        <v>614.51403618215841</v>
      </c>
      <c r="E148" s="61"/>
    </row>
    <row r="149" spans="1:12" ht="16" thickBot="1" x14ac:dyDescent="0.4">
      <c r="A149" s="28" t="s">
        <v>239</v>
      </c>
      <c r="B149" s="29">
        <v>1</v>
      </c>
      <c r="C149" s="30">
        <v>1687</v>
      </c>
      <c r="E149" s="61"/>
      <c r="J149" s="3"/>
      <c r="L149"/>
    </row>
    <row r="150" spans="1:12" ht="16" thickBot="1" x14ac:dyDescent="0.4">
      <c r="A150" s="28" t="s">
        <v>238</v>
      </c>
      <c r="B150" s="29">
        <v>41</v>
      </c>
      <c r="C150" s="30">
        <v>2248.0731707317073</v>
      </c>
      <c r="D150" s="48"/>
      <c r="E150" s="61"/>
      <c r="J150" s="3"/>
      <c r="L150"/>
    </row>
    <row r="151" spans="1:12" ht="16" thickBot="1" x14ac:dyDescent="0.4">
      <c r="A151" s="28" t="s">
        <v>250</v>
      </c>
      <c r="B151" s="29">
        <v>16</v>
      </c>
      <c r="C151" s="30">
        <v>14.6875</v>
      </c>
      <c r="D151" s="48"/>
      <c r="E151" s="61"/>
      <c r="G151"/>
      <c r="J151" s="3"/>
      <c r="L151"/>
    </row>
    <row r="152" spans="1:12" ht="16" thickBot="1" x14ac:dyDescent="0.4">
      <c r="A152" s="28" t="s">
        <v>263</v>
      </c>
      <c r="B152" s="29">
        <v>718</v>
      </c>
      <c r="C152" s="30">
        <v>151.60584958217271</v>
      </c>
      <c r="D152" s="48"/>
      <c r="E152" s="54"/>
      <c r="F152"/>
      <c r="G152"/>
      <c r="J152" s="3"/>
      <c r="L152"/>
    </row>
    <row r="153" spans="1:12" ht="15.5" thickBot="1" x14ac:dyDescent="0.4">
      <c r="A153" s="31" t="s">
        <v>195</v>
      </c>
      <c r="B153" s="32">
        <v>19030</v>
      </c>
      <c r="C153" s="33">
        <v>678.91029952706253</v>
      </c>
      <c r="D153" s="48"/>
      <c r="E153" s="54"/>
      <c r="F153"/>
      <c r="G153"/>
    </row>
    <row r="154" spans="1:12" ht="16" thickBot="1" x14ac:dyDescent="0.4">
      <c r="A154" s="28" t="s">
        <v>175</v>
      </c>
      <c r="B154" s="29">
        <v>17321</v>
      </c>
      <c r="C154" s="30">
        <v>606.34149298539342</v>
      </c>
      <c r="E154" s="54"/>
      <c r="F154"/>
      <c r="G154"/>
    </row>
    <row r="155" spans="1:12" ht="16" thickBot="1" x14ac:dyDescent="0.4">
      <c r="A155" s="28" t="s">
        <v>238</v>
      </c>
      <c r="B155" s="29">
        <v>934</v>
      </c>
      <c r="C155" s="30">
        <v>2277.9989293361882</v>
      </c>
      <c r="E155" s="54"/>
      <c r="F155"/>
    </row>
    <row r="156" spans="1:12" ht="16" thickBot="1" x14ac:dyDescent="0.4">
      <c r="A156" s="28" t="s">
        <v>250</v>
      </c>
      <c r="B156" s="29">
        <v>73</v>
      </c>
      <c r="C156" s="30">
        <v>15.383561643835616</v>
      </c>
    </row>
    <row r="157" spans="1:12" ht="16" thickBot="1" x14ac:dyDescent="0.4">
      <c r="A157" s="28" t="s">
        <v>263</v>
      </c>
      <c r="B157" s="29">
        <v>702</v>
      </c>
      <c r="C157" s="30">
        <v>410.89458689458689</v>
      </c>
    </row>
    <row r="158" spans="1:12" ht="15.5" thickBot="1" x14ac:dyDescent="0.4">
      <c r="A158" s="31" t="s">
        <v>196</v>
      </c>
      <c r="B158" s="32">
        <v>8442</v>
      </c>
      <c r="C158" s="33">
        <v>694.62117981520964</v>
      </c>
    </row>
    <row r="159" spans="1:12" ht="16" thickBot="1" x14ac:dyDescent="0.4">
      <c r="A159" s="28" t="s">
        <v>175</v>
      </c>
      <c r="B159" s="29">
        <v>7488</v>
      </c>
      <c r="C159" s="30">
        <v>674.40932158119654</v>
      </c>
    </row>
    <row r="160" spans="1:12" ht="16" thickBot="1" x14ac:dyDescent="0.4">
      <c r="A160" s="28" t="s">
        <v>238</v>
      </c>
      <c r="B160" s="29">
        <v>232</v>
      </c>
      <c r="C160" s="30">
        <v>2462.594827586207</v>
      </c>
    </row>
    <row r="161" spans="1:3" ht="16" thickBot="1" x14ac:dyDescent="0.4">
      <c r="A161" s="28" t="s">
        <v>250</v>
      </c>
      <c r="B161" s="29">
        <v>20</v>
      </c>
      <c r="C161" s="30">
        <v>13.8</v>
      </c>
    </row>
    <row r="162" spans="1:3" ht="16" thickBot="1" x14ac:dyDescent="0.4">
      <c r="A162" s="28" t="s">
        <v>263</v>
      </c>
      <c r="B162" s="29">
        <v>605</v>
      </c>
      <c r="C162" s="30">
        <v>318.40826446280994</v>
      </c>
    </row>
    <row r="163" spans="1:3" ht="16" thickBot="1" x14ac:dyDescent="0.4">
      <c r="A163" s="28" t="s">
        <v>264</v>
      </c>
      <c r="B163" s="29">
        <v>97</v>
      </c>
      <c r="C163" s="30">
        <v>513.19587628865975</v>
      </c>
    </row>
    <row r="164" spans="1:3" ht="15.5" thickBot="1" x14ac:dyDescent="0.4">
      <c r="A164" s="31" t="s">
        <v>197</v>
      </c>
      <c r="B164" s="32">
        <v>3940</v>
      </c>
      <c r="C164" s="33">
        <v>790.49949238578677</v>
      </c>
    </row>
    <row r="165" spans="1:3" ht="16" thickBot="1" x14ac:dyDescent="0.4">
      <c r="A165" s="28" t="s">
        <v>175</v>
      </c>
      <c r="B165" s="29">
        <v>3523</v>
      </c>
      <c r="C165" s="30">
        <v>770.83707067839907</v>
      </c>
    </row>
    <row r="166" spans="1:3" ht="16" thickBot="1" x14ac:dyDescent="0.4">
      <c r="A166" s="28" t="s">
        <v>238</v>
      </c>
      <c r="B166" s="29">
        <v>108</v>
      </c>
      <c r="C166" s="30">
        <v>2679.1481481481483</v>
      </c>
    </row>
    <row r="167" spans="1:3" ht="16" thickBot="1" x14ac:dyDescent="0.4">
      <c r="A167" s="28" t="s">
        <v>250</v>
      </c>
      <c r="B167" s="29">
        <v>13</v>
      </c>
      <c r="C167" s="30">
        <v>20.615384615384617</v>
      </c>
    </row>
    <row r="168" spans="1:3" ht="16" thickBot="1" x14ac:dyDescent="0.4">
      <c r="A168" s="28" t="s">
        <v>263</v>
      </c>
      <c r="B168" s="29">
        <v>296</v>
      </c>
      <c r="C168" s="30">
        <v>369.23310810810813</v>
      </c>
    </row>
    <row r="169" spans="1:3" ht="15.5" thickBot="1" x14ac:dyDescent="0.4">
      <c r="A169" s="31" t="s">
        <v>231</v>
      </c>
      <c r="B169" s="32">
        <v>3571</v>
      </c>
      <c r="C169" s="33">
        <v>532.28815457854944</v>
      </c>
    </row>
    <row r="170" spans="1:3" ht="16" thickBot="1" x14ac:dyDescent="0.4">
      <c r="A170" s="28" t="s">
        <v>175</v>
      </c>
      <c r="B170" s="29">
        <v>3140</v>
      </c>
      <c r="C170" s="30">
        <v>552.69426751592357</v>
      </c>
    </row>
    <row r="171" spans="1:3" ht="16" thickBot="1" x14ac:dyDescent="0.4">
      <c r="A171" s="28" t="s">
        <v>250</v>
      </c>
      <c r="B171" s="29">
        <v>50</v>
      </c>
      <c r="C171" s="30">
        <v>50.92</v>
      </c>
    </row>
    <row r="172" spans="1:3" ht="16" thickBot="1" x14ac:dyDescent="0.4">
      <c r="A172" s="28" t="s">
        <v>263</v>
      </c>
      <c r="B172" s="29">
        <v>381</v>
      </c>
      <c r="C172" s="30">
        <v>427.28346456692913</v>
      </c>
    </row>
    <row r="173" spans="1:3" x14ac:dyDescent="0.35">
      <c r="C173" s="61"/>
    </row>
    <row r="174" spans="1:3" x14ac:dyDescent="0.35">
      <c r="C174" s="61"/>
    </row>
    <row r="175" spans="1:3" x14ac:dyDescent="0.35">
      <c r="C175" s="61"/>
    </row>
  </sheetData>
  <mergeCells count="18">
    <mergeCell ref="A17:C17"/>
    <mergeCell ref="A19:C19"/>
    <mergeCell ref="E19:G19"/>
    <mergeCell ref="E25:G25"/>
    <mergeCell ref="A30:C30"/>
    <mergeCell ref="E24:G24"/>
    <mergeCell ref="A29:C29"/>
    <mergeCell ref="A28:C28"/>
    <mergeCell ref="A26:C26"/>
    <mergeCell ref="A27:C27"/>
    <mergeCell ref="E18:G18"/>
    <mergeCell ref="A7:C7"/>
    <mergeCell ref="A16:C16"/>
    <mergeCell ref="A1:G1"/>
    <mergeCell ref="A2:G3"/>
    <mergeCell ref="A4:G4"/>
    <mergeCell ref="E8:G8"/>
    <mergeCell ref="E14:G14"/>
  </mergeCells>
  <phoneticPr fontId="29"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6767D0-EB7D-4500-8F88-F5B5DC7A52B9}">
  <sheetPr>
    <tabColor theme="0"/>
  </sheetPr>
  <dimension ref="A1:BC169"/>
  <sheetViews>
    <sheetView showGridLines="0" zoomScale="115" zoomScaleNormal="115" zoomScalePageLayoutView="110" workbookViewId="0">
      <selection activeCell="A4" sqref="A4:G4"/>
    </sheetView>
  </sheetViews>
  <sheetFormatPr defaultRowHeight="15" x14ac:dyDescent="0.35"/>
  <cols>
    <col min="1" max="1" width="17.54296875" bestFit="1" customWidth="1"/>
    <col min="2" max="2" width="9.81640625" bestFit="1" customWidth="1"/>
    <col min="3" max="3" width="16.54296875" bestFit="1" customWidth="1"/>
    <col min="4" max="4" width="11.6328125" customWidth="1"/>
    <col min="5" max="5" width="20.54296875" customWidth="1"/>
    <col min="6" max="6" width="13.36328125" style="48" customWidth="1"/>
    <col min="7" max="7" width="15.81640625" style="54" customWidth="1"/>
    <col min="8" max="8" width="19.54296875" customWidth="1"/>
    <col min="9" max="9" width="15" customWidth="1"/>
    <col min="12" max="12" width="8.7265625" style="3"/>
  </cols>
  <sheetData>
    <row r="1" spans="1:55" ht="38.5" customHeight="1" x14ac:dyDescent="0.35">
      <c r="A1" s="145" t="s">
        <v>10</v>
      </c>
      <c r="B1" s="145"/>
      <c r="C1" s="145"/>
      <c r="D1" s="145"/>
      <c r="E1" s="145"/>
      <c r="F1" s="145"/>
      <c r="G1" s="145"/>
      <c r="H1" s="3"/>
      <c r="I1" s="3"/>
      <c r="J1" s="3"/>
      <c r="K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row>
    <row r="2" spans="1:55" ht="15.65" customHeight="1" x14ac:dyDescent="0.35">
      <c r="A2" s="146" t="s">
        <v>11</v>
      </c>
      <c r="B2" s="146"/>
      <c r="C2" s="146"/>
      <c r="D2" s="146"/>
      <c r="E2" s="146"/>
      <c r="F2" s="146"/>
      <c r="G2" s="146"/>
      <c r="H2" s="3"/>
      <c r="I2" s="3"/>
      <c r="J2" s="3"/>
      <c r="K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row>
    <row r="3" spans="1:55" ht="15" customHeight="1" x14ac:dyDescent="0.35">
      <c r="A3" s="146"/>
      <c r="B3" s="146"/>
      <c r="C3" s="146"/>
      <c r="D3" s="146"/>
      <c r="E3" s="146"/>
      <c r="F3" s="146"/>
      <c r="G3" s="146"/>
      <c r="H3" s="3"/>
      <c r="I3" s="3"/>
      <c r="J3" s="3"/>
      <c r="K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row>
    <row r="4" spans="1:55" ht="26" x14ac:dyDescent="0.35">
      <c r="A4" s="147" t="s">
        <v>258</v>
      </c>
      <c r="B4" s="147"/>
      <c r="C4" s="147"/>
      <c r="D4" s="147"/>
      <c r="E4" s="147"/>
      <c r="F4" s="147"/>
      <c r="G4" s="147"/>
      <c r="H4" s="56"/>
      <c r="I4" s="3"/>
      <c r="J4" s="3"/>
      <c r="K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row>
    <row r="5" spans="1:55" ht="26" x14ac:dyDescent="0.35">
      <c r="A5" s="55"/>
      <c r="B5" s="55"/>
      <c r="C5" s="55"/>
      <c r="D5" s="55"/>
      <c r="E5" s="55"/>
      <c r="F5" s="55"/>
      <c r="G5" s="55"/>
      <c r="H5" s="56"/>
      <c r="I5" s="3"/>
      <c r="J5" s="3"/>
      <c r="K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row>
    <row r="6" spans="1:55" x14ac:dyDescent="0.35">
      <c r="A6" s="57"/>
      <c r="B6" s="57"/>
      <c r="C6" s="57"/>
      <c r="D6" s="3"/>
      <c r="E6" s="3"/>
      <c r="F6" s="40"/>
      <c r="G6" s="49"/>
      <c r="H6" s="3"/>
      <c r="I6" s="3"/>
      <c r="J6" s="3"/>
      <c r="K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row>
    <row r="7" spans="1:55" x14ac:dyDescent="0.35">
      <c r="A7" s="143" t="s">
        <v>236</v>
      </c>
      <c r="B7" s="143"/>
      <c r="C7" s="143"/>
      <c r="D7" s="58"/>
      <c r="E7" s="3"/>
      <c r="F7" s="40"/>
      <c r="G7" s="49"/>
      <c r="H7" s="3"/>
      <c r="I7" s="3"/>
      <c r="J7" s="3"/>
      <c r="K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row>
    <row r="8" spans="1:55" x14ac:dyDescent="0.35">
      <c r="A8" s="21" t="s">
        <v>234</v>
      </c>
      <c r="B8" s="21" t="s">
        <v>173</v>
      </c>
      <c r="C8" s="21" t="s">
        <v>235</v>
      </c>
      <c r="D8" s="3"/>
      <c r="E8" s="151" t="s">
        <v>260</v>
      </c>
      <c r="F8" s="151"/>
      <c r="G8" s="151"/>
      <c r="H8" s="3"/>
      <c r="I8" s="3"/>
      <c r="J8" s="3"/>
      <c r="K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row>
    <row r="9" spans="1:55" x14ac:dyDescent="0.35">
      <c r="A9" s="4" t="s">
        <v>37</v>
      </c>
      <c r="B9" s="37">
        <v>12576</v>
      </c>
      <c r="C9" s="38">
        <v>34458.240000007179</v>
      </c>
      <c r="D9" s="3"/>
      <c r="E9" s="35" t="s">
        <v>240</v>
      </c>
      <c r="F9" s="41" t="s">
        <v>173</v>
      </c>
      <c r="G9" s="50" t="s">
        <v>241</v>
      </c>
      <c r="H9" s="3"/>
      <c r="I9" s="3"/>
      <c r="J9" s="3"/>
      <c r="K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row>
    <row r="10" spans="1:55" x14ac:dyDescent="0.35">
      <c r="A10" s="4" t="s">
        <v>175</v>
      </c>
      <c r="B10" s="6">
        <v>173590</v>
      </c>
      <c r="C10" s="22">
        <v>166646.40000008326</v>
      </c>
      <c r="D10" s="3"/>
      <c r="E10" s="36" t="s">
        <v>242</v>
      </c>
      <c r="F10" s="42">
        <v>78716</v>
      </c>
      <c r="G10" s="34">
        <v>0.99099999999999999</v>
      </c>
      <c r="H10" s="3"/>
      <c r="I10" s="65"/>
      <c r="J10" s="3"/>
      <c r="K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row>
    <row r="11" spans="1:55" x14ac:dyDescent="0.35">
      <c r="A11" s="4" t="s">
        <v>238</v>
      </c>
      <c r="B11" s="37">
        <v>7320</v>
      </c>
      <c r="C11" s="38">
        <v>1317.5999999999785</v>
      </c>
      <c r="D11" s="3"/>
      <c r="E11" s="36" t="s">
        <v>243</v>
      </c>
      <c r="F11" s="43">
        <v>736</v>
      </c>
      <c r="G11" s="39">
        <v>8.9999999999999993E-3</v>
      </c>
      <c r="H11" s="3"/>
      <c r="I11" s="3"/>
      <c r="J11" s="3"/>
      <c r="K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row>
    <row r="12" spans="1:55" x14ac:dyDescent="0.35">
      <c r="A12" s="4" t="s">
        <v>247</v>
      </c>
      <c r="B12" s="37">
        <v>42</v>
      </c>
      <c r="C12" s="38">
        <v>189</v>
      </c>
      <c r="D12" s="3"/>
      <c r="E12" s="5" t="s">
        <v>0</v>
      </c>
      <c r="F12" s="44">
        <v>79452</v>
      </c>
      <c r="G12" s="51">
        <v>1</v>
      </c>
      <c r="H12" s="3"/>
      <c r="I12" s="3"/>
      <c r="J12" s="3"/>
      <c r="K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row>
    <row r="13" spans="1:55" x14ac:dyDescent="0.35">
      <c r="A13" s="4" t="s">
        <v>237</v>
      </c>
      <c r="B13" s="37">
        <v>386</v>
      </c>
      <c r="C13" s="38">
        <v>0</v>
      </c>
      <c r="D13" s="58"/>
      <c r="E13" s="59" t="s">
        <v>251</v>
      </c>
      <c r="F13" s="59"/>
      <c r="G13" s="59"/>
      <c r="H13" s="3"/>
      <c r="I13" s="3"/>
      <c r="J13" s="3"/>
      <c r="K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row>
    <row r="14" spans="1:55" x14ac:dyDescent="0.35">
      <c r="A14" s="4" t="s">
        <v>249</v>
      </c>
      <c r="B14" s="6">
        <v>513</v>
      </c>
      <c r="C14" s="22">
        <v>1898.1000000000158</v>
      </c>
      <c r="D14" s="3"/>
      <c r="E14" s="149" t="s">
        <v>244</v>
      </c>
      <c r="F14" s="149"/>
      <c r="G14" s="149"/>
      <c r="H14" s="3"/>
      <c r="I14" s="3"/>
      <c r="J14" s="3"/>
      <c r="K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row>
    <row r="15" spans="1:55" x14ac:dyDescent="0.35">
      <c r="A15" s="5" t="s">
        <v>0</v>
      </c>
      <c r="B15" s="7">
        <v>194427</v>
      </c>
      <c r="C15" s="23">
        <v>204509.33999977639</v>
      </c>
      <c r="D15" s="3"/>
      <c r="E15" s="59"/>
      <c r="F15" s="59"/>
      <c r="G15" s="59"/>
      <c r="H15" s="3"/>
      <c r="I15" s="3"/>
      <c r="J15" s="3"/>
      <c r="K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row>
    <row r="16" spans="1:55" ht="20" customHeight="1" x14ac:dyDescent="0.35">
      <c r="A16" s="144" t="s">
        <v>257</v>
      </c>
      <c r="B16" s="144"/>
      <c r="C16" s="144"/>
      <c r="D16" s="3"/>
      <c r="E16" s="59"/>
      <c r="F16" s="59"/>
      <c r="G16" s="59"/>
      <c r="H16" s="3"/>
      <c r="I16" s="65"/>
      <c r="J16" s="3"/>
      <c r="K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row>
    <row r="17" spans="1:55" ht="48.5" customHeight="1" x14ac:dyDescent="0.35">
      <c r="A17" s="144" t="s">
        <v>246</v>
      </c>
      <c r="B17" s="144"/>
      <c r="C17" s="144"/>
      <c r="D17" s="3"/>
      <c r="E17" s="59"/>
      <c r="F17" s="59"/>
      <c r="G17" s="59"/>
      <c r="H17" s="3"/>
      <c r="I17" s="3"/>
      <c r="J17" s="3"/>
      <c r="K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row>
    <row r="18" spans="1:55" ht="13.5" customHeight="1" x14ac:dyDescent="0.35">
      <c r="A18" s="60"/>
      <c r="B18" s="60"/>
      <c r="C18" s="60"/>
      <c r="D18" s="3"/>
      <c r="E18" s="149"/>
      <c r="F18" s="149"/>
      <c r="G18" s="149"/>
      <c r="H18" s="3"/>
      <c r="I18" s="3"/>
      <c r="J18" s="3"/>
      <c r="K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row>
    <row r="19" spans="1:55" ht="31.5" customHeight="1" x14ac:dyDescent="0.35">
      <c r="A19" s="143" t="s">
        <v>256</v>
      </c>
      <c r="B19" s="143"/>
      <c r="C19" s="143"/>
      <c r="D19" s="3"/>
      <c r="E19" s="151" t="s">
        <v>259</v>
      </c>
      <c r="F19" s="151"/>
      <c r="G19" s="151"/>
      <c r="H19" s="65"/>
      <c r="I19" s="3"/>
      <c r="J19" s="3"/>
      <c r="K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row>
    <row r="20" spans="1:55" ht="15" customHeight="1" x14ac:dyDescent="0.35">
      <c r="A20" s="21" t="s">
        <v>172</v>
      </c>
      <c r="B20" s="21" t="s">
        <v>173</v>
      </c>
      <c r="C20" s="21" t="s">
        <v>14</v>
      </c>
      <c r="D20" s="3"/>
      <c r="E20" s="35" t="s">
        <v>240</v>
      </c>
      <c r="F20" s="45" t="s">
        <v>173</v>
      </c>
      <c r="G20" s="52" t="s">
        <v>241</v>
      </c>
      <c r="H20" s="3"/>
      <c r="I20" s="65"/>
      <c r="J20" s="3"/>
      <c r="K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row>
    <row r="21" spans="1:55" x14ac:dyDescent="0.35">
      <c r="A21" s="4" t="s">
        <v>174</v>
      </c>
      <c r="B21" s="6">
        <v>85009</v>
      </c>
      <c r="C21" s="62">
        <v>568.94445294027696</v>
      </c>
      <c r="D21" s="3"/>
      <c r="E21" s="36" t="s">
        <v>242</v>
      </c>
      <c r="F21" s="42">
        <v>10679</v>
      </c>
      <c r="G21" s="34">
        <v>0.93600000000000005</v>
      </c>
      <c r="H21" s="3"/>
      <c r="I21" s="3"/>
      <c r="J21" s="3"/>
      <c r="K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row>
    <row r="22" spans="1:55" x14ac:dyDescent="0.35">
      <c r="A22" s="4" t="s">
        <v>201</v>
      </c>
      <c r="B22" s="6">
        <v>57</v>
      </c>
      <c r="C22" s="62">
        <v>970.15789473684208</v>
      </c>
      <c r="D22" s="3"/>
      <c r="E22" s="36" t="s">
        <v>243</v>
      </c>
      <c r="F22" s="42">
        <v>736</v>
      </c>
      <c r="G22" s="34">
        <v>6.4000000000000001E-2</v>
      </c>
      <c r="H22" s="3"/>
      <c r="I22" s="3"/>
      <c r="J22" s="3"/>
      <c r="K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row>
    <row r="23" spans="1:55" x14ac:dyDescent="0.35">
      <c r="A23" s="4" t="s">
        <v>200</v>
      </c>
      <c r="B23" s="37">
        <v>109297</v>
      </c>
      <c r="C23" s="63">
        <v>532.26144358948557</v>
      </c>
      <c r="D23" s="3"/>
      <c r="E23" s="5" t="s">
        <v>0</v>
      </c>
      <c r="F23" s="44">
        <v>11415</v>
      </c>
      <c r="G23" s="51">
        <v>1</v>
      </c>
      <c r="H23" s="3"/>
      <c r="I23" s="3"/>
      <c r="J23" s="3"/>
      <c r="K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row>
    <row r="24" spans="1:55" x14ac:dyDescent="0.35">
      <c r="A24" s="4" t="s">
        <v>202</v>
      </c>
      <c r="B24">
        <v>64</v>
      </c>
      <c r="C24" s="63">
        <v>1006.453125</v>
      </c>
      <c r="D24" s="3"/>
      <c r="E24" s="149" t="s">
        <v>251</v>
      </c>
      <c r="F24" s="149"/>
      <c r="G24" s="149"/>
      <c r="H24" s="3"/>
      <c r="I24" s="3"/>
      <c r="J24" s="3"/>
      <c r="K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row>
    <row r="25" spans="1:55" ht="27.5" customHeight="1" x14ac:dyDescent="0.35">
      <c r="A25" s="5" t="s">
        <v>0</v>
      </c>
      <c r="B25" s="7">
        <v>194427</v>
      </c>
      <c r="C25" s="64">
        <v>548.58476446172597</v>
      </c>
      <c r="D25" s="3"/>
      <c r="E25" s="149" t="s">
        <v>244</v>
      </c>
      <c r="F25" s="149"/>
      <c r="G25" s="149"/>
      <c r="H25" s="3"/>
      <c r="I25" s="3"/>
      <c r="J25" s="3"/>
      <c r="K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row>
    <row r="26" spans="1:55" x14ac:dyDescent="0.35">
      <c r="A26" s="144" t="str">
        <f>A16</f>
        <v>Data from BI Inc. Participants Report, 9.30.2023</v>
      </c>
      <c r="B26" s="144"/>
      <c r="C26" s="144"/>
      <c r="D26" s="65"/>
      <c r="E26" s="57"/>
      <c r="F26" s="46"/>
      <c r="G26" s="49"/>
      <c r="I26" s="3"/>
      <c r="J26" s="3"/>
      <c r="K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row>
    <row r="27" spans="1:55" x14ac:dyDescent="0.35">
      <c r="A27" s="144" t="s">
        <v>255</v>
      </c>
      <c r="B27" s="144"/>
      <c r="C27" s="144"/>
      <c r="D27" s="65"/>
      <c r="F27" s="47"/>
      <c r="G27" s="53"/>
      <c r="H27" s="3"/>
      <c r="I27" s="3"/>
      <c r="J27" s="3"/>
      <c r="K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row>
    <row r="28" spans="1:55" x14ac:dyDescent="0.35">
      <c r="A28" s="152"/>
      <c r="B28" s="152"/>
      <c r="C28" s="152"/>
      <c r="D28" s="3"/>
      <c r="E28" s="3"/>
      <c r="F28" s="40"/>
      <c r="G28" s="49"/>
      <c r="H28" s="3"/>
      <c r="I28" s="3"/>
      <c r="J28" s="3"/>
      <c r="K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row>
    <row r="29" spans="1:55" ht="10.5" customHeight="1" x14ac:dyDescent="0.35">
      <c r="A29" s="152"/>
      <c r="B29" s="152"/>
      <c r="C29" s="152"/>
      <c r="D29" s="3"/>
      <c r="E29" s="3"/>
      <c r="F29" s="40"/>
      <c r="G29" s="49"/>
      <c r="H29" s="3"/>
      <c r="I29" s="3"/>
      <c r="J29" s="3"/>
      <c r="K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row>
    <row r="30" spans="1:55" ht="36.5" customHeight="1" thickBot="1" x14ac:dyDescent="0.4">
      <c r="A30" s="152" t="s">
        <v>254</v>
      </c>
      <c r="B30" s="152"/>
      <c r="C30" s="152"/>
      <c r="D30" s="3"/>
      <c r="E30" s="3"/>
      <c r="F30" s="40"/>
      <c r="G30" s="49"/>
      <c r="H30" s="3"/>
      <c r="I30" s="3"/>
      <c r="J30" s="3"/>
      <c r="K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row>
    <row r="31" spans="1:55" ht="30.5" thickBot="1" x14ac:dyDescent="0.4">
      <c r="A31" s="24" t="s">
        <v>204</v>
      </c>
      <c r="B31" s="24" t="s">
        <v>173</v>
      </c>
      <c r="C31" s="24" t="s">
        <v>205</v>
      </c>
      <c r="D31" s="3"/>
      <c r="E31" s="3"/>
      <c r="F31" s="40"/>
      <c r="G31" s="49"/>
      <c r="H31" s="3"/>
      <c r="I31" s="3"/>
      <c r="J31" s="3"/>
      <c r="K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row>
    <row r="32" spans="1:55" ht="16" thickBot="1" x14ac:dyDescent="0.4">
      <c r="A32" s="25" t="s">
        <v>0</v>
      </c>
      <c r="B32" s="26">
        <v>194427</v>
      </c>
      <c r="C32" s="27">
        <v>548.58476446172597</v>
      </c>
      <c r="D32" s="13"/>
      <c r="E32" s="3"/>
      <c r="F32" s="40"/>
      <c r="G32" s="49"/>
      <c r="H32" s="3"/>
      <c r="I32" s="3"/>
      <c r="J32" s="3"/>
      <c r="K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row>
    <row r="33" spans="1:55" ht="15.5" thickBot="1" x14ac:dyDescent="0.4">
      <c r="A33" s="31" t="s">
        <v>176</v>
      </c>
      <c r="B33" s="32">
        <v>5244</v>
      </c>
      <c r="C33" s="33">
        <v>654.05949656750568</v>
      </c>
      <c r="E33" s="3"/>
      <c r="F33" s="40"/>
      <c r="G33" s="49"/>
      <c r="H33" s="3"/>
      <c r="I33" s="3"/>
      <c r="J33" s="3"/>
      <c r="K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row>
    <row r="34" spans="1:55" ht="16" thickBot="1" x14ac:dyDescent="0.4">
      <c r="A34" s="28" t="s">
        <v>37</v>
      </c>
      <c r="B34" s="29">
        <v>309</v>
      </c>
      <c r="C34" s="30">
        <v>485.43042071197414</v>
      </c>
      <c r="E34" s="3"/>
      <c r="F34" s="40"/>
      <c r="G34" s="49"/>
      <c r="H34" s="3"/>
      <c r="I34" s="3"/>
      <c r="J34" s="3"/>
      <c r="K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row>
    <row r="35" spans="1:55" ht="16" thickBot="1" x14ac:dyDescent="0.4">
      <c r="A35" s="28" t="s">
        <v>175</v>
      </c>
      <c r="B35" s="29">
        <v>4633</v>
      </c>
      <c r="C35" s="30">
        <v>575.50960500755446</v>
      </c>
      <c r="E35" s="61"/>
      <c r="F35" s="40"/>
      <c r="G35" s="49"/>
      <c r="H35" s="3"/>
      <c r="I35" s="3"/>
      <c r="J35" s="3"/>
      <c r="K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row>
    <row r="36" spans="1:55" ht="16" thickBot="1" x14ac:dyDescent="0.4">
      <c r="A36" s="28" t="s">
        <v>238</v>
      </c>
      <c r="B36" s="29">
        <v>285</v>
      </c>
      <c r="C36" s="30">
        <v>2151.6666666666665</v>
      </c>
      <c r="E36" s="61"/>
      <c r="F36" s="40"/>
      <c r="G36" s="49"/>
      <c r="H36" s="3"/>
      <c r="I36" s="3"/>
      <c r="J36" s="3"/>
      <c r="K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row>
    <row r="37" spans="1:55" ht="16" thickBot="1" x14ac:dyDescent="0.4">
      <c r="A37" s="28" t="s">
        <v>250</v>
      </c>
      <c r="B37" s="29">
        <v>17</v>
      </c>
      <c r="C37" s="30">
        <v>19.352941176470587</v>
      </c>
      <c r="E37" s="61"/>
      <c r="F37" s="40"/>
      <c r="G37" s="49"/>
      <c r="H37" s="3"/>
      <c r="I37" s="3"/>
      <c r="J37" s="3"/>
      <c r="K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row>
    <row r="38" spans="1:55" ht="15.5" thickBot="1" x14ac:dyDescent="0.4">
      <c r="A38" s="31" t="s">
        <v>177</v>
      </c>
      <c r="B38" s="32">
        <v>3551</v>
      </c>
      <c r="C38" s="33">
        <v>564.00478738383549</v>
      </c>
      <c r="E38" s="61"/>
      <c r="F38" s="40"/>
      <c r="G38" s="49"/>
      <c r="H38" s="3"/>
      <c r="I38" s="3"/>
      <c r="J38" s="3"/>
      <c r="K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row>
    <row r="39" spans="1:55" ht="16" thickBot="1" x14ac:dyDescent="0.4">
      <c r="A39" s="28" t="s">
        <v>37</v>
      </c>
      <c r="B39" s="29">
        <v>124</v>
      </c>
      <c r="C39" s="30">
        <v>292.16935483870969</v>
      </c>
      <c r="E39" s="61"/>
      <c r="F39" s="40"/>
      <c r="G39" s="49"/>
      <c r="H39" s="3"/>
      <c r="I39" s="3"/>
      <c r="J39" s="3"/>
      <c r="K39" s="3"/>
      <c r="M39" s="3"/>
      <c r="N39" s="3"/>
      <c r="O39" s="3"/>
      <c r="P39" s="3"/>
      <c r="Q39" s="3"/>
      <c r="R39" s="3"/>
      <c r="S39" s="3"/>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c r="AT39" s="3"/>
      <c r="AU39" s="3"/>
      <c r="AV39" s="3"/>
      <c r="AW39" s="3"/>
      <c r="AX39" s="3"/>
      <c r="AY39" s="3"/>
      <c r="AZ39" s="3"/>
      <c r="BA39" s="3"/>
      <c r="BB39" s="3"/>
      <c r="BC39" s="3"/>
    </row>
    <row r="40" spans="1:55" ht="16" thickBot="1" x14ac:dyDescent="0.4">
      <c r="A40" s="28" t="s">
        <v>175</v>
      </c>
      <c r="B40" s="29">
        <v>3361</v>
      </c>
      <c r="C40" s="30">
        <v>571.9485272240405</v>
      </c>
      <c r="E40" s="61"/>
      <c r="F40" s="40"/>
      <c r="G40" s="49"/>
      <c r="H40" s="3"/>
      <c r="I40" s="3"/>
      <c r="J40" s="3"/>
      <c r="K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row>
    <row r="41" spans="1:55" ht="16" thickBot="1" x14ac:dyDescent="0.4">
      <c r="A41" s="28" t="s">
        <v>239</v>
      </c>
      <c r="B41" s="29">
        <v>1</v>
      </c>
      <c r="C41" s="30">
        <v>35</v>
      </c>
      <c r="D41" s="13"/>
      <c r="E41" s="61"/>
      <c r="F41" s="40"/>
      <c r="G41" s="49"/>
      <c r="H41" s="3"/>
      <c r="I41" s="3"/>
      <c r="J41" s="3"/>
      <c r="K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row>
    <row r="42" spans="1:55" ht="16" thickBot="1" x14ac:dyDescent="0.4">
      <c r="A42" s="28" t="s">
        <v>238</v>
      </c>
      <c r="B42" s="29">
        <v>27</v>
      </c>
      <c r="C42" s="30">
        <v>1595.4814814814815</v>
      </c>
      <c r="E42" s="61"/>
      <c r="F42" s="40"/>
      <c r="G42" s="49"/>
      <c r="H42" s="3"/>
      <c r="I42" s="3"/>
      <c r="J42" s="3"/>
      <c r="K42" s="3"/>
      <c r="M42" s="3"/>
      <c r="N42" s="3"/>
      <c r="O42" s="3"/>
      <c r="P42" s="3"/>
      <c r="Q42" s="3"/>
      <c r="R42" s="3"/>
      <c r="S42" s="3"/>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3"/>
      <c r="AV42" s="3"/>
      <c r="AW42" s="3"/>
      <c r="AX42" s="3"/>
      <c r="AY42" s="3"/>
      <c r="AZ42" s="3"/>
      <c r="BA42" s="3"/>
      <c r="BB42" s="3"/>
      <c r="BC42" s="3"/>
    </row>
    <row r="43" spans="1:55" ht="16" thickBot="1" x14ac:dyDescent="0.4">
      <c r="A43" s="28" t="s">
        <v>250</v>
      </c>
      <c r="B43" s="29">
        <v>38</v>
      </c>
      <c r="C43" s="30">
        <v>29.473684210526315</v>
      </c>
      <c r="E43" s="61"/>
      <c r="F43" s="40"/>
      <c r="G43" s="49"/>
      <c r="H43" s="3"/>
      <c r="I43" s="3"/>
      <c r="J43" s="3"/>
      <c r="K43" s="3"/>
      <c r="M43" s="3"/>
      <c r="N43" s="3"/>
      <c r="O43" s="3"/>
      <c r="P43" s="3"/>
      <c r="Q43" s="3"/>
      <c r="R43" s="3"/>
      <c r="S43" s="3"/>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c r="AT43" s="3"/>
      <c r="AU43" s="3"/>
      <c r="AV43" s="3"/>
      <c r="AW43" s="3"/>
      <c r="AX43" s="3"/>
      <c r="AY43" s="3"/>
      <c r="AZ43" s="3"/>
      <c r="BA43" s="3"/>
      <c r="BB43" s="3"/>
      <c r="BC43" s="3"/>
    </row>
    <row r="44" spans="1:55" ht="15.5" thickBot="1" x14ac:dyDescent="0.4">
      <c r="A44" s="31" t="s">
        <v>178</v>
      </c>
      <c r="B44" s="32">
        <v>7048</v>
      </c>
      <c r="C44" s="33">
        <v>482.88351305334845</v>
      </c>
      <c r="E44" s="61"/>
      <c r="F44" s="40"/>
      <c r="G44" s="49"/>
      <c r="H44" s="3"/>
      <c r="I44" s="3"/>
      <c r="J44" s="3"/>
      <c r="K44" s="3"/>
      <c r="M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c r="AY44" s="3"/>
      <c r="AZ44" s="3"/>
      <c r="BA44" s="3"/>
      <c r="BB44" s="3"/>
      <c r="BC44" s="3"/>
    </row>
    <row r="45" spans="1:55" ht="16" thickBot="1" x14ac:dyDescent="0.4">
      <c r="A45" s="28" t="s">
        <v>37</v>
      </c>
      <c r="B45" s="29">
        <v>113</v>
      </c>
      <c r="C45" s="30">
        <v>409.69026548672565</v>
      </c>
      <c r="E45" s="61"/>
      <c r="F45" s="40"/>
      <c r="G45" s="49"/>
      <c r="H45" s="3"/>
      <c r="I45" s="3"/>
      <c r="J45" s="3"/>
      <c r="K45" s="3"/>
      <c r="M45" s="3"/>
      <c r="N45" s="3"/>
      <c r="O45" s="3"/>
      <c r="P45" s="3"/>
      <c r="Q45" s="3"/>
      <c r="R45" s="3"/>
      <c r="S45" s="3"/>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c r="AT45" s="3"/>
      <c r="AU45" s="3"/>
      <c r="AV45" s="3"/>
      <c r="AW45" s="3"/>
      <c r="AX45" s="3"/>
      <c r="AY45" s="3"/>
      <c r="AZ45" s="3"/>
      <c r="BA45" s="3"/>
      <c r="BB45" s="3"/>
      <c r="BC45" s="3"/>
    </row>
    <row r="46" spans="1:55" ht="16" thickBot="1" x14ac:dyDescent="0.4">
      <c r="A46" s="28" t="s">
        <v>175</v>
      </c>
      <c r="B46" s="29">
        <v>6905</v>
      </c>
      <c r="C46" s="30">
        <v>485.80318609703113</v>
      </c>
      <c r="E46" s="61"/>
      <c r="F46" s="40"/>
      <c r="G46" s="49"/>
      <c r="H46" s="3"/>
      <c r="I46" s="3"/>
      <c r="J46" s="3"/>
      <c r="K46" s="3"/>
      <c r="M46" s="3"/>
      <c r="N46" s="3"/>
      <c r="O46" s="3"/>
      <c r="P46" s="3"/>
      <c r="Q46" s="3"/>
      <c r="R46" s="3"/>
      <c r="S46" s="3"/>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c r="AT46" s="3"/>
      <c r="AU46" s="3"/>
      <c r="AV46" s="3"/>
      <c r="AW46" s="3"/>
      <c r="AX46" s="3"/>
      <c r="AY46" s="3"/>
      <c r="AZ46" s="3"/>
      <c r="BA46" s="3"/>
      <c r="BB46" s="3"/>
      <c r="BC46" s="3"/>
    </row>
    <row r="47" spans="1:55" ht="16" thickBot="1" x14ac:dyDescent="0.4">
      <c r="A47" s="28" t="s">
        <v>238</v>
      </c>
      <c r="B47" s="29">
        <v>2</v>
      </c>
      <c r="C47" s="30">
        <v>967</v>
      </c>
      <c r="E47" s="61"/>
      <c r="F47" s="40"/>
      <c r="G47" s="49"/>
      <c r="H47" s="3"/>
      <c r="I47" s="3"/>
      <c r="J47" s="3"/>
      <c r="K47" s="3"/>
      <c r="M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c r="AY47" s="3"/>
      <c r="AZ47" s="3"/>
      <c r="BA47" s="3"/>
      <c r="BB47" s="3"/>
      <c r="BC47" s="3"/>
    </row>
    <row r="48" spans="1:55" ht="16" thickBot="1" x14ac:dyDescent="0.4">
      <c r="A48" s="28" t="s">
        <v>250</v>
      </c>
      <c r="B48" s="29">
        <v>28</v>
      </c>
      <c r="C48" s="30">
        <v>23.678571428571427</v>
      </c>
      <c r="E48" s="61"/>
      <c r="F48" s="40"/>
      <c r="G48" s="49"/>
      <c r="H48" s="3"/>
      <c r="I48" s="3"/>
      <c r="J48" s="3"/>
      <c r="K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c r="AY48" s="3"/>
      <c r="AZ48" s="3"/>
      <c r="BA48" s="3"/>
      <c r="BB48" s="3"/>
      <c r="BC48" s="3"/>
    </row>
    <row r="49" spans="1:55" ht="15.5" thickBot="1" x14ac:dyDescent="0.4">
      <c r="A49" s="31" t="s">
        <v>179</v>
      </c>
      <c r="B49" s="32">
        <v>602</v>
      </c>
      <c r="C49" s="33">
        <v>947.98172757475083</v>
      </c>
      <c r="E49" s="61"/>
      <c r="F49" s="40"/>
      <c r="G49" s="49"/>
      <c r="H49" s="3"/>
      <c r="I49" s="3"/>
      <c r="J49" s="3"/>
      <c r="K49" s="3"/>
      <c r="M49" s="3"/>
      <c r="N49" s="3"/>
      <c r="O49" s="3"/>
      <c r="P49" s="3"/>
      <c r="Q49" s="3"/>
      <c r="R49" s="3"/>
      <c r="S49" s="3"/>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c r="AT49" s="3"/>
      <c r="AU49" s="3"/>
      <c r="AV49" s="3"/>
      <c r="AW49" s="3"/>
      <c r="AX49" s="3"/>
      <c r="AY49" s="3"/>
      <c r="AZ49" s="3"/>
      <c r="BA49" s="3"/>
      <c r="BB49" s="3"/>
      <c r="BC49" s="3"/>
    </row>
    <row r="50" spans="1:55" ht="16" thickBot="1" x14ac:dyDescent="0.4">
      <c r="A50" s="28" t="s">
        <v>37</v>
      </c>
      <c r="B50" s="29">
        <v>9</v>
      </c>
      <c r="C50" s="30">
        <v>147</v>
      </c>
      <c r="E50" s="61"/>
      <c r="F50" s="40"/>
      <c r="G50" s="49"/>
      <c r="H50" s="3"/>
      <c r="I50" s="3"/>
      <c r="J50" s="3"/>
      <c r="K50" s="3"/>
      <c r="M50" s="3"/>
      <c r="N50" s="3"/>
      <c r="O50" s="3"/>
      <c r="P50" s="3"/>
      <c r="Q50" s="3"/>
      <c r="R50" s="3"/>
      <c r="S50" s="3"/>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c r="AT50" s="3"/>
      <c r="AU50" s="3"/>
      <c r="AV50" s="3"/>
      <c r="AW50" s="3"/>
      <c r="AX50" s="3"/>
      <c r="AY50" s="3"/>
      <c r="AZ50" s="3"/>
      <c r="BA50" s="3"/>
      <c r="BB50" s="3"/>
      <c r="BC50" s="3"/>
    </row>
    <row r="51" spans="1:55" ht="16" thickBot="1" x14ac:dyDescent="0.4">
      <c r="A51" s="28" t="s">
        <v>175</v>
      </c>
      <c r="B51" s="29">
        <v>340</v>
      </c>
      <c r="C51" s="30">
        <v>355.90588235294115</v>
      </c>
      <c r="E51" s="61"/>
      <c r="F51" s="40"/>
      <c r="G51" s="49"/>
      <c r="H51" s="3"/>
      <c r="I51" s="3"/>
      <c r="J51" s="3"/>
      <c r="K51" s="3"/>
      <c r="M51" s="3"/>
      <c r="N51" s="3"/>
      <c r="O51" s="3"/>
      <c r="P51" s="3"/>
      <c r="Q51" s="3"/>
      <c r="R51" s="3"/>
      <c r="S51" s="3"/>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c r="AU51" s="3"/>
      <c r="AV51" s="3"/>
      <c r="AW51" s="3"/>
      <c r="AX51" s="3"/>
      <c r="AY51" s="3"/>
      <c r="AZ51" s="3"/>
      <c r="BA51" s="3"/>
      <c r="BB51" s="3"/>
      <c r="BC51" s="3"/>
    </row>
    <row r="52" spans="1:55" ht="16" thickBot="1" x14ac:dyDescent="0.4">
      <c r="A52" s="28" t="s">
        <v>238</v>
      </c>
      <c r="B52" s="29">
        <v>253</v>
      </c>
      <c r="C52" s="30">
        <v>1772.1501976284585</v>
      </c>
      <c r="E52" s="61"/>
      <c r="F52" s="40"/>
      <c r="G52" s="49"/>
      <c r="H52" s="3"/>
      <c r="I52" s="3"/>
      <c r="J52" s="3"/>
      <c r="K52" s="3"/>
      <c r="M52" s="3"/>
      <c r="N52" s="3"/>
      <c r="O52" s="3"/>
      <c r="P52" s="3"/>
      <c r="Q52" s="3"/>
      <c r="R52" s="3"/>
      <c r="S52" s="3"/>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c r="AT52" s="3"/>
      <c r="AU52" s="3"/>
      <c r="AV52" s="3"/>
      <c r="AW52" s="3"/>
      <c r="AX52" s="3"/>
      <c r="AY52" s="3"/>
      <c r="AZ52" s="3"/>
      <c r="BA52" s="3"/>
      <c r="BB52" s="3"/>
      <c r="BC52" s="3"/>
    </row>
    <row r="53" spans="1:55" ht="15.5" thickBot="1" x14ac:dyDescent="0.4">
      <c r="A53" s="31" t="s">
        <v>180</v>
      </c>
      <c r="B53" s="32">
        <v>13882</v>
      </c>
      <c r="C53" s="33">
        <v>695.04372568794122</v>
      </c>
      <c r="E53" s="61"/>
      <c r="F53" s="40"/>
      <c r="G53" s="49"/>
      <c r="H53" s="3"/>
      <c r="I53" s="3"/>
      <c r="J53" s="3"/>
      <c r="K53" s="3"/>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c r="AY53" s="3"/>
      <c r="AZ53" s="3"/>
      <c r="BA53" s="3"/>
      <c r="BB53" s="3"/>
      <c r="BC53" s="3"/>
    </row>
    <row r="54" spans="1:55" ht="16" thickBot="1" x14ac:dyDescent="0.4">
      <c r="A54" s="28" t="s">
        <v>37</v>
      </c>
      <c r="B54" s="29">
        <v>430</v>
      </c>
      <c r="C54" s="30">
        <v>306.57674418604654</v>
      </c>
      <c r="D54" s="13"/>
      <c r="E54" s="61"/>
      <c r="F54" s="40"/>
      <c r="G54" s="49"/>
      <c r="H54" s="3"/>
      <c r="I54" s="3"/>
      <c r="J54" s="3"/>
      <c r="K54" s="3"/>
      <c r="M54" s="3"/>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c r="AU54" s="3"/>
      <c r="AV54" s="3"/>
      <c r="AW54" s="3"/>
      <c r="AX54" s="3"/>
      <c r="AY54" s="3"/>
      <c r="AZ54" s="3"/>
      <c r="BA54" s="3"/>
      <c r="BB54" s="3"/>
      <c r="BC54" s="3"/>
    </row>
    <row r="55" spans="1:55" ht="16" thickBot="1" x14ac:dyDescent="0.4">
      <c r="A55" s="28" t="s">
        <v>175</v>
      </c>
      <c r="B55" s="29">
        <v>12698</v>
      </c>
      <c r="C55" s="30">
        <v>620.19459757442121</v>
      </c>
      <c r="E55" s="61"/>
      <c r="F55" s="40"/>
      <c r="G55" s="49"/>
      <c r="H55" s="3"/>
      <c r="I55" s="3"/>
      <c r="J55" s="3"/>
      <c r="K55" s="3"/>
      <c r="M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3"/>
      <c r="AV55" s="3"/>
      <c r="AW55" s="3"/>
      <c r="AX55" s="3"/>
      <c r="AY55" s="3"/>
      <c r="AZ55" s="3"/>
      <c r="BA55" s="3"/>
      <c r="BB55" s="3"/>
      <c r="BC55" s="3"/>
    </row>
    <row r="56" spans="1:55" ht="16" thickBot="1" x14ac:dyDescent="0.4">
      <c r="A56" s="28" t="s">
        <v>239</v>
      </c>
      <c r="B56" s="29">
        <v>3</v>
      </c>
      <c r="C56" s="30">
        <v>277</v>
      </c>
      <c r="E56" s="61"/>
      <c r="F56" s="40"/>
      <c r="G56" s="49"/>
      <c r="H56" s="3"/>
      <c r="I56" s="3"/>
      <c r="J56" s="3"/>
      <c r="K56" s="3"/>
      <c r="M56" s="3"/>
      <c r="N56" s="3"/>
      <c r="O56" s="3"/>
      <c r="P56" s="3"/>
      <c r="Q56" s="3"/>
      <c r="R56" s="3"/>
      <c r="S56" s="3"/>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c r="AV56" s="3"/>
      <c r="AW56" s="3"/>
      <c r="AX56" s="3"/>
      <c r="AY56" s="3"/>
      <c r="AZ56" s="3"/>
      <c r="BA56" s="3"/>
      <c r="BB56" s="3"/>
      <c r="BC56" s="3"/>
    </row>
    <row r="57" spans="1:55" ht="16" thickBot="1" x14ac:dyDescent="0.4">
      <c r="A57" s="28" t="s">
        <v>238</v>
      </c>
      <c r="B57" s="29">
        <v>708</v>
      </c>
      <c r="C57" s="30">
        <v>2316.0395480225989</v>
      </c>
      <c r="E57" s="61"/>
      <c r="F57" s="40"/>
      <c r="G57" s="49"/>
      <c r="H57" s="3"/>
      <c r="I57" s="3"/>
      <c r="J57" s="3"/>
      <c r="K57" s="3"/>
      <c r="M57" s="3"/>
      <c r="N57" s="3"/>
      <c r="O57" s="3"/>
      <c r="P57" s="3"/>
      <c r="Q57" s="3"/>
      <c r="R57" s="3"/>
      <c r="S57" s="3"/>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c r="AT57" s="3"/>
      <c r="AU57" s="3"/>
      <c r="AV57" s="3"/>
      <c r="AW57" s="3"/>
      <c r="AX57" s="3"/>
      <c r="AY57" s="3"/>
      <c r="AZ57" s="3"/>
      <c r="BA57" s="3"/>
      <c r="BB57" s="3"/>
      <c r="BC57" s="3"/>
    </row>
    <row r="58" spans="1:55" ht="16" thickBot="1" x14ac:dyDescent="0.4">
      <c r="A58" s="28" t="s">
        <v>250</v>
      </c>
      <c r="B58" s="29">
        <v>43</v>
      </c>
      <c r="C58" s="30">
        <v>22.11627906976744</v>
      </c>
      <c r="E58" s="61"/>
      <c r="F58" s="40"/>
      <c r="G58" s="49"/>
      <c r="H58" s="3"/>
      <c r="I58" s="3"/>
      <c r="J58" s="3"/>
      <c r="K58" s="3"/>
      <c r="M58" s="3"/>
      <c r="N58" s="3"/>
      <c r="O58" s="3"/>
      <c r="P58" s="3"/>
      <c r="Q58" s="3"/>
      <c r="R58" s="3"/>
      <c r="S58" s="3"/>
      <c r="T58" s="3"/>
      <c r="U58" s="3"/>
      <c r="V58" s="3"/>
      <c r="W58" s="3"/>
      <c r="X58" s="3"/>
      <c r="Y58" s="3"/>
      <c r="Z58" s="3"/>
      <c r="AA58" s="3"/>
      <c r="AB58" s="3"/>
      <c r="AC58" s="3"/>
      <c r="AD58" s="3"/>
      <c r="AE58" s="3"/>
      <c r="AF58" s="3"/>
      <c r="AG58" s="3"/>
      <c r="AH58" s="3"/>
      <c r="AI58" s="3"/>
      <c r="AJ58" s="3"/>
      <c r="AK58" s="3"/>
      <c r="AL58" s="3"/>
      <c r="AM58" s="3"/>
      <c r="AN58" s="3"/>
      <c r="AO58" s="3"/>
      <c r="AP58" s="3"/>
      <c r="AQ58" s="3"/>
      <c r="AR58" s="3"/>
      <c r="AS58" s="3"/>
      <c r="AT58" s="3"/>
      <c r="AU58" s="3"/>
      <c r="AV58" s="3"/>
      <c r="AW58" s="3"/>
      <c r="AX58" s="3"/>
      <c r="AY58" s="3"/>
      <c r="AZ58" s="3"/>
      <c r="BA58" s="3"/>
      <c r="BB58" s="3"/>
      <c r="BC58" s="3"/>
    </row>
    <row r="59" spans="1:55" ht="15.5" thickBot="1" x14ac:dyDescent="0.4">
      <c r="A59" s="31" t="s">
        <v>181</v>
      </c>
      <c r="B59" s="32">
        <v>2358</v>
      </c>
      <c r="C59" s="33">
        <v>471.02417302798983</v>
      </c>
      <c r="E59" s="61"/>
      <c r="F59" s="40"/>
      <c r="G59" s="49"/>
      <c r="H59" s="3"/>
      <c r="I59" s="3"/>
      <c r="J59" s="3"/>
      <c r="K59" s="3"/>
      <c r="M59" s="3"/>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c r="AO59" s="3"/>
      <c r="AP59" s="3"/>
      <c r="AQ59" s="3"/>
      <c r="AR59" s="3"/>
      <c r="AS59" s="3"/>
      <c r="AT59" s="3"/>
      <c r="AU59" s="3"/>
      <c r="AV59" s="3"/>
      <c r="AW59" s="3"/>
      <c r="AX59" s="3"/>
      <c r="AY59" s="3"/>
      <c r="AZ59" s="3"/>
      <c r="BA59" s="3"/>
      <c r="BB59" s="3"/>
      <c r="BC59" s="3"/>
    </row>
    <row r="60" spans="1:55" ht="16" thickBot="1" x14ac:dyDescent="0.4">
      <c r="A60" s="28" t="s">
        <v>37</v>
      </c>
      <c r="B60" s="29">
        <v>156</v>
      </c>
      <c r="C60" s="30">
        <v>192.23717948717947</v>
      </c>
      <c r="E60" s="61"/>
      <c r="F60" s="40"/>
      <c r="G60" s="49"/>
      <c r="H60" s="3"/>
      <c r="I60" s="3"/>
      <c r="J60" s="3"/>
      <c r="K60" s="3"/>
      <c r="M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c r="AY60" s="3"/>
      <c r="AZ60" s="3"/>
      <c r="BA60" s="3"/>
      <c r="BB60" s="3"/>
      <c r="BC60" s="3"/>
    </row>
    <row r="61" spans="1:55" ht="16" thickBot="1" x14ac:dyDescent="0.4">
      <c r="A61" s="28" t="s">
        <v>175</v>
      </c>
      <c r="B61" s="29">
        <v>2191</v>
      </c>
      <c r="C61" s="30">
        <v>491.06298493838432</v>
      </c>
      <c r="E61" s="61"/>
      <c r="F61" s="40"/>
      <c r="G61" s="49"/>
      <c r="H61" s="3"/>
      <c r="I61" s="3"/>
      <c r="J61" s="3"/>
      <c r="K61" s="3"/>
      <c r="M61" s="3"/>
      <c r="N61" s="3"/>
      <c r="O61" s="3"/>
      <c r="P61" s="3"/>
      <c r="Q61" s="3"/>
      <c r="R61" s="3"/>
      <c r="S61" s="3"/>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c r="AT61" s="3"/>
      <c r="AU61" s="3"/>
      <c r="AV61" s="3"/>
      <c r="AW61" s="3"/>
      <c r="AX61" s="3"/>
      <c r="AY61" s="3"/>
      <c r="AZ61" s="3"/>
      <c r="BA61" s="3"/>
      <c r="BB61" s="3"/>
      <c r="BC61" s="3"/>
    </row>
    <row r="62" spans="1:55" ht="16" thickBot="1" x14ac:dyDescent="0.4">
      <c r="A62" s="28" t="s">
        <v>239</v>
      </c>
      <c r="B62" s="29">
        <v>1</v>
      </c>
      <c r="C62" s="30">
        <v>59</v>
      </c>
      <c r="E62" s="61"/>
      <c r="F62" s="40"/>
      <c r="G62" s="49"/>
      <c r="H62" s="3"/>
      <c r="I62" s="3"/>
      <c r="J62" s="3"/>
      <c r="K62" s="3"/>
      <c r="M62" s="3"/>
      <c r="N62" s="3"/>
      <c r="O62" s="3"/>
      <c r="P62" s="3"/>
      <c r="Q62" s="3"/>
      <c r="R62" s="3"/>
      <c r="S62" s="3"/>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c r="AT62" s="3"/>
      <c r="AU62" s="3"/>
      <c r="AV62" s="3"/>
      <c r="AW62" s="3"/>
      <c r="AX62" s="3"/>
      <c r="AY62" s="3"/>
      <c r="AZ62" s="3"/>
      <c r="BA62" s="3"/>
      <c r="BB62" s="3"/>
      <c r="BC62" s="3"/>
    </row>
    <row r="63" spans="1:55" ht="16" thickBot="1" x14ac:dyDescent="0.4">
      <c r="A63" s="28" t="s">
        <v>238</v>
      </c>
      <c r="B63" s="29">
        <v>3</v>
      </c>
      <c r="C63" s="30">
        <v>1554.3333333333333</v>
      </c>
      <c r="E63" s="61"/>
      <c r="F63" s="40"/>
      <c r="G63" s="49"/>
      <c r="H63" s="3"/>
      <c r="I63" s="3"/>
      <c r="J63" s="3"/>
      <c r="K63" s="3"/>
      <c r="M63" s="3"/>
      <c r="N63" s="3"/>
      <c r="O63" s="3"/>
      <c r="P63" s="3"/>
      <c r="Q63" s="3"/>
      <c r="R63" s="3"/>
      <c r="S63" s="3"/>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c r="AT63" s="3"/>
      <c r="AU63" s="3"/>
      <c r="AV63" s="3"/>
      <c r="AW63" s="3"/>
      <c r="AX63" s="3"/>
      <c r="AY63" s="3"/>
      <c r="AZ63" s="3"/>
      <c r="BA63" s="3"/>
      <c r="BB63" s="3"/>
      <c r="BC63" s="3"/>
    </row>
    <row r="64" spans="1:55" ht="16" thickBot="1" x14ac:dyDescent="0.4">
      <c r="A64" s="28" t="s">
        <v>250</v>
      </c>
      <c r="B64" s="29">
        <v>7</v>
      </c>
      <c r="C64" s="30">
        <v>6.4285714285714288</v>
      </c>
      <c r="E64" s="61"/>
      <c r="F64" s="40"/>
      <c r="G64" s="49"/>
      <c r="H64" s="3"/>
      <c r="I64" s="3"/>
      <c r="J64" s="3"/>
      <c r="K64" s="3"/>
      <c r="M64" s="3"/>
      <c r="N64" s="3"/>
      <c r="O64" s="3"/>
      <c r="P64" s="3"/>
      <c r="Q64" s="3"/>
      <c r="R64" s="3"/>
      <c r="S64" s="3"/>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c r="AT64" s="3"/>
      <c r="AU64" s="3"/>
      <c r="AV64" s="3"/>
      <c r="AW64" s="3"/>
      <c r="AX64" s="3"/>
      <c r="AY64" s="3"/>
      <c r="AZ64" s="3"/>
      <c r="BA64" s="3"/>
      <c r="BB64" s="3"/>
      <c r="BC64" s="3"/>
    </row>
    <row r="65" spans="1:55" ht="15.5" thickBot="1" x14ac:dyDescent="0.4">
      <c r="A65" s="31" t="s">
        <v>182</v>
      </c>
      <c r="B65" s="32">
        <v>2924</v>
      </c>
      <c r="C65" s="33">
        <v>511.68125854993161</v>
      </c>
      <c r="E65" s="61"/>
      <c r="F65" s="40"/>
      <c r="G65" s="49"/>
      <c r="H65" s="3"/>
      <c r="I65" s="3"/>
      <c r="J65" s="3"/>
      <c r="K65" s="3"/>
      <c r="M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c r="AY65" s="3"/>
      <c r="AZ65" s="3"/>
      <c r="BA65" s="3"/>
      <c r="BB65" s="3"/>
      <c r="BC65" s="3"/>
    </row>
    <row r="66" spans="1:55" ht="16" thickBot="1" x14ac:dyDescent="0.4">
      <c r="A66" s="28" t="s">
        <v>37</v>
      </c>
      <c r="B66" s="29">
        <v>26</v>
      </c>
      <c r="C66" s="30">
        <v>306.07692307692309</v>
      </c>
      <c r="E66" s="61"/>
      <c r="F66" s="40"/>
      <c r="G66" s="49"/>
      <c r="H66" s="3"/>
      <c r="I66" s="3"/>
      <c r="J66" s="3"/>
      <c r="K66" s="3"/>
      <c r="M66" s="3"/>
      <c r="N66" s="3"/>
      <c r="O66" s="3"/>
      <c r="P66" s="3"/>
      <c r="Q66" s="3"/>
      <c r="R66" s="3"/>
      <c r="S66" s="3"/>
      <c r="T66" s="3"/>
      <c r="U66" s="3"/>
      <c r="V66" s="3"/>
      <c r="W66" s="3"/>
      <c r="X66" s="3"/>
      <c r="Y66" s="3"/>
      <c r="Z66" s="3"/>
      <c r="AA66" s="3"/>
      <c r="AB66" s="3"/>
      <c r="AC66" s="3"/>
      <c r="AD66" s="3"/>
      <c r="AE66" s="3"/>
      <c r="AF66" s="3"/>
      <c r="AG66" s="3"/>
      <c r="AH66" s="3"/>
      <c r="AI66" s="3"/>
      <c r="AJ66" s="3"/>
      <c r="AK66" s="3"/>
      <c r="AL66" s="3"/>
      <c r="AM66" s="3"/>
      <c r="AN66" s="3"/>
      <c r="AO66" s="3"/>
      <c r="AP66" s="3"/>
      <c r="AQ66" s="3"/>
      <c r="AR66" s="3"/>
      <c r="AS66" s="3"/>
      <c r="AT66" s="3"/>
      <c r="AU66" s="3"/>
      <c r="AV66" s="3"/>
      <c r="AW66" s="3"/>
      <c r="AX66" s="3"/>
      <c r="AY66" s="3"/>
      <c r="AZ66" s="3"/>
      <c r="BA66" s="3"/>
      <c r="BB66" s="3"/>
      <c r="BC66" s="3"/>
    </row>
    <row r="67" spans="1:55" ht="16" thickBot="1" x14ac:dyDescent="0.4">
      <c r="A67" s="28" t="s">
        <v>175</v>
      </c>
      <c r="B67" s="29">
        <v>2797</v>
      </c>
      <c r="C67" s="30">
        <v>478.07293528780838</v>
      </c>
      <c r="E67" s="61"/>
      <c r="F67" s="40"/>
      <c r="G67" s="49"/>
      <c r="H67" s="3"/>
      <c r="I67" s="3"/>
      <c r="J67" s="3"/>
      <c r="K67" s="3"/>
      <c r="M67" s="3"/>
      <c r="N67" s="3"/>
      <c r="O67" s="3"/>
      <c r="P67" s="3"/>
      <c r="Q67" s="3"/>
      <c r="R67" s="3"/>
      <c r="S67" s="3"/>
      <c r="T67" s="3"/>
      <c r="U67" s="3"/>
      <c r="V67" s="3"/>
      <c r="W67" s="3"/>
      <c r="X67" s="3"/>
      <c r="Y67" s="3"/>
      <c r="Z67" s="3"/>
      <c r="AA67" s="3"/>
      <c r="AB67" s="3"/>
      <c r="AC67" s="3"/>
      <c r="AD67" s="3"/>
      <c r="AE67" s="3"/>
      <c r="AF67" s="3"/>
      <c r="AG67" s="3"/>
      <c r="AH67" s="3"/>
      <c r="AI67" s="3"/>
      <c r="AJ67" s="3"/>
      <c r="AK67" s="3"/>
      <c r="AL67" s="3"/>
      <c r="AM67" s="3"/>
      <c r="AN67" s="3"/>
      <c r="AO67" s="3"/>
      <c r="AP67" s="3"/>
      <c r="AQ67" s="3"/>
      <c r="AR67" s="3"/>
      <c r="AS67" s="3"/>
      <c r="AT67" s="3"/>
      <c r="AU67" s="3"/>
      <c r="AV67" s="3"/>
      <c r="AW67" s="3"/>
      <c r="AX67" s="3"/>
      <c r="AY67" s="3"/>
      <c r="AZ67" s="3"/>
      <c r="BA67" s="3"/>
      <c r="BB67" s="3"/>
      <c r="BC67" s="3"/>
    </row>
    <row r="68" spans="1:55" ht="17.5" customHeight="1" thickBot="1" x14ac:dyDescent="0.4">
      <c r="A68" s="28" t="s">
        <v>248</v>
      </c>
      <c r="B68" s="29">
        <v>17</v>
      </c>
      <c r="C68" s="30">
        <v>920.76470588235293</v>
      </c>
      <c r="E68" s="61"/>
      <c r="F68" s="40"/>
      <c r="G68" s="49"/>
      <c r="H68" s="3"/>
      <c r="I68" s="3"/>
      <c r="J68" s="3"/>
      <c r="K68" s="3"/>
      <c r="M68" s="3"/>
      <c r="N68" s="3"/>
      <c r="O68" s="3"/>
      <c r="P68" s="3"/>
      <c r="Q68" s="3"/>
      <c r="R68" s="3"/>
      <c r="S68" s="3"/>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c r="AU68" s="3"/>
      <c r="AV68" s="3"/>
      <c r="AW68" s="3"/>
      <c r="AX68" s="3"/>
      <c r="AY68" s="3"/>
      <c r="AZ68" s="3"/>
      <c r="BA68" s="3"/>
      <c r="BB68" s="3"/>
      <c r="BC68" s="3"/>
    </row>
    <row r="69" spans="1:55" ht="16" thickBot="1" x14ac:dyDescent="0.4">
      <c r="A69" s="28" t="s">
        <v>238</v>
      </c>
      <c r="B69" s="29">
        <v>61</v>
      </c>
      <c r="C69" s="30">
        <v>2204.7213114754099</v>
      </c>
      <c r="E69" s="61"/>
      <c r="F69" s="40"/>
      <c r="G69" s="49"/>
      <c r="H69" s="3"/>
      <c r="I69" s="3"/>
      <c r="J69" s="3"/>
      <c r="K69" s="3"/>
      <c r="M69" s="3"/>
      <c r="N69" s="3"/>
      <c r="O69" s="3"/>
      <c r="P69" s="3"/>
      <c r="Q69" s="3"/>
      <c r="R69" s="3"/>
      <c r="S69" s="3"/>
      <c r="T69" s="3"/>
      <c r="U69" s="3"/>
      <c r="V69" s="3"/>
      <c r="W69" s="3"/>
      <c r="X69" s="3"/>
      <c r="Y69" s="3"/>
      <c r="Z69" s="3"/>
      <c r="AA69" s="3"/>
      <c r="AB69" s="3"/>
      <c r="AC69" s="3"/>
      <c r="AD69" s="3"/>
      <c r="AE69" s="3"/>
      <c r="AF69" s="3"/>
      <c r="AG69" s="3"/>
      <c r="AH69" s="3"/>
      <c r="AI69" s="3"/>
      <c r="AJ69" s="3"/>
      <c r="AK69" s="3"/>
      <c r="AL69" s="3"/>
      <c r="AM69" s="3"/>
      <c r="AN69" s="3"/>
      <c r="AO69" s="3"/>
      <c r="AP69" s="3"/>
      <c r="AQ69" s="3"/>
      <c r="AR69" s="3"/>
      <c r="AS69" s="3"/>
      <c r="AT69" s="3"/>
      <c r="AU69" s="3"/>
      <c r="AV69" s="3"/>
      <c r="AW69" s="3"/>
      <c r="AX69" s="3"/>
      <c r="AY69" s="3"/>
      <c r="AZ69" s="3"/>
      <c r="BA69" s="3"/>
      <c r="BB69" s="3"/>
      <c r="BC69" s="3"/>
    </row>
    <row r="70" spans="1:55" ht="16" thickBot="1" x14ac:dyDescent="0.4">
      <c r="A70" s="28" t="s">
        <v>250</v>
      </c>
      <c r="B70" s="68">
        <v>23</v>
      </c>
      <c r="C70" s="69">
        <v>38.565217391304351</v>
      </c>
      <c r="E70" s="61"/>
      <c r="F70" s="40"/>
      <c r="G70" s="49"/>
      <c r="H70" s="3"/>
      <c r="I70" s="3"/>
      <c r="J70" s="3"/>
      <c r="K70" s="3"/>
      <c r="M70" s="3"/>
      <c r="N70" s="3"/>
      <c r="O70" s="3"/>
      <c r="P70" s="3"/>
      <c r="Q70" s="3"/>
      <c r="R70" s="3"/>
      <c r="S70" s="3"/>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c r="AT70" s="3"/>
      <c r="AU70" s="3"/>
      <c r="AV70" s="3"/>
      <c r="AW70" s="3"/>
      <c r="AX70" s="3"/>
      <c r="AY70" s="3"/>
      <c r="AZ70" s="3"/>
      <c r="BA70" s="3"/>
      <c r="BB70" s="3"/>
      <c r="BC70" s="3"/>
    </row>
    <row r="71" spans="1:55" ht="16" thickBot="1" x14ac:dyDescent="0.4">
      <c r="A71" s="31" t="s">
        <v>245</v>
      </c>
      <c r="B71" s="70">
        <v>10017</v>
      </c>
      <c r="C71" s="71">
        <v>833.78147149845267</v>
      </c>
      <c r="E71" s="61"/>
      <c r="F71" s="40"/>
      <c r="G71" s="49"/>
      <c r="H71" s="3"/>
      <c r="I71" s="3"/>
      <c r="J71" s="3"/>
      <c r="K71" s="3"/>
      <c r="M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c r="AX71" s="3"/>
      <c r="AY71" s="3"/>
      <c r="AZ71" s="3"/>
      <c r="BA71" s="3"/>
      <c r="BB71" s="3"/>
      <c r="BC71" s="3"/>
    </row>
    <row r="72" spans="1:55" ht="16" thickBot="1" x14ac:dyDescent="0.4">
      <c r="A72" s="28" t="s">
        <v>37</v>
      </c>
      <c r="B72" s="29">
        <v>94</v>
      </c>
      <c r="C72" s="30">
        <v>487.39361702127661</v>
      </c>
      <c r="E72" s="61"/>
      <c r="F72" s="40"/>
      <c r="G72" s="49"/>
      <c r="H72" s="3"/>
      <c r="I72" s="3"/>
      <c r="J72" s="3"/>
      <c r="K72" s="3"/>
      <c r="M72" s="3"/>
      <c r="N72" s="3"/>
      <c r="O72" s="3"/>
      <c r="P72" s="3"/>
      <c r="Q72" s="3"/>
      <c r="R72" s="3"/>
      <c r="S72" s="3"/>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3"/>
      <c r="AV72" s="3"/>
      <c r="AW72" s="3"/>
      <c r="AX72" s="3"/>
      <c r="AY72" s="3"/>
      <c r="AZ72" s="3"/>
      <c r="BA72" s="3"/>
      <c r="BB72" s="3"/>
      <c r="BC72" s="3"/>
    </row>
    <row r="73" spans="1:55" ht="16" thickBot="1" x14ac:dyDescent="0.4">
      <c r="A73" s="28" t="s">
        <v>175</v>
      </c>
      <c r="B73" s="29">
        <v>9343</v>
      </c>
      <c r="C73" s="30">
        <v>732.12126725891039</v>
      </c>
      <c r="E73" s="61"/>
      <c r="F73" s="40"/>
      <c r="G73" s="49"/>
      <c r="H73" s="3"/>
      <c r="I73" s="3"/>
      <c r="J73" s="3"/>
      <c r="K73" s="3"/>
      <c r="M73" s="3"/>
      <c r="N73" s="3"/>
      <c r="O73" s="3"/>
      <c r="P73" s="3"/>
      <c r="Q73" s="3"/>
      <c r="R73" s="3"/>
      <c r="S73" s="3"/>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c r="AT73" s="3"/>
      <c r="AU73" s="3"/>
      <c r="AV73" s="3"/>
      <c r="AW73" s="3"/>
      <c r="AX73" s="3"/>
      <c r="AY73" s="3"/>
      <c r="AZ73" s="3"/>
      <c r="BA73" s="3"/>
      <c r="BB73" s="3"/>
      <c r="BC73" s="3"/>
    </row>
    <row r="74" spans="1:55" ht="16" thickBot="1" x14ac:dyDescent="0.4">
      <c r="A74" s="28" t="s">
        <v>238</v>
      </c>
      <c r="B74" s="29">
        <v>580</v>
      </c>
      <c r="C74" s="30">
        <v>2527.5258620689656</v>
      </c>
      <c r="E74" s="61"/>
      <c r="F74" s="40"/>
      <c r="G74" s="49"/>
      <c r="H74" s="3"/>
      <c r="I74" s="3"/>
      <c r="J74" s="3"/>
      <c r="K74" s="3"/>
      <c r="M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c r="AX74" s="3"/>
      <c r="AY74" s="3"/>
      <c r="AZ74" s="3"/>
      <c r="BA74" s="3"/>
      <c r="BB74" s="3"/>
      <c r="BC74" s="3"/>
    </row>
    <row r="75" spans="1:55" ht="15.5" thickBot="1" x14ac:dyDescent="0.4">
      <c r="A75" s="31" t="s">
        <v>183</v>
      </c>
      <c r="B75" s="32">
        <v>2935</v>
      </c>
      <c r="C75" s="33">
        <v>263.14344122657582</v>
      </c>
      <c r="E75" s="61"/>
      <c r="F75" s="40"/>
      <c r="G75" s="49"/>
      <c r="H75" s="3"/>
      <c r="I75" s="3"/>
      <c r="J75" s="3"/>
      <c r="K75" s="3"/>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c r="AX75" s="3"/>
      <c r="AY75" s="3"/>
      <c r="AZ75" s="3"/>
      <c r="BA75" s="3"/>
      <c r="BB75" s="3"/>
      <c r="BC75" s="3"/>
    </row>
    <row r="76" spans="1:55" ht="16" thickBot="1" x14ac:dyDescent="0.4">
      <c r="A76" s="28" t="s">
        <v>37</v>
      </c>
      <c r="B76" s="29">
        <v>1183</v>
      </c>
      <c r="C76" s="30">
        <v>51.449704142011832</v>
      </c>
      <c r="E76" s="61"/>
      <c r="F76" s="40"/>
      <c r="G76" s="49"/>
      <c r="H76" s="3"/>
      <c r="I76" s="3"/>
      <c r="J76" s="3"/>
      <c r="K76" s="3"/>
      <c r="M76" s="3"/>
      <c r="N76" s="3"/>
      <c r="O76" s="3"/>
      <c r="P76" s="3"/>
      <c r="Q76" s="3"/>
      <c r="R76" s="3"/>
      <c r="S76" s="3"/>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c r="AU76" s="3"/>
      <c r="AV76" s="3"/>
      <c r="AW76" s="3"/>
      <c r="AX76" s="3"/>
      <c r="AY76" s="3"/>
      <c r="AZ76" s="3"/>
      <c r="BA76" s="3"/>
      <c r="BB76" s="3"/>
      <c r="BC76" s="3"/>
    </row>
    <row r="77" spans="1:55" ht="16" thickBot="1" x14ac:dyDescent="0.4">
      <c r="A77" s="28" t="s">
        <v>175</v>
      </c>
      <c r="B77" s="29">
        <v>1558</v>
      </c>
      <c r="C77" s="30">
        <v>280.13414634146341</v>
      </c>
      <c r="E77" s="61"/>
      <c r="F77" s="40"/>
      <c r="G77" s="49"/>
      <c r="H77" s="3"/>
      <c r="I77" s="3"/>
      <c r="J77" s="3"/>
      <c r="K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row>
    <row r="78" spans="1:55" ht="16" thickBot="1" x14ac:dyDescent="0.4">
      <c r="A78" s="28" t="s">
        <v>238</v>
      </c>
      <c r="B78" s="29">
        <v>192</v>
      </c>
      <c r="C78" s="30">
        <v>1431.8072916666667</v>
      </c>
      <c r="D78" s="13"/>
      <c r="E78" s="61"/>
      <c r="F78" s="40"/>
      <c r="G78" s="49"/>
      <c r="H78" s="3"/>
      <c r="I78" s="3"/>
      <c r="J78" s="3"/>
      <c r="K78" s="3"/>
      <c r="M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c r="AU78" s="3"/>
      <c r="AV78" s="3"/>
      <c r="AW78" s="3"/>
      <c r="AX78" s="3"/>
      <c r="AY78" s="3"/>
      <c r="AZ78" s="3"/>
      <c r="BA78" s="3"/>
      <c r="BB78" s="3"/>
      <c r="BC78" s="3"/>
    </row>
    <row r="79" spans="1:55" ht="16" thickBot="1" x14ac:dyDescent="0.4">
      <c r="A79" s="28" t="s">
        <v>250</v>
      </c>
      <c r="B79" s="29">
        <v>2</v>
      </c>
      <c r="C79" s="30">
        <v>52.5</v>
      </c>
      <c r="E79" s="61"/>
      <c r="F79" s="40"/>
      <c r="G79" s="49"/>
      <c r="H79" s="3"/>
      <c r="I79" s="3"/>
      <c r="J79" s="3"/>
      <c r="K79" s="3"/>
      <c r="M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c r="AX79" s="3"/>
      <c r="AY79" s="3"/>
      <c r="AZ79" s="3"/>
      <c r="BA79" s="3"/>
      <c r="BB79" s="3"/>
      <c r="BC79" s="3"/>
    </row>
    <row r="80" spans="1:55" ht="15.5" thickBot="1" x14ac:dyDescent="0.4">
      <c r="A80" s="31" t="s">
        <v>233</v>
      </c>
      <c r="B80" s="32">
        <v>13995</v>
      </c>
      <c r="C80" s="33">
        <v>212.84194355126832</v>
      </c>
      <c r="E80" s="61"/>
      <c r="F80" s="40"/>
      <c r="G80" s="49"/>
      <c r="H80" s="3"/>
      <c r="I80" s="3"/>
      <c r="J80" s="3"/>
      <c r="K80" s="3"/>
      <c r="M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c r="AW80" s="3"/>
      <c r="AX80" s="3"/>
      <c r="AY80" s="3"/>
      <c r="AZ80" s="3"/>
      <c r="BA80" s="3"/>
      <c r="BB80" s="3"/>
      <c r="BC80" s="3"/>
    </row>
    <row r="81" spans="1:55" ht="16" thickBot="1" x14ac:dyDescent="0.4">
      <c r="A81" s="28" t="s">
        <v>37</v>
      </c>
      <c r="B81" s="29">
        <v>2814</v>
      </c>
      <c r="C81" s="30">
        <v>33.760483297796732</v>
      </c>
      <c r="E81" s="61"/>
      <c r="F81" s="40"/>
      <c r="G81" s="49"/>
      <c r="H81" s="3"/>
      <c r="I81" s="3"/>
      <c r="J81" s="3"/>
      <c r="K81" s="3"/>
      <c r="M81" s="3"/>
      <c r="N81" s="3"/>
      <c r="O81" s="3"/>
      <c r="P81" s="3"/>
      <c r="Q81" s="3"/>
      <c r="R81" s="3"/>
      <c r="S81" s="3"/>
      <c r="T81" s="3"/>
      <c r="U81" s="3"/>
      <c r="V81" s="3"/>
      <c r="W81" s="3"/>
      <c r="X81" s="3"/>
      <c r="Y81" s="3"/>
      <c r="Z81" s="3"/>
      <c r="AA81" s="3"/>
      <c r="AB81" s="3"/>
      <c r="AC81" s="3"/>
      <c r="AD81" s="3"/>
      <c r="AE81" s="3"/>
      <c r="AF81" s="3"/>
      <c r="AG81" s="3"/>
      <c r="AH81" s="3"/>
      <c r="AI81" s="3"/>
      <c r="AJ81" s="3"/>
      <c r="AK81" s="3"/>
      <c r="AL81" s="3"/>
      <c r="AM81" s="3"/>
      <c r="AN81" s="3"/>
      <c r="AO81" s="3"/>
      <c r="AP81" s="3"/>
      <c r="AQ81" s="3"/>
      <c r="AR81" s="3"/>
      <c r="AS81" s="3"/>
      <c r="AT81" s="3"/>
      <c r="AU81" s="3"/>
      <c r="AV81" s="3"/>
      <c r="AW81" s="3"/>
      <c r="AX81" s="3"/>
      <c r="AY81" s="3"/>
      <c r="AZ81" s="3"/>
      <c r="BA81" s="3"/>
      <c r="BB81" s="3"/>
      <c r="BC81" s="3"/>
    </row>
    <row r="82" spans="1:55" ht="16" thickBot="1" x14ac:dyDescent="0.4">
      <c r="A82" s="28" t="s">
        <v>175</v>
      </c>
      <c r="B82" s="29">
        <v>11025</v>
      </c>
      <c r="C82" s="30">
        <v>257.81396825396826</v>
      </c>
      <c r="E82" s="61"/>
      <c r="F82" s="40"/>
      <c r="G82" s="49"/>
      <c r="H82" s="3"/>
      <c r="I82" s="3"/>
      <c r="J82" s="3"/>
      <c r="K82" s="3"/>
      <c r="M82" s="3"/>
      <c r="N82" s="3"/>
      <c r="O82" s="3"/>
      <c r="P82" s="3"/>
      <c r="Q82" s="3"/>
      <c r="R82" s="3"/>
      <c r="S82" s="3"/>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c r="AU82" s="3"/>
      <c r="AV82" s="3"/>
      <c r="AW82" s="3"/>
      <c r="AX82" s="3"/>
      <c r="AY82" s="3"/>
      <c r="AZ82" s="3"/>
      <c r="BA82" s="3"/>
      <c r="BB82" s="3"/>
      <c r="BC82" s="3"/>
    </row>
    <row r="83" spans="1:55" ht="16" thickBot="1" x14ac:dyDescent="0.4">
      <c r="A83" s="28" t="s">
        <v>239</v>
      </c>
      <c r="B83" s="29">
        <v>122</v>
      </c>
      <c r="C83" s="30">
        <v>331.13934426229508</v>
      </c>
      <c r="E83" s="61"/>
      <c r="F83" s="40"/>
      <c r="G83" s="49"/>
      <c r="H83" s="3"/>
      <c r="I83" s="3"/>
      <c r="J83" s="3"/>
      <c r="K83" s="3"/>
      <c r="M83" s="3"/>
      <c r="N83" s="3"/>
      <c r="O83" s="3"/>
      <c r="P83" s="3"/>
      <c r="Q83" s="3"/>
      <c r="R83" s="3"/>
      <c r="S83" s="3"/>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c r="AT83" s="3"/>
      <c r="AU83" s="3"/>
      <c r="AV83" s="3"/>
      <c r="AW83" s="3"/>
      <c r="AX83" s="3"/>
      <c r="AY83" s="3"/>
      <c r="AZ83" s="3"/>
      <c r="BA83" s="3"/>
      <c r="BB83" s="3"/>
      <c r="BC83" s="3"/>
    </row>
    <row r="84" spans="1:55" ht="16" thickBot="1" x14ac:dyDescent="0.4">
      <c r="A84" s="28" t="s">
        <v>238</v>
      </c>
      <c r="B84" s="29">
        <v>1</v>
      </c>
      <c r="C84" s="30">
        <v>638</v>
      </c>
      <c r="E84" s="61"/>
      <c r="F84" s="40"/>
      <c r="G84" s="49"/>
      <c r="H84" s="3"/>
      <c r="I84" s="3"/>
      <c r="J84" s="3"/>
      <c r="K84" s="3"/>
      <c r="M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c r="AV84" s="3"/>
      <c r="AW84" s="3"/>
      <c r="AX84" s="3"/>
      <c r="AY84" s="3"/>
      <c r="AZ84" s="3"/>
      <c r="BA84" s="3"/>
      <c r="BB84" s="3"/>
      <c r="BC84" s="3"/>
    </row>
    <row r="85" spans="1:55" ht="16" thickBot="1" x14ac:dyDescent="0.4">
      <c r="A85" s="28" t="s">
        <v>250</v>
      </c>
      <c r="B85" s="29">
        <v>33</v>
      </c>
      <c r="C85" s="30">
        <v>8.6363636363636367</v>
      </c>
      <c r="E85" s="61"/>
      <c r="F85" s="40"/>
      <c r="G85" s="49"/>
      <c r="H85" s="3"/>
      <c r="I85" s="3"/>
      <c r="J85" s="3"/>
      <c r="K85" s="3"/>
      <c r="M85" s="3"/>
      <c r="N85" s="3"/>
      <c r="O85" s="3"/>
      <c r="P85" s="3"/>
      <c r="Q85" s="3"/>
      <c r="R85" s="3"/>
      <c r="S85" s="3"/>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c r="AT85" s="3"/>
      <c r="AU85" s="3"/>
      <c r="AV85" s="3"/>
      <c r="AW85" s="3"/>
      <c r="AX85" s="3"/>
      <c r="AY85" s="3"/>
      <c r="AZ85" s="3"/>
      <c r="BA85" s="3"/>
      <c r="BB85" s="3"/>
      <c r="BC85" s="3"/>
    </row>
    <row r="86" spans="1:55" ht="15.5" thickBot="1" x14ac:dyDescent="0.4">
      <c r="A86" s="31" t="s">
        <v>184</v>
      </c>
      <c r="B86" s="32">
        <v>2727</v>
      </c>
      <c r="C86" s="33">
        <v>363.58635863586358</v>
      </c>
      <c r="E86" s="61"/>
      <c r="F86" s="40"/>
      <c r="G86" s="49"/>
      <c r="H86" s="3"/>
      <c r="I86" s="3"/>
      <c r="J86" s="3"/>
      <c r="K86" s="3"/>
      <c r="M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c r="AX86" s="3"/>
      <c r="AY86" s="3"/>
      <c r="AZ86" s="3"/>
      <c r="BA86" s="3"/>
      <c r="BB86" s="3"/>
      <c r="BC86" s="3"/>
    </row>
    <row r="87" spans="1:55" ht="16" thickBot="1" x14ac:dyDescent="0.4">
      <c r="A87" s="28" t="s">
        <v>37</v>
      </c>
      <c r="B87" s="29">
        <v>354</v>
      </c>
      <c r="C87" s="30">
        <v>389.16101694915255</v>
      </c>
      <c r="E87" s="61"/>
      <c r="F87" s="40"/>
      <c r="G87" s="49"/>
      <c r="H87" s="3"/>
      <c r="I87" s="3"/>
      <c r="J87" s="3"/>
      <c r="K87" s="3"/>
      <c r="M87" s="3"/>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c r="AU87" s="3"/>
      <c r="AV87" s="3"/>
      <c r="AW87" s="3"/>
      <c r="AX87" s="3"/>
      <c r="AY87" s="3"/>
      <c r="AZ87" s="3"/>
      <c r="BA87" s="3"/>
      <c r="BB87" s="3"/>
      <c r="BC87" s="3"/>
    </row>
    <row r="88" spans="1:55" ht="16" thickBot="1" x14ac:dyDescent="0.4">
      <c r="A88" s="28" t="s">
        <v>175</v>
      </c>
      <c r="B88" s="29">
        <v>2365</v>
      </c>
      <c r="C88" s="30">
        <v>360.93023255813955</v>
      </c>
      <c r="E88" s="61"/>
      <c r="F88" s="40"/>
      <c r="G88" s="49"/>
      <c r="H88" s="3"/>
      <c r="I88" s="3"/>
      <c r="J88" s="3"/>
      <c r="K88" s="3"/>
      <c r="M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c r="AV88" s="3"/>
      <c r="AW88" s="3"/>
      <c r="AX88" s="3"/>
      <c r="AY88" s="3"/>
      <c r="AZ88" s="3"/>
      <c r="BA88" s="3"/>
      <c r="BB88" s="3"/>
      <c r="BC88" s="3"/>
    </row>
    <row r="89" spans="1:55" ht="16" thickBot="1" x14ac:dyDescent="0.4">
      <c r="A89" s="28" t="s">
        <v>250</v>
      </c>
      <c r="B89" s="29">
        <v>8</v>
      </c>
      <c r="C89" s="30">
        <v>17.125</v>
      </c>
      <c r="E89" s="61"/>
      <c r="F89" s="40"/>
      <c r="G89" s="49"/>
      <c r="H89" s="3"/>
      <c r="I89" s="3"/>
      <c r="J89" s="3"/>
      <c r="K89" s="3"/>
      <c r="M89" s="3"/>
      <c r="N89" s="3"/>
      <c r="O89" s="3"/>
      <c r="P89" s="3"/>
      <c r="Q89" s="3"/>
      <c r="R89" s="3"/>
      <c r="S89" s="3"/>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c r="AT89" s="3"/>
      <c r="AU89" s="3"/>
      <c r="AV89" s="3"/>
      <c r="AW89" s="3"/>
      <c r="AX89" s="3"/>
      <c r="AY89" s="3"/>
      <c r="AZ89" s="3"/>
      <c r="BA89" s="3"/>
      <c r="BB89" s="3"/>
      <c r="BC89" s="3"/>
    </row>
    <row r="90" spans="1:55" ht="15.5" thickBot="1" x14ac:dyDescent="0.4">
      <c r="A90" s="31" t="s">
        <v>185</v>
      </c>
      <c r="B90" s="32">
        <v>11440</v>
      </c>
      <c r="C90" s="33">
        <v>509.98505244755245</v>
      </c>
      <c r="E90" s="61"/>
      <c r="F90" s="40"/>
      <c r="G90" s="49"/>
      <c r="H90" s="3"/>
      <c r="I90" s="3"/>
      <c r="J90" s="3"/>
      <c r="K90" s="3"/>
      <c r="M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c r="AX90" s="3"/>
      <c r="AY90" s="3"/>
      <c r="AZ90" s="3"/>
      <c r="BA90" s="3"/>
      <c r="BB90" s="3"/>
      <c r="BC90" s="3"/>
    </row>
    <row r="91" spans="1:55" ht="16" thickBot="1" x14ac:dyDescent="0.4">
      <c r="A91" s="28" t="s">
        <v>37</v>
      </c>
      <c r="B91" s="29">
        <v>605</v>
      </c>
      <c r="C91" s="30">
        <v>262.33719008264461</v>
      </c>
      <c r="E91" s="61"/>
      <c r="F91" s="40"/>
      <c r="G91" s="49"/>
      <c r="H91" s="3"/>
      <c r="I91" s="3"/>
      <c r="J91" s="3"/>
      <c r="K91" s="3"/>
      <c r="M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c r="AX91" s="3"/>
      <c r="AY91" s="3"/>
      <c r="AZ91" s="3"/>
      <c r="BA91" s="3"/>
      <c r="BB91" s="3"/>
      <c r="BC91" s="3"/>
    </row>
    <row r="92" spans="1:55" ht="16" thickBot="1" x14ac:dyDescent="0.4">
      <c r="A92" s="28" t="s">
        <v>175</v>
      </c>
      <c r="B92" s="29">
        <v>9834</v>
      </c>
      <c r="C92" s="30">
        <v>414.74577994712223</v>
      </c>
      <c r="E92" s="61"/>
      <c r="F92" s="40"/>
      <c r="G92" s="49"/>
      <c r="H92" s="3"/>
      <c r="I92" s="3"/>
      <c r="J92" s="3"/>
      <c r="K92" s="3"/>
      <c r="M92" s="3"/>
      <c r="N92" s="3"/>
      <c r="O92" s="3"/>
      <c r="P92" s="3"/>
      <c r="Q92" s="3"/>
      <c r="R92" s="3"/>
      <c r="S92" s="3"/>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c r="AT92" s="3"/>
      <c r="AU92" s="3"/>
      <c r="AV92" s="3"/>
      <c r="AW92" s="3"/>
      <c r="AX92" s="3"/>
      <c r="AY92" s="3"/>
      <c r="AZ92" s="3"/>
      <c r="BA92" s="3"/>
      <c r="BB92" s="3"/>
      <c r="BC92" s="3"/>
    </row>
    <row r="93" spans="1:55" ht="16" thickBot="1" x14ac:dyDescent="0.4">
      <c r="A93" s="28" t="s">
        <v>248</v>
      </c>
      <c r="B93" s="29">
        <v>25</v>
      </c>
      <c r="C93" s="30">
        <v>584.44000000000005</v>
      </c>
      <c r="E93" s="61"/>
      <c r="F93" s="40"/>
      <c r="G93" s="49"/>
      <c r="H93" s="3"/>
      <c r="I93" s="3"/>
      <c r="J93" s="3"/>
      <c r="K93" s="3"/>
      <c r="M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c r="AX93" s="3"/>
      <c r="AY93" s="3"/>
      <c r="AZ93" s="3"/>
      <c r="BA93" s="3"/>
      <c r="BB93" s="3"/>
      <c r="BC93" s="3"/>
    </row>
    <row r="94" spans="1:55" ht="16" thickBot="1" x14ac:dyDescent="0.4">
      <c r="A94" s="28" t="s">
        <v>238</v>
      </c>
      <c r="B94" s="29">
        <v>935</v>
      </c>
      <c r="C94" s="30">
        <v>1691.614973262032</v>
      </c>
      <c r="E94" s="61"/>
      <c r="F94" s="40"/>
      <c r="G94" s="49"/>
      <c r="H94" s="3"/>
      <c r="I94" s="3"/>
      <c r="J94" s="3"/>
      <c r="K94" s="3"/>
      <c r="M94" s="3"/>
      <c r="N94" s="3"/>
      <c r="O94" s="3"/>
      <c r="P94" s="3"/>
      <c r="Q94" s="3"/>
      <c r="R94" s="3"/>
      <c r="S94" s="3"/>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c r="AU94" s="3"/>
      <c r="AV94" s="3"/>
      <c r="AW94" s="3"/>
      <c r="AX94" s="3"/>
      <c r="AY94" s="3"/>
      <c r="AZ94" s="3"/>
      <c r="BA94" s="3"/>
      <c r="BB94" s="3"/>
      <c r="BC94" s="3"/>
    </row>
    <row r="95" spans="1:55" ht="16" thickBot="1" x14ac:dyDescent="0.4">
      <c r="A95" s="28" t="s">
        <v>250</v>
      </c>
      <c r="B95" s="29">
        <v>41</v>
      </c>
      <c r="C95" s="30">
        <v>15.463414634146341</v>
      </c>
      <c r="E95" s="61"/>
      <c r="F95" s="40"/>
      <c r="G95" s="49"/>
      <c r="H95" s="3"/>
      <c r="I95" s="3"/>
      <c r="J95" s="3"/>
      <c r="K95" s="3"/>
      <c r="M95" s="3"/>
      <c r="N95" s="3"/>
      <c r="O95" s="3"/>
      <c r="P95" s="3"/>
      <c r="Q95" s="3"/>
      <c r="R95" s="3"/>
      <c r="S95" s="3"/>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c r="AU95" s="3"/>
      <c r="AV95" s="3"/>
      <c r="AW95" s="3"/>
      <c r="AX95" s="3"/>
      <c r="AY95" s="3"/>
      <c r="AZ95" s="3"/>
      <c r="BA95" s="3"/>
      <c r="BB95" s="3"/>
      <c r="BC95" s="3"/>
    </row>
    <row r="96" spans="1:55" ht="15.5" thickBot="1" x14ac:dyDescent="0.4">
      <c r="A96" s="31" t="s">
        <v>186</v>
      </c>
      <c r="B96" s="32">
        <v>18321</v>
      </c>
      <c r="C96" s="33">
        <v>437.57595109437256</v>
      </c>
      <c r="E96" s="61"/>
      <c r="F96" s="40"/>
      <c r="G96" s="49"/>
      <c r="H96" s="3"/>
      <c r="I96" s="3"/>
      <c r="J96" s="3"/>
      <c r="K96" s="3"/>
      <c r="M96" s="3"/>
      <c r="N96" s="3"/>
      <c r="O96" s="3"/>
      <c r="P96" s="3"/>
      <c r="Q96" s="3"/>
      <c r="R96" s="3"/>
      <c r="S96" s="3"/>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c r="AU96" s="3"/>
      <c r="AV96" s="3"/>
      <c r="AW96" s="3"/>
      <c r="AX96" s="3"/>
      <c r="AY96" s="3"/>
      <c r="AZ96" s="3"/>
      <c r="BA96" s="3"/>
      <c r="BB96" s="3"/>
      <c r="BC96" s="3"/>
    </row>
    <row r="97" spans="1:55" ht="16" thickBot="1" x14ac:dyDescent="0.4">
      <c r="A97" s="28" t="s">
        <v>37</v>
      </c>
      <c r="B97" s="29">
        <v>433</v>
      </c>
      <c r="C97" s="30">
        <v>325.32332563510391</v>
      </c>
      <c r="E97" s="61"/>
      <c r="F97" s="40"/>
      <c r="G97" s="49"/>
      <c r="H97" s="3"/>
      <c r="I97" s="3"/>
      <c r="J97" s="3"/>
      <c r="K97" s="3"/>
      <c r="M97" s="3"/>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c r="AU97" s="3"/>
      <c r="AV97" s="3"/>
      <c r="AW97" s="3"/>
      <c r="AX97" s="3"/>
      <c r="AY97" s="3"/>
      <c r="AZ97" s="3"/>
      <c r="BA97" s="3"/>
      <c r="BB97" s="3"/>
      <c r="BC97" s="3"/>
    </row>
    <row r="98" spans="1:55" ht="16" thickBot="1" x14ac:dyDescent="0.4">
      <c r="A98" s="28" t="s">
        <v>175</v>
      </c>
      <c r="B98" s="29">
        <v>17856</v>
      </c>
      <c r="C98" s="30">
        <v>439.99036738351253</v>
      </c>
      <c r="E98" s="61"/>
      <c r="F98" s="40"/>
      <c r="G98" s="49"/>
      <c r="H98" s="3"/>
      <c r="I98" s="3"/>
      <c r="J98" s="3"/>
      <c r="K98" s="3"/>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c r="AX98" s="3"/>
      <c r="AY98" s="3"/>
      <c r="AZ98" s="3"/>
      <c r="BA98" s="3"/>
      <c r="BB98" s="3"/>
      <c r="BC98" s="3"/>
    </row>
    <row r="99" spans="1:55" ht="16" thickBot="1" x14ac:dyDescent="0.4">
      <c r="A99" s="28" t="s">
        <v>239</v>
      </c>
      <c r="B99" s="29">
        <v>1</v>
      </c>
      <c r="C99" s="30">
        <v>297</v>
      </c>
      <c r="E99" s="61"/>
      <c r="F99" s="40"/>
      <c r="G99" s="49"/>
      <c r="H99" s="3"/>
      <c r="I99" s="3"/>
      <c r="J99" s="3"/>
      <c r="K99" s="3"/>
      <c r="M99" s="3"/>
      <c r="N99" s="3"/>
      <c r="O99" s="3"/>
      <c r="P99" s="3"/>
      <c r="Q99" s="3"/>
      <c r="R99" s="3"/>
      <c r="S99" s="3"/>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c r="AU99" s="3"/>
      <c r="AV99" s="3"/>
      <c r="AW99" s="3"/>
      <c r="AX99" s="3"/>
      <c r="AY99" s="3"/>
      <c r="AZ99" s="3"/>
      <c r="BA99" s="3"/>
      <c r="BB99" s="3"/>
      <c r="BC99" s="3"/>
    </row>
    <row r="100" spans="1:55" ht="16" thickBot="1" x14ac:dyDescent="0.4">
      <c r="A100" s="28" t="s">
        <v>238</v>
      </c>
      <c r="B100" s="29">
        <v>15</v>
      </c>
      <c r="C100" s="30">
        <v>1270.0666666666666</v>
      </c>
      <c r="E100" s="61"/>
      <c r="F100" s="40"/>
      <c r="G100" s="49"/>
      <c r="H100" s="3"/>
      <c r="I100" s="3"/>
      <c r="J100" s="3"/>
      <c r="K100" s="3"/>
      <c r="M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c r="AU100" s="3"/>
      <c r="AV100" s="3"/>
      <c r="AW100" s="3"/>
      <c r="AX100" s="3"/>
      <c r="AY100" s="3"/>
      <c r="AZ100" s="3"/>
      <c r="BA100" s="3"/>
      <c r="BB100" s="3"/>
      <c r="BC100" s="3"/>
    </row>
    <row r="101" spans="1:55" ht="16" thickBot="1" x14ac:dyDescent="0.4">
      <c r="A101" s="28" t="s">
        <v>250</v>
      </c>
      <c r="B101" s="29">
        <v>16</v>
      </c>
      <c r="C101" s="30">
        <v>9.25</v>
      </c>
      <c r="E101" s="61"/>
      <c r="F101" s="40"/>
      <c r="G101" s="49"/>
      <c r="H101" s="3"/>
      <c r="I101" s="3"/>
      <c r="J101" s="3"/>
      <c r="K101" s="3"/>
      <c r="M101" s="3"/>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c r="AU101" s="3"/>
      <c r="AV101" s="3"/>
      <c r="AW101" s="3"/>
      <c r="AX101" s="3"/>
      <c r="AY101" s="3"/>
      <c r="AZ101" s="3"/>
      <c r="BA101" s="3"/>
      <c r="BB101" s="3"/>
      <c r="BC101" s="3"/>
    </row>
    <row r="102" spans="1:55" ht="15.5" thickBot="1" x14ac:dyDescent="0.4">
      <c r="A102" s="31" t="s">
        <v>187</v>
      </c>
      <c r="B102" s="32">
        <v>4817</v>
      </c>
      <c r="C102" s="33">
        <v>553.03383848868589</v>
      </c>
      <c r="E102" s="61"/>
      <c r="F102" s="40"/>
      <c r="G102" s="49"/>
      <c r="H102" s="3"/>
      <c r="I102" s="3"/>
      <c r="J102" s="3"/>
      <c r="K102" s="3"/>
      <c r="M102" s="3"/>
      <c r="N102" s="3"/>
      <c r="O102" s="3"/>
      <c r="P102" s="3"/>
      <c r="Q102" s="3"/>
      <c r="R102" s="3"/>
      <c r="S102" s="3"/>
      <c r="T102" s="3"/>
      <c r="U102" s="3"/>
      <c r="V102" s="3"/>
      <c r="W102" s="3"/>
      <c r="X102" s="3"/>
      <c r="Y102" s="3"/>
      <c r="Z102" s="3"/>
      <c r="AA102" s="3"/>
      <c r="AB102" s="3"/>
      <c r="AC102" s="3"/>
      <c r="AD102" s="3"/>
      <c r="AE102" s="3"/>
      <c r="AF102" s="3"/>
      <c r="AG102" s="3"/>
      <c r="AH102" s="3"/>
      <c r="AI102" s="3"/>
      <c r="AJ102" s="3"/>
      <c r="AK102" s="3"/>
      <c r="AL102" s="3"/>
      <c r="AM102" s="3"/>
      <c r="AN102" s="3"/>
      <c r="AO102" s="3"/>
      <c r="AP102" s="3"/>
      <c r="AQ102" s="3"/>
      <c r="AR102" s="3"/>
      <c r="AS102" s="3"/>
      <c r="AT102" s="3"/>
      <c r="AU102" s="3"/>
      <c r="AV102" s="3"/>
      <c r="AW102" s="3"/>
      <c r="AX102" s="3"/>
      <c r="AY102" s="3"/>
      <c r="AZ102" s="3"/>
      <c r="BA102" s="3"/>
      <c r="BB102" s="3"/>
      <c r="BC102" s="3"/>
    </row>
    <row r="103" spans="1:55" ht="16" thickBot="1" x14ac:dyDescent="0.4">
      <c r="A103" s="28" t="s">
        <v>37</v>
      </c>
      <c r="B103" s="29">
        <v>215</v>
      </c>
      <c r="C103" s="30">
        <v>263.2</v>
      </c>
      <c r="E103" s="61"/>
      <c r="F103" s="40"/>
      <c r="G103" s="49"/>
      <c r="H103" s="3"/>
      <c r="I103" s="3"/>
      <c r="J103" s="3"/>
      <c r="K103" s="3"/>
      <c r="M103" s="3"/>
      <c r="N103" s="3"/>
      <c r="O103" s="3"/>
      <c r="P103" s="3"/>
      <c r="Q103" s="3"/>
      <c r="R103" s="3"/>
      <c r="S103" s="3"/>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c r="AU103" s="3"/>
      <c r="AV103" s="3"/>
      <c r="AW103" s="3"/>
      <c r="AX103" s="3"/>
      <c r="AY103" s="3"/>
      <c r="AZ103" s="3"/>
      <c r="BA103" s="3"/>
      <c r="BB103" s="3"/>
      <c r="BC103" s="3"/>
    </row>
    <row r="104" spans="1:55" ht="16" thickBot="1" x14ac:dyDescent="0.4">
      <c r="A104" s="28" t="s">
        <v>175</v>
      </c>
      <c r="B104" s="29">
        <v>4532</v>
      </c>
      <c r="C104" s="30">
        <v>561.24183583406887</v>
      </c>
      <c r="E104" s="61"/>
      <c r="F104" s="40"/>
      <c r="G104" s="49"/>
      <c r="H104" s="3"/>
      <c r="I104" s="3"/>
      <c r="J104" s="3"/>
      <c r="K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c r="AT104" s="3"/>
      <c r="AU104" s="3"/>
      <c r="AV104" s="3"/>
      <c r="AW104" s="3"/>
      <c r="AX104" s="3"/>
      <c r="AY104" s="3"/>
      <c r="AZ104" s="3"/>
      <c r="BA104" s="3"/>
      <c r="BB104" s="3"/>
      <c r="BC104" s="3"/>
    </row>
    <row r="105" spans="1:55" ht="16" thickBot="1" x14ac:dyDescent="0.4">
      <c r="A105" s="28" t="s">
        <v>238</v>
      </c>
      <c r="B105" s="29">
        <v>35</v>
      </c>
      <c r="C105" s="30">
        <v>1799.9428571428571</v>
      </c>
      <c r="E105" s="61"/>
      <c r="F105" s="40"/>
      <c r="G105" s="49"/>
      <c r="H105" s="3"/>
      <c r="I105" s="3"/>
      <c r="J105" s="3"/>
      <c r="K105" s="3"/>
      <c r="M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c r="AU105" s="3"/>
      <c r="AV105" s="3"/>
      <c r="AW105" s="3"/>
      <c r="AX105" s="3"/>
      <c r="AY105" s="3"/>
      <c r="AZ105" s="3"/>
      <c r="BA105" s="3"/>
      <c r="BB105" s="3"/>
      <c r="BC105" s="3"/>
    </row>
    <row r="106" spans="1:55" ht="16" thickBot="1" x14ac:dyDescent="0.4">
      <c r="A106" s="28" t="s">
        <v>250</v>
      </c>
      <c r="B106" s="29">
        <v>35</v>
      </c>
      <c r="C106" s="30">
        <v>23.714285714285715</v>
      </c>
      <c r="E106" s="61"/>
      <c r="F106" s="40"/>
      <c r="G106" s="49"/>
      <c r="H106" s="3"/>
      <c r="I106" s="3"/>
      <c r="J106" s="3"/>
      <c r="K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c r="AU106" s="3"/>
      <c r="AV106" s="3"/>
      <c r="AW106" s="3"/>
      <c r="AX106" s="3"/>
      <c r="AY106" s="3"/>
      <c r="AZ106" s="3"/>
      <c r="BA106" s="3"/>
      <c r="BB106" s="3"/>
      <c r="BC106" s="3"/>
    </row>
    <row r="107" spans="1:55" ht="15.5" thickBot="1" x14ac:dyDescent="0.4">
      <c r="A107" s="31" t="s">
        <v>188</v>
      </c>
      <c r="B107" s="32">
        <v>8818</v>
      </c>
      <c r="C107" s="33">
        <v>557.04184622363346</v>
      </c>
      <c r="E107" s="61"/>
      <c r="F107" s="40"/>
      <c r="G107" s="49"/>
      <c r="H107" s="3"/>
      <c r="I107" s="3"/>
      <c r="J107" s="3"/>
      <c r="K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c r="AV107" s="3"/>
      <c r="AW107" s="3"/>
      <c r="AX107" s="3"/>
      <c r="AY107" s="3"/>
      <c r="AZ107" s="3"/>
      <c r="BA107" s="3"/>
      <c r="BB107" s="3"/>
      <c r="BC107" s="3"/>
    </row>
    <row r="108" spans="1:55" ht="16" thickBot="1" x14ac:dyDescent="0.4">
      <c r="A108" s="28" t="s">
        <v>37</v>
      </c>
      <c r="B108" s="29">
        <v>362</v>
      </c>
      <c r="C108" s="30">
        <v>525.07182320441984</v>
      </c>
      <c r="E108" s="61"/>
      <c r="F108" s="40"/>
      <c r="G108" s="49"/>
      <c r="H108" s="3"/>
      <c r="I108" s="3"/>
      <c r="J108" s="3"/>
      <c r="K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c r="AX108" s="3"/>
      <c r="AY108" s="3"/>
      <c r="AZ108" s="3"/>
      <c r="BA108" s="3"/>
      <c r="BB108" s="3"/>
      <c r="BC108" s="3"/>
    </row>
    <row r="109" spans="1:55" ht="16" thickBot="1" x14ac:dyDescent="0.4">
      <c r="A109" s="28" t="s">
        <v>175</v>
      </c>
      <c r="B109" s="29">
        <v>8279</v>
      </c>
      <c r="C109" s="30">
        <v>525.00555622659738</v>
      </c>
      <c r="E109" s="61"/>
      <c r="F109" s="40"/>
      <c r="G109" s="49"/>
      <c r="H109" s="3"/>
      <c r="I109" s="3"/>
      <c r="J109" s="3"/>
      <c r="K109" s="3"/>
      <c r="M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c r="AU109" s="3"/>
      <c r="AV109" s="3"/>
      <c r="AW109" s="3"/>
      <c r="AX109" s="3"/>
      <c r="AY109" s="3"/>
      <c r="AZ109" s="3"/>
      <c r="BA109" s="3"/>
      <c r="BB109" s="3"/>
      <c r="BC109" s="3"/>
    </row>
    <row r="110" spans="1:55" ht="16" thickBot="1" x14ac:dyDescent="0.4">
      <c r="A110" s="28" t="s">
        <v>239</v>
      </c>
      <c r="B110" s="29">
        <v>2</v>
      </c>
      <c r="C110" s="30">
        <v>483.5</v>
      </c>
      <c r="E110" s="61"/>
      <c r="F110" s="40"/>
      <c r="G110" s="49"/>
      <c r="H110" s="3"/>
      <c r="I110" s="3"/>
      <c r="J110" s="3"/>
      <c r="K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c r="AU110" s="3"/>
      <c r="AV110" s="3"/>
      <c r="AW110" s="3"/>
      <c r="AX110" s="3"/>
      <c r="AY110" s="3"/>
      <c r="AZ110" s="3"/>
      <c r="BA110" s="3"/>
      <c r="BB110" s="3"/>
      <c r="BC110" s="3"/>
    </row>
    <row r="111" spans="1:55" ht="16" thickBot="1" x14ac:dyDescent="0.4">
      <c r="A111" s="28" t="s">
        <v>238</v>
      </c>
      <c r="B111" s="29">
        <v>175</v>
      </c>
      <c r="C111" s="30">
        <v>2139.6057142857144</v>
      </c>
      <c r="E111" s="61"/>
      <c r="F111" s="40"/>
      <c r="G111" s="49"/>
      <c r="H111" s="3"/>
      <c r="I111" s="3"/>
      <c r="J111" s="3"/>
      <c r="K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c r="AU111" s="3"/>
      <c r="AV111" s="3"/>
      <c r="AW111" s="3"/>
      <c r="AX111" s="3"/>
      <c r="AY111" s="3"/>
      <c r="AZ111" s="3"/>
      <c r="BA111" s="3"/>
      <c r="BB111" s="3"/>
      <c r="BC111" s="3"/>
    </row>
    <row r="112" spans="1:55" ht="15.5" thickBot="1" x14ac:dyDescent="0.4">
      <c r="A112" s="31" t="s">
        <v>189</v>
      </c>
      <c r="B112" s="32">
        <v>14081</v>
      </c>
      <c r="C112" s="33">
        <v>813.29365812087212</v>
      </c>
      <c r="E112" s="61"/>
      <c r="F112" s="40"/>
      <c r="G112" s="49"/>
      <c r="H112" s="3"/>
      <c r="I112" s="3"/>
      <c r="J112" s="3"/>
      <c r="K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c r="AU112" s="3"/>
      <c r="AV112" s="3"/>
      <c r="AW112" s="3"/>
      <c r="AX112" s="3"/>
      <c r="AY112" s="3"/>
      <c r="AZ112" s="3"/>
      <c r="BA112" s="3"/>
      <c r="BB112" s="3"/>
      <c r="BC112" s="3"/>
    </row>
    <row r="113" spans="1:55" ht="16" thickBot="1" x14ac:dyDescent="0.4">
      <c r="A113" s="28" t="s">
        <v>37</v>
      </c>
      <c r="B113" s="29">
        <v>244</v>
      </c>
      <c r="C113" s="30">
        <v>422.28278688524591</v>
      </c>
      <c r="E113" s="61"/>
      <c r="F113" s="40"/>
      <c r="G113" s="49"/>
      <c r="H113" s="3"/>
      <c r="I113" s="3"/>
      <c r="J113" s="3"/>
      <c r="K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c r="AX113" s="3"/>
      <c r="AY113" s="3"/>
      <c r="AZ113" s="3"/>
      <c r="BA113" s="3"/>
      <c r="BB113" s="3"/>
      <c r="BC113" s="3"/>
    </row>
    <row r="114" spans="1:55" ht="16" thickBot="1" x14ac:dyDescent="0.4">
      <c r="A114" s="28" t="s">
        <v>175</v>
      </c>
      <c r="B114" s="29">
        <v>12587</v>
      </c>
      <c r="C114" s="30">
        <v>669.79820449670297</v>
      </c>
      <c r="E114" s="61"/>
      <c r="F114" s="40"/>
      <c r="G114" s="49"/>
      <c r="H114" s="3"/>
      <c r="I114" s="3"/>
      <c r="J114" s="3"/>
      <c r="K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c r="AT114" s="3"/>
      <c r="AU114" s="3"/>
      <c r="AV114" s="3"/>
      <c r="AW114" s="3"/>
      <c r="AX114" s="3"/>
      <c r="AY114" s="3"/>
      <c r="AZ114" s="3"/>
      <c r="BA114" s="3"/>
      <c r="BB114" s="3"/>
      <c r="BC114" s="3"/>
    </row>
    <row r="115" spans="1:55" ht="16" thickBot="1" x14ac:dyDescent="0.4">
      <c r="A115" s="28" t="s">
        <v>239</v>
      </c>
      <c r="B115" s="29">
        <v>6</v>
      </c>
      <c r="C115" s="30">
        <v>1111.8333333333333</v>
      </c>
      <c r="E115" s="61"/>
      <c r="F115" s="40"/>
      <c r="G115" s="49"/>
      <c r="H115" s="3"/>
      <c r="I115" s="3"/>
      <c r="J115" s="3"/>
      <c r="K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c r="AT115" s="3"/>
      <c r="AU115" s="3"/>
      <c r="AV115" s="3"/>
      <c r="AW115" s="3"/>
      <c r="AX115" s="3"/>
      <c r="AY115" s="3"/>
      <c r="AZ115" s="3"/>
      <c r="BA115" s="3"/>
      <c r="BB115" s="3"/>
      <c r="BC115" s="3"/>
    </row>
    <row r="116" spans="1:55" ht="16" thickBot="1" x14ac:dyDescent="0.4">
      <c r="A116" s="28" t="s">
        <v>238</v>
      </c>
      <c r="B116" s="29">
        <v>1177</v>
      </c>
      <c r="C116" s="30">
        <v>2472.1971112999149</v>
      </c>
      <c r="E116" s="61"/>
      <c r="F116" s="40"/>
      <c r="G116" s="49"/>
      <c r="H116" s="3"/>
      <c r="I116" s="3"/>
      <c r="J116" s="3"/>
      <c r="K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c r="AU116" s="3"/>
      <c r="AV116" s="3"/>
      <c r="AW116" s="3"/>
      <c r="AX116" s="3"/>
      <c r="AY116" s="3"/>
      <c r="AZ116" s="3"/>
      <c r="BA116" s="3"/>
      <c r="BB116" s="3"/>
      <c r="BC116" s="3"/>
    </row>
    <row r="117" spans="1:55" ht="16" thickBot="1" x14ac:dyDescent="0.4">
      <c r="A117" s="28" t="s">
        <v>250</v>
      </c>
      <c r="B117" s="29">
        <v>67</v>
      </c>
      <c r="C117" s="30">
        <v>26.17910447761194</v>
      </c>
      <c r="E117" s="61"/>
      <c r="F117" s="40"/>
      <c r="G117" s="49"/>
      <c r="H117" s="3"/>
      <c r="I117" s="3"/>
      <c r="J117" s="3"/>
      <c r="K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3"/>
      <c r="AU117" s="3"/>
      <c r="AV117" s="3"/>
      <c r="AW117" s="3"/>
      <c r="AX117" s="3"/>
      <c r="AY117" s="3"/>
      <c r="AZ117" s="3"/>
      <c r="BA117" s="3"/>
      <c r="BB117" s="3"/>
      <c r="BC117" s="3"/>
    </row>
    <row r="118" spans="1:55" ht="15.5" thickBot="1" x14ac:dyDescent="0.4">
      <c r="A118" s="31" t="s">
        <v>190</v>
      </c>
      <c r="B118" s="32">
        <v>8413</v>
      </c>
      <c r="C118" s="33">
        <v>499.55877808154048</v>
      </c>
      <c r="E118" s="61"/>
      <c r="F118" s="40"/>
      <c r="G118" s="49"/>
      <c r="H118" s="3"/>
      <c r="I118" s="3"/>
      <c r="J118" s="3"/>
      <c r="K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c r="AU118" s="3"/>
      <c r="AV118" s="3"/>
      <c r="AW118" s="3"/>
      <c r="AX118" s="3"/>
      <c r="AY118" s="3"/>
      <c r="AZ118" s="3"/>
      <c r="BA118" s="3"/>
      <c r="BB118" s="3"/>
      <c r="BC118" s="3"/>
    </row>
    <row r="119" spans="1:55" ht="16" thickBot="1" x14ac:dyDescent="0.4">
      <c r="A119" s="28" t="s">
        <v>37</v>
      </c>
      <c r="B119" s="29">
        <v>22</v>
      </c>
      <c r="C119" s="30">
        <v>507.54545454545456</v>
      </c>
      <c r="E119" s="61"/>
      <c r="F119" s="40"/>
      <c r="G119" s="49"/>
      <c r="H119" s="3"/>
      <c r="I119" s="3"/>
      <c r="J119" s="3"/>
      <c r="K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c r="AT119" s="3"/>
      <c r="AU119" s="3"/>
      <c r="AV119" s="3"/>
      <c r="AW119" s="3"/>
      <c r="AX119" s="3"/>
      <c r="AY119" s="3"/>
      <c r="AZ119" s="3"/>
      <c r="BA119" s="3"/>
      <c r="BB119" s="3"/>
      <c r="BC119" s="3"/>
    </row>
    <row r="120" spans="1:55" ht="16" thickBot="1" x14ac:dyDescent="0.4">
      <c r="A120" s="28" t="s">
        <v>175</v>
      </c>
      <c r="B120" s="29">
        <v>8370</v>
      </c>
      <c r="C120" s="30">
        <v>496.88972520908004</v>
      </c>
      <c r="E120" s="61"/>
      <c r="F120" s="40"/>
      <c r="G120" s="49"/>
      <c r="L120"/>
    </row>
    <row r="121" spans="1:55" ht="16" thickBot="1" x14ac:dyDescent="0.4">
      <c r="A121" s="28" t="s">
        <v>238</v>
      </c>
      <c r="B121" s="29">
        <v>18</v>
      </c>
      <c r="C121" s="30">
        <v>1811.6111111111111</v>
      </c>
      <c r="E121" s="61"/>
      <c r="F121" s="40"/>
      <c r="G121" s="49"/>
    </row>
    <row r="122" spans="1:55" ht="16" thickBot="1" x14ac:dyDescent="0.4">
      <c r="A122" s="28" t="s">
        <v>250</v>
      </c>
      <c r="B122" s="29">
        <v>3</v>
      </c>
      <c r="C122" s="30">
        <v>15.333333333333334</v>
      </c>
      <c r="E122" s="61"/>
      <c r="F122" s="40"/>
      <c r="G122" s="49"/>
    </row>
    <row r="123" spans="1:55" ht="15.5" thickBot="1" x14ac:dyDescent="0.4">
      <c r="A123" s="31" t="s">
        <v>191</v>
      </c>
      <c r="B123" s="32">
        <v>6172</v>
      </c>
      <c r="C123" s="33">
        <v>163.50826312378484</v>
      </c>
      <c r="E123" s="61"/>
      <c r="F123" s="40"/>
    </row>
    <row r="124" spans="1:55" ht="16" thickBot="1" x14ac:dyDescent="0.4">
      <c r="A124" s="28" t="s">
        <v>37</v>
      </c>
      <c r="B124" s="29">
        <v>112</v>
      </c>
      <c r="C124" s="30">
        <v>138.26785714285714</v>
      </c>
      <c r="E124" s="61"/>
      <c r="F124" s="40"/>
    </row>
    <row r="125" spans="1:55" ht="16" thickBot="1" x14ac:dyDescent="0.4">
      <c r="A125" s="28" t="s">
        <v>175</v>
      </c>
      <c r="B125" s="29">
        <v>5957</v>
      </c>
      <c r="C125" s="30">
        <v>165.27060600973644</v>
      </c>
      <c r="E125" s="61"/>
      <c r="F125" s="40"/>
    </row>
    <row r="126" spans="1:55" ht="16" thickBot="1" x14ac:dyDescent="0.4">
      <c r="A126" s="28" t="s">
        <v>239</v>
      </c>
      <c r="B126" s="29">
        <v>28</v>
      </c>
      <c r="C126" s="30">
        <v>309.10714285714283</v>
      </c>
      <c r="E126" s="61"/>
      <c r="F126" s="40"/>
    </row>
    <row r="127" spans="1:55" ht="16" thickBot="1" x14ac:dyDescent="0.4">
      <c r="A127" s="28" t="s">
        <v>250</v>
      </c>
      <c r="B127" s="29">
        <v>75</v>
      </c>
      <c r="C127" s="30">
        <v>6.8666666666666663</v>
      </c>
      <c r="E127" s="61"/>
      <c r="F127" s="40"/>
    </row>
    <row r="128" spans="1:55" ht="15.5" thickBot="1" x14ac:dyDescent="0.4">
      <c r="A128" s="31" t="s">
        <v>192</v>
      </c>
      <c r="B128" s="32">
        <v>7152</v>
      </c>
      <c r="C128" s="33">
        <v>623.78159955257274</v>
      </c>
      <c r="E128" s="61"/>
      <c r="F128" s="40"/>
    </row>
    <row r="129" spans="1:12" ht="16" thickBot="1" x14ac:dyDescent="0.4">
      <c r="A129" s="28" t="s">
        <v>37</v>
      </c>
      <c r="B129" s="29">
        <v>76</v>
      </c>
      <c r="C129" s="30">
        <v>591.77631578947364</v>
      </c>
      <c r="E129" s="61"/>
      <c r="F129" s="40"/>
    </row>
    <row r="130" spans="1:12" ht="16" thickBot="1" x14ac:dyDescent="0.4">
      <c r="A130" s="28" t="s">
        <v>175</v>
      </c>
      <c r="B130" s="29">
        <v>6975</v>
      </c>
      <c r="C130" s="30">
        <v>606.56888888888886</v>
      </c>
      <c r="E130" s="61"/>
      <c r="F130" s="40"/>
    </row>
    <row r="131" spans="1:12" ht="16" thickBot="1" x14ac:dyDescent="0.4">
      <c r="A131" s="28" t="s">
        <v>238</v>
      </c>
      <c r="B131" s="29">
        <v>94</v>
      </c>
      <c r="C131" s="30">
        <v>1972.1914893617022</v>
      </c>
      <c r="E131" s="61"/>
      <c r="F131" s="40"/>
    </row>
    <row r="132" spans="1:12" ht="16" thickBot="1" x14ac:dyDescent="0.4">
      <c r="A132" s="28" t="s">
        <v>250</v>
      </c>
      <c r="B132" s="29">
        <v>7</v>
      </c>
      <c r="C132" s="30">
        <v>15.285714285714286</v>
      </c>
      <c r="E132" s="61"/>
      <c r="F132" s="40"/>
    </row>
    <row r="133" spans="1:12" ht="15.5" thickBot="1" x14ac:dyDescent="0.4">
      <c r="A133" s="31" t="s">
        <v>193</v>
      </c>
      <c r="B133" s="32">
        <v>13088</v>
      </c>
      <c r="C133" s="33">
        <v>183.99258863080684</v>
      </c>
      <c r="E133" s="61"/>
      <c r="F133" s="40"/>
    </row>
    <row r="134" spans="1:12" ht="16" thickBot="1" x14ac:dyDescent="0.4">
      <c r="A134" s="28" t="s">
        <v>37</v>
      </c>
      <c r="B134" s="29">
        <v>3417</v>
      </c>
      <c r="C134" s="30">
        <v>29.441322797775825</v>
      </c>
      <c r="E134" s="61"/>
      <c r="F134" s="40"/>
    </row>
    <row r="135" spans="1:12" ht="16" thickBot="1" x14ac:dyDescent="0.4">
      <c r="A135" s="28" t="s">
        <v>175</v>
      </c>
      <c r="B135" s="29">
        <v>9412</v>
      </c>
      <c r="C135" s="30">
        <v>234.84360390990224</v>
      </c>
      <c r="E135" s="61"/>
      <c r="F135" s="40"/>
    </row>
    <row r="136" spans="1:12" ht="16" thickBot="1" x14ac:dyDescent="0.4">
      <c r="A136" s="28" t="s">
        <v>239</v>
      </c>
      <c r="B136" s="29">
        <v>214</v>
      </c>
      <c r="C136" s="30">
        <v>350.24299065420558</v>
      </c>
      <c r="E136" s="61"/>
      <c r="F136" s="40"/>
    </row>
    <row r="137" spans="1:12" ht="16" thickBot="1" x14ac:dyDescent="0.4">
      <c r="A137" s="28" t="s">
        <v>238</v>
      </c>
      <c r="B137" s="29">
        <v>33</v>
      </c>
      <c r="C137" s="30">
        <v>663.78787878787875</v>
      </c>
      <c r="E137" s="61"/>
      <c r="F137" s="40"/>
    </row>
    <row r="138" spans="1:12" ht="16" thickBot="1" x14ac:dyDescent="0.4">
      <c r="A138" s="28" t="s">
        <v>250</v>
      </c>
      <c r="B138" s="29">
        <v>12</v>
      </c>
      <c r="C138" s="30">
        <v>24.083333333333332</v>
      </c>
      <c r="E138" s="61"/>
      <c r="F138" s="40"/>
    </row>
    <row r="139" spans="1:12" ht="15.5" thickBot="1" x14ac:dyDescent="0.4">
      <c r="A139" s="31" t="s">
        <v>194</v>
      </c>
      <c r="B139" s="32">
        <v>3314</v>
      </c>
      <c r="C139" s="33">
        <v>515.30687990343995</v>
      </c>
      <c r="E139" s="61"/>
    </row>
    <row r="140" spans="1:12" ht="16" thickBot="1" x14ac:dyDescent="0.4">
      <c r="A140" s="28" t="s">
        <v>37</v>
      </c>
      <c r="B140" s="29">
        <v>227</v>
      </c>
      <c r="C140" s="30">
        <v>540.75770925110135</v>
      </c>
      <c r="E140" s="61"/>
    </row>
    <row r="141" spans="1:12" ht="16" thickBot="1" x14ac:dyDescent="0.4">
      <c r="A141" s="28" t="s">
        <v>175</v>
      </c>
      <c r="B141" s="29">
        <v>2997</v>
      </c>
      <c r="C141" s="30">
        <v>466.96162829496166</v>
      </c>
      <c r="E141" s="61"/>
      <c r="J141" s="3"/>
      <c r="L141"/>
    </row>
    <row r="142" spans="1:12" ht="16" thickBot="1" x14ac:dyDescent="0.4">
      <c r="A142" s="28" t="s">
        <v>239</v>
      </c>
      <c r="B142" s="29">
        <v>5</v>
      </c>
      <c r="C142" s="30">
        <v>2113</v>
      </c>
      <c r="E142" s="61"/>
      <c r="J142" s="3"/>
      <c r="L142"/>
    </row>
    <row r="143" spans="1:12" ht="16" thickBot="1" x14ac:dyDescent="0.4">
      <c r="A143" s="28" t="s">
        <v>238</v>
      </c>
      <c r="B143" s="29">
        <v>80</v>
      </c>
      <c r="C143" s="30">
        <v>2185.4499999999998</v>
      </c>
      <c r="E143" s="61"/>
      <c r="J143" s="3"/>
      <c r="L143"/>
    </row>
    <row r="144" spans="1:12" ht="16" thickBot="1" x14ac:dyDescent="0.4">
      <c r="A144" s="28" t="s">
        <v>250</v>
      </c>
      <c r="B144" s="29">
        <v>5</v>
      </c>
      <c r="C144" s="30">
        <v>18</v>
      </c>
      <c r="E144" s="61"/>
      <c r="G144"/>
      <c r="J144" s="3"/>
      <c r="L144"/>
    </row>
    <row r="145" spans="1:7" ht="15.5" thickBot="1" x14ac:dyDescent="0.4">
      <c r="A145" s="31" t="s">
        <v>195</v>
      </c>
      <c r="B145" s="32">
        <v>18765</v>
      </c>
      <c r="C145" s="33">
        <v>762.87370103916862</v>
      </c>
      <c r="E145" s="61"/>
      <c r="G145"/>
    </row>
    <row r="146" spans="1:7" ht="16" thickBot="1" x14ac:dyDescent="0.4">
      <c r="A146" s="28" t="s">
        <v>37</v>
      </c>
      <c r="B146" s="29">
        <v>670</v>
      </c>
      <c r="C146" s="30">
        <v>465.14477611940299</v>
      </c>
      <c r="E146" s="61"/>
      <c r="G146"/>
    </row>
    <row r="147" spans="1:7" ht="16" thickBot="1" x14ac:dyDescent="0.4">
      <c r="A147" s="28" t="s">
        <v>175</v>
      </c>
      <c r="B147" s="29">
        <v>16005</v>
      </c>
      <c r="C147" s="30">
        <v>591.54364261168382</v>
      </c>
      <c r="E147" s="61"/>
      <c r="G147"/>
    </row>
    <row r="148" spans="1:7" ht="16" thickBot="1" x14ac:dyDescent="0.4">
      <c r="A148" s="28" t="s">
        <v>239</v>
      </c>
      <c r="B148" s="29">
        <v>1</v>
      </c>
      <c r="C148" s="30">
        <v>298</v>
      </c>
      <c r="E148" s="61"/>
    </row>
    <row r="149" spans="1:7" ht="16" thickBot="1" x14ac:dyDescent="0.4">
      <c r="A149" s="28" t="s">
        <v>238</v>
      </c>
      <c r="B149" s="29">
        <v>2074</v>
      </c>
      <c r="C149" s="30">
        <v>2186.8297974927677</v>
      </c>
      <c r="E149" s="61"/>
    </row>
    <row r="150" spans="1:7" ht="16" thickBot="1" x14ac:dyDescent="0.4">
      <c r="A150" s="28" t="s">
        <v>250</v>
      </c>
      <c r="B150" s="29">
        <v>15</v>
      </c>
      <c r="C150" s="30">
        <v>15.933333333333334</v>
      </c>
      <c r="D150" s="48"/>
      <c r="E150" s="61"/>
    </row>
    <row r="151" spans="1:7" ht="15.5" thickBot="1" x14ac:dyDescent="0.4">
      <c r="A151" s="31" t="s">
        <v>196</v>
      </c>
      <c r="B151" s="32">
        <v>7216</v>
      </c>
      <c r="C151" s="33">
        <v>739.68472838137473</v>
      </c>
      <c r="D151" s="48"/>
      <c r="E151" s="61"/>
    </row>
    <row r="152" spans="1:7" ht="16" thickBot="1" x14ac:dyDescent="0.4">
      <c r="A152" s="28" t="s">
        <v>37</v>
      </c>
      <c r="B152" s="29">
        <v>129</v>
      </c>
      <c r="C152" s="30">
        <v>279.82945736434107</v>
      </c>
      <c r="D152" s="48"/>
      <c r="E152" s="61"/>
    </row>
    <row r="153" spans="1:7" ht="16" thickBot="1" x14ac:dyDescent="0.4">
      <c r="A153" s="28" t="s">
        <v>175</v>
      </c>
      <c r="B153" s="29">
        <v>6756</v>
      </c>
      <c r="C153" s="30">
        <v>672.70293072824154</v>
      </c>
      <c r="D153" s="48"/>
      <c r="E153" s="54"/>
      <c r="F153"/>
    </row>
    <row r="154" spans="1:7" ht="16" thickBot="1" x14ac:dyDescent="0.4">
      <c r="A154" s="28" t="s">
        <v>238</v>
      </c>
      <c r="B154" s="29">
        <v>322</v>
      </c>
      <c r="C154" s="30">
        <v>2349.6863354037268</v>
      </c>
      <c r="E154" s="54"/>
      <c r="F154"/>
    </row>
    <row r="155" spans="1:7" ht="16" thickBot="1" x14ac:dyDescent="0.4">
      <c r="A155" s="28" t="s">
        <v>250</v>
      </c>
      <c r="B155" s="29">
        <v>9</v>
      </c>
      <c r="C155" s="30">
        <v>9.6666666666666661</v>
      </c>
      <c r="E155" s="54"/>
      <c r="F155"/>
    </row>
    <row r="156" spans="1:7" ht="15.5" thickBot="1" x14ac:dyDescent="0.4">
      <c r="A156" s="31" t="s">
        <v>197</v>
      </c>
      <c r="B156" s="32">
        <v>3467</v>
      </c>
      <c r="C156" s="33">
        <v>926.72050764349581</v>
      </c>
      <c r="E156" s="54"/>
      <c r="F156"/>
    </row>
    <row r="157" spans="1:7" ht="16" thickBot="1" x14ac:dyDescent="0.4">
      <c r="A157" s="28" t="s">
        <v>37</v>
      </c>
      <c r="B157" s="29">
        <v>124</v>
      </c>
      <c r="C157" s="30">
        <v>638.04032258064512</v>
      </c>
    </row>
    <row r="158" spans="1:7" ht="16" thickBot="1" x14ac:dyDescent="0.4">
      <c r="A158" s="28" t="s">
        <v>175</v>
      </c>
      <c r="B158" s="29">
        <v>3094</v>
      </c>
      <c r="C158" s="30">
        <v>813.13510019392368</v>
      </c>
    </row>
    <row r="159" spans="1:7" ht="16" thickBot="1" x14ac:dyDescent="0.4">
      <c r="A159" s="28" t="s">
        <v>238</v>
      </c>
      <c r="B159" s="29">
        <v>242</v>
      </c>
      <c r="C159" s="30">
        <v>2552.7190082644629</v>
      </c>
    </row>
    <row r="160" spans="1:7" ht="16" thickBot="1" x14ac:dyDescent="0.4">
      <c r="A160" s="28" t="s">
        <v>250</v>
      </c>
      <c r="B160" s="29">
        <v>7</v>
      </c>
      <c r="C160" s="30">
        <v>32.142857142857146</v>
      </c>
    </row>
    <row r="161" spans="1:3" ht="15.5" thickBot="1" x14ac:dyDescent="0.4">
      <c r="A161" s="31" t="s">
        <v>231</v>
      </c>
      <c r="B161" s="32">
        <v>4080</v>
      </c>
      <c r="C161" s="33">
        <v>580.66250000000002</v>
      </c>
    </row>
    <row r="162" spans="1:3" ht="16" thickBot="1" x14ac:dyDescent="0.4">
      <c r="A162" s="28" t="s">
        <v>37</v>
      </c>
      <c r="B162" s="29">
        <v>328</v>
      </c>
      <c r="C162" s="30">
        <v>516.29878048780483</v>
      </c>
    </row>
    <row r="163" spans="1:3" ht="16" thickBot="1" x14ac:dyDescent="0.4">
      <c r="A163" s="28" t="s">
        <v>175</v>
      </c>
      <c r="B163" s="29">
        <v>3720</v>
      </c>
      <c r="C163" s="30">
        <v>586.78655913978491</v>
      </c>
    </row>
    <row r="164" spans="1:3" ht="16" thickBot="1" x14ac:dyDescent="0.4">
      <c r="A164" s="28" t="s">
        <v>239</v>
      </c>
      <c r="B164" s="29">
        <v>2</v>
      </c>
      <c r="C164" s="30">
        <v>1803</v>
      </c>
    </row>
    <row r="165" spans="1:3" ht="16" thickBot="1" x14ac:dyDescent="0.4">
      <c r="A165" s="28" t="s">
        <v>238</v>
      </c>
      <c r="B165" s="29">
        <v>8</v>
      </c>
      <c r="C165" s="30">
        <v>1584.75</v>
      </c>
    </row>
    <row r="166" spans="1:3" ht="16" thickBot="1" x14ac:dyDescent="0.4">
      <c r="A166" s="72" t="s">
        <v>250</v>
      </c>
      <c r="B166" s="66">
        <v>22</v>
      </c>
      <c r="C166" s="67">
        <v>28.5</v>
      </c>
    </row>
    <row r="167" spans="1:3" x14ac:dyDescent="0.35">
      <c r="C167" s="61"/>
    </row>
    <row r="168" spans="1:3" x14ac:dyDescent="0.35">
      <c r="C168" s="61"/>
    </row>
    <row r="169" spans="1:3" x14ac:dyDescent="0.35">
      <c r="C169" s="61"/>
    </row>
  </sheetData>
  <mergeCells count="18">
    <mergeCell ref="E18:G18"/>
    <mergeCell ref="A17:C17"/>
    <mergeCell ref="A19:C19"/>
    <mergeCell ref="E19:G19"/>
    <mergeCell ref="E25:G25"/>
    <mergeCell ref="A30:C30"/>
    <mergeCell ref="E24:G24"/>
    <mergeCell ref="A29:C29"/>
    <mergeCell ref="A28:C28"/>
    <mergeCell ref="A26:C26"/>
    <mergeCell ref="A27:C27"/>
    <mergeCell ref="A7:C7"/>
    <mergeCell ref="A16:C16"/>
    <mergeCell ref="A1:G1"/>
    <mergeCell ref="A2:G3"/>
    <mergeCell ref="A4:G4"/>
    <mergeCell ref="E8:G8"/>
    <mergeCell ref="E14:G14"/>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51D1A3-19D1-4B52-A2E4-4D652548D962}">
  <dimension ref="A1:AX161"/>
  <sheetViews>
    <sheetView showGridLines="0" topLeftCell="A136" zoomScaleNormal="100" zoomScaleSheetLayoutView="70" zoomScalePageLayoutView="90" workbookViewId="0">
      <selection activeCell="I149" sqref="I149:N152"/>
    </sheetView>
  </sheetViews>
  <sheetFormatPr defaultRowHeight="14.5" x14ac:dyDescent="0.35"/>
  <cols>
    <col min="1" max="1" width="36.453125" customWidth="1"/>
    <col min="2" max="2" width="23.81640625" bestFit="1" customWidth="1"/>
    <col min="3" max="3" width="11.453125" customWidth="1"/>
    <col min="4" max="4" width="14.453125" customWidth="1"/>
    <col min="5" max="5" width="13.1796875" customWidth="1"/>
    <col min="6" max="6" width="12.81640625" customWidth="1"/>
    <col min="7" max="8" width="10.453125" customWidth="1"/>
    <col min="9" max="9" width="13.453125" customWidth="1"/>
    <col min="10" max="10" width="11.54296875" customWidth="1"/>
    <col min="12" max="12" width="8.81640625" bestFit="1" customWidth="1"/>
    <col min="13" max="13" width="9" bestFit="1" customWidth="1"/>
    <col min="14" max="14" width="13.54296875" customWidth="1"/>
    <col min="15" max="15" width="17.1796875" customWidth="1"/>
    <col min="16" max="16" width="10.453125" customWidth="1"/>
    <col min="25" max="25" width="8.81640625" customWidth="1"/>
    <col min="27" max="27" width="10.54296875" bestFit="1" customWidth="1"/>
  </cols>
  <sheetData>
    <row r="1" spans="1:50" s="173" customFormat="1" ht="27.75" customHeight="1" x14ac:dyDescent="0.3">
      <c r="A1" s="154" t="s">
        <v>10</v>
      </c>
      <c r="B1" s="154"/>
      <c r="C1" s="154"/>
      <c r="D1" s="154"/>
    </row>
    <row r="2" spans="1:50" s="175" customFormat="1" ht="45.75" customHeight="1" x14ac:dyDescent="0.3">
      <c r="A2" s="169" t="s">
        <v>11</v>
      </c>
      <c r="B2" s="169"/>
      <c r="C2" s="169"/>
      <c r="D2" s="169"/>
      <c r="E2" s="169"/>
      <c r="F2" s="169"/>
      <c r="G2" s="169"/>
      <c r="H2" s="169"/>
      <c r="I2" s="169"/>
      <c r="J2" s="169"/>
      <c r="K2" s="169"/>
      <c r="L2" s="169"/>
      <c r="M2" s="169"/>
      <c r="N2" s="169"/>
      <c r="O2" s="169"/>
      <c r="P2" s="169"/>
      <c r="Q2" s="174"/>
      <c r="R2" s="174"/>
      <c r="S2" s="174"/>
      <c r="T2" s="174"/>
      <c r="U2" s="174"/>
      <c r="V2" s="174"/>
    </row>
    <row r="3" spans="1:50" ht="31.5" customHeight="1" x14ac:dyDescent="0.35">
      <c r="A3" s="176" t="s">
        <v>658</v>
      </c>
      <c r="B3" s="176"/>
      <c r="C3" s="176"/>
      <c r="D3" s="176"/>
      <c r="E3" s="177"/>
      <c r="F3" s="177"/>
      <c r="G3" s="177"/>
      <c r="H3" s="177"/>
      <c r="I3" s="177"/>
      <c r="J3" s="177"/>
      <c r="K3" s="177"/>
      <c r="L3" s="177"/>
      <c r="M3" s="177"/>
      <c r="N3" s="177"/>
      <c r="O3" s="177"/>
      <c r="P3" s="177"/>
      <c r="Q3" s="177"/>
      <c r="R3" s="177"/>
      <c r="S3" s="177"/>
      <c r="T3" s="177"/>
      <c r="U3" s="177"/>
      <c r="V3" s="177"/>
      <c r="W3" s="3"/>
      <c r="X3" s="3"/>
      <c r="Y3" s="3"/>
      <c r="Z3" s="3"/>
      <c r="AA3" s="3"/>
      <c r="AB3" s="3"/>
      <c r="AC3" s="3"/>
      <c r="AD3" s="3"/>
      <c r="AE3" s="3"/>
      <c r="AF3" s="3"/>
      <c r="AG3" s="3"/>
      <c r="AH3" s="3"/>
      <c r="AI3" s="3"/>
      <c r="AJ3" s="3"/>
      <c r="AK3" s="3"/>
      <c r="AL3" s="3"/>
      <c r="AM3" s="3"/>
      <c r="AN3" s="3"/>
      <c r="AO3" s="3"/>
      <c r="AP3" s="3"/>
      <c r="AQ3" s="3"/>
      <c r="AR3" s="3"/>
      <c r="AS3" s="3"/>
      <c r="AT3" s="3"/>
      <c r="AU3" s="3"/>
      <c r="AV3" s="3"/>
      <c r="AW3" s="3"/>
      <c r="AX3" s="3"/>
    </row>
    <row r="4" spans="1:50" s="173" customFormat="1" ht="30.75" customHeight="1" x14ac:dyDescent="0.3">
      <c r="A4" s="178"/>
      <c r="B4" s="178"/>
      <c r="C4" s="178"/>
      <c r="D4" s="178"/>
      <c r="E4" s="178"/>
      <c r="F4" s="178"/>
      <c r="G4" s="178"/>
      <c r="H4" s="178"/>
      <c r="I4" s="178"/>
      <c r="J4" s="178"/>
      <c r="K4" s="178"/>
      <c r="L4" s="178"/>
      <c r="M4" s="178"/>
      <c r="N4" s="178"/>
      <c r="O4" s="178"/>
      <c r="P4" s="178"/>
      <c r="Q4" s="178"/>
      <c r="R4" s="178"/>
      <c r="S4" s="178"/>
      <c r="T4" s="178"/>
      <c r="U4" s="178"/>
      <c r="V4" s="178"/>
      <c r="W4" s="179"/>
      <c r="X4" s="179"/>
      <c r="Y4" s="179"/>
      <c r="Z4" s="179"/>
    </row>
    <row r="5" spans="1:50" s="175" customFormat="1" ht="7.5" customHeight="1" thickBot="1" x14ac:dyDescent="0.35">
      <c r="A5" s="180"/>
      <c r="B5" s="180"/>
      <c r="C5" s="180"/>
      <c r="D5" s="180"/>
      <c r="E5" s="180"/>
      <c r="F5" s="180"/>
      <c r="G5" s="180"/>
      <c r="H5" s="180"/>
      <c r="I5" s="180"/>
      <c r="J5" s="180"/>
      <c r="K5" s="180"/>
      <c r="L5" s="180"/>
      <c r="M5" s="180"/>
      <c r="N5" s="180"/>
      <c r="O5" s="180"/>
      <c r="P5" s="180"/>
      <c r="Q5" s="180"/>
      <c r="R5" s="180"/>
      <c r="S5" s="180"/>
      <c r="T5" s="180"/>
      <c r="U5" s="180"/>
      <c r="V5" s="180"/>
      <c r="W5" s="181"/>
      <c r="X5" s="181"/>
      <c r="Y5" s="181"/>
      <c r="Z5" s="181"/>
    </row>
    <row r="6" spans="1:50" s="175" customFormat="1" ht="16.5" customHeight="1" x14ac:dyDescent="0.3">
      <c r="A6" s="182"/>
      <c r="B6" s="183"/>
      <c r="C6" s="183"/>
      <c r="D6" s="183"/>
      <c r="E6" s="183"/>
      <c r="F6" s="183"/>
      <c r="G6" s="183"/>
      <c r="H6" s="183"/>
      <c r="I6" s="183"/>
      <c r="J6" s="183"/>
      <c r="K6" s="183"/>
      <c r="L6" s="183"/>
      <c r="M6" s="183"/>
      <c r="N6" s="183"/>
      <c r="O6" s="183"/>
      <c r="P6" s="183"/>
      <c r="Q6" s="183"/>
      <c r="R6" s="183"/>
      <c r="S6" s="183"/>
      <c r="T6" s="183"/>
      <c r="U6" s="183"/>
      <c r="V6" s="184"/>
      <c r="W6" s="181"/>
      <c r="X6" s="181"/>
      <c r="Y6" s="181"/>
      <c r="Z6" s="181"/>
    </row>
    <row r="7" spans="1:50" s="173" customFormat="1" ht="16.5" customHeight="1" x14ac:dyDescent="0.3">
      <c r="A7" s="185"/>
      <c r="B7" s="186"/>
      <c r="C7" s="186"/>
      <c r="D7" s="186"/>
      <c r="E7" s="186"/>
      <c r="F7" s="186"/>
      <c r="G7" s="186"/>
      <c r="H7" s="186"/>
      <c r="J7" s="187"/>
      <c r="K7" s="187"/>
      <c r="L7" s="187"/>
      <c r="N7" s="186"/>
      <c r="O7" s="186"/>
      <c r="P7" s="186"/>
      <c r="Q7" s="186"/>
      <c r="R7" s="186"/>
      <c r="S7" s="186"/>
      <c r="T7" s="186"/>
      <c r="U7" s="186"/>
      <c r="V7" s="188"/>
      <c r="W7" s="189"/>
      <c r="X7" s="189"/>
      <c r="Y7" s="189"/>
      <c r="Z7" s="189"/>
    </row>
    <row r="8" spans="1:50" s="192" customFormat="1" ht="30.65" customHeight="1" x14ac:dyDescent="0.3">
      <c r="A8" s="190" t="s">
        <v>659</v>
      </c>
      <c r="B8" s="191"/>
      <c r="C8" s="191"/>
      <c r="D8" s="191"/>
      <c r="E8" s="11"/>
      <c r="F8" s="11"/>
      <c r="G8" s="191" t="s">
        <v>660</v>
      </c>
      <c r="H8" s="191"/>
      <c r="I8" s="191"/>
      <c r="J8" s="191"/>
      <c r="K8" s="191"/>
      <c r="M8" s="191" t="s">
        <v>661</v>
      </c>
      <c r="N8" s="191"/>
      <c r="O8" s="191"/>
      <c r="P8" s="191"/>
      <c r="Q8" s="191"/>
      <c r="T8" s="193"/>
      <c r="U8" s="193"/>
      <c r="V8" s="194"/>
      <c r="W8" s="195"/>
      <c r="X8" s="195"/>
      <c r="Y8" s="195"/>
      <c r="Z8" s="195"/>
      <c r="AB8" s="196"/>
      <c r="AC8" s="196"/>
    </row>
    <row r="9" spans="1:50" s="173" customFormat="1" ht="28.4" customHeight="1" x14ac:dyDescent="0.3">
      <c r="A9" s="197" t="s">
        <v>662</v>
      </c>
      <c r="B9" s="198" t="s">
        <v>663</v>
      </c>
      <c r="C9" s="198" t="s">
        <v>0</v>
      </c>
      <c r="D9" s="186"/>
      <c r="E9" s="186"/>
      <c r="F9" s="186"/>
      <c r="G9" s="199" t="s">
        <v>664</v>
      </c>
      <c r="H9" s="200"/>
      <c r="I9" s="201" t="s">
        <v>663</v>
      </c>
      <c r="J9" s="201" t="s">
        <v>0</v>
      </c>
      <c r="K9" s="202"/>
      <c r="L9" s="202"/>
      <c r="M9" s="203" t="s">
        <v>665</v>
      </c>
      <c r="N9" s="203"/>
      <c r="O9" s="204" t="s">
        <v>666</v>
      </c>
      <c r="P9" s="186"/>
      <c r="Q9" s="186"/>
      <c r="R9" s="186"/>
      <c r="S9" s="186"/>
      <c r="T9" s="186"/>
      <c r="U9" s="189"/>
      <c r="V9" s="194"/>
      <c r="W9" s="189"/>
      <c r="X9" s="189"/>
      <c r="Y9" s="189"/>
      <c r="Z9" s="189"/>
      <c r="AA9" s="189"/>
      <c r="AB9" s="205"/>
      <c r="AC9" s="205"/>
    </row>
    <row r="10" spans="1:50" s="173" customFormat="1" ht="16.5" customHeight="1" thickBot="1" x14ac:dyDescent="0.35">
      <c r="A10" s="206" t="s">
        <v>0</v>
      </c>
      <c r="B10" s="207">
        <f>SUM(B11:B14)</f>
        <v>36931</v>
      </c>
      <c r="C10" s="207">
        <f>SUM(C11:C14)</f>
        <v>36931</v>
      </c>
      <c r="D10" s="186"/>
      <c r="E10" s="186"/>
      <c r="F10" s="186"/>
      <c r="G10" s="208" t="s">
        <v>667</v>
      </c>
      <c r="H10" s="208"/>
      <c r="I10" s="209">
        <v>36.5721999453203</v>
      </c>
      <c r="J10" s="209">
        <v>36.5721999453203</v>
      </c>
      <c r="K10" s="210"/>
      <c r="L10" s="210"/>
      <c r="M10" s="211" t="s">
        <v>0</v>
      </c>
      <c r="N10" s="211"/>
      <c r="O10" s="212">
        <f>SUM(O11)</f>
        <v>10901</v>
      </c>
      <c r="P10" s="186"/>
      <c r="Q10" s="186"/>
      <c r="R10" s="186"/>
      <c r="S10" s="186"/>
      <c r="T10" s="186"/>
      <c r="U10" s="213"/>
      <c r="V10" s="194"/>
      <c r="W10" s="189"/>
      <c r="X10" s="189"/>
      <c r="Y10" s="189"/>
      <c r="Z10" s="189"/>
      <c r="AA10" s="189"/>
      <c r="AB10" s="205"/>
      <c r="AC10" s="205"/>
    </row>
    <row r="11" spans="1:50" s="173" customFormat="1" ht="13.4" customHeight="1" thickTop="1" x14ac:dyDescent="0.3">
      <c r="A11" s="214" t="s">
        <v>668</v>
      </c>
      <c r="B11" s="215">
        <v>19720</v>
      </c>
      <c r="C11" s="216">
        <f>SUM(B11)</f>
        <v>19720</v>
      </c>
      <c r="D11" s="186"/>
      <c r="E11" s="186"/>
      <c r="F11" s="217"/>
      <c r="G11" s="218"/>
      <c r="H11" s="219"/>
      <c r="I11" s="219"/>
      <c r="J11" s="219"/>
      <c r="K11" s="219"/>
      <c r="M11" s="220" t="s">
        <v>663</v>
      </c>
      <c r="N11" s="220"/>
      <c r="O11" s="221">
        <v>10901</v>
      </c>
      <c r="P11" s="186"/>
      <c r="Q11" s="186"/>
      <c r="R11" s="213"/>
      <c r="S11" s="213"/>
      <c r="T11" s="213"/>
      <c r="U11" s="189"/>
      <c r="V11" s="194"/>
      <c r="W11" s="189"/>
      <c r="X11" s="189"/>
      <c r="Y11" s="205"/>
      <c r="Z11" s="205"/>
    </row>
    <row r="12" spans="1:50" s="173" customFormat="1" ht="13.4" customHeight="1" x14ac:dyDescent="0.3">
      <c r="A12" s="222" t="s">
        <v>669</v>
      </c>
      <c r="B12" s="215">
        <v>10087</v>
      </c>
      <c r="C12" s="216">
        <f t="shared" ref="C12:C14" si="0">SUM(B12)</f>
        <v>10087</v>
      </c>
      <c r="D12" s="186"/>
      <c r="E12" s="186"/>
      <c r="M12" s="223"/>
      <c r="N12" s="223"/>
      <c r="O12" s="224"/>
      <c r="P12" s="186"/>
      <c r="Q12" s="186"/>
      <c r="R12" s="186"/>
      <c r="S12" s="186"/>
      <c r="T12" s="186"/>
      <c r="U12" s="213"/>
      <c r="V12" s="194"/>
      <c r="W12" s="225"/>
      <c r="X12" s="189"/>
      <c r="Y12" s="189"/>
      <c r="Z12" s="189"/>
      <c r="AA12" s="189"/>
      <c r="AB12" s="205"/>
      <c r="AC12" s="205"/>
    </row>
    <row r="13" spans="1:50" s="173" customFormat="1" ht="13.4" customHeight="1" x14ac:dyDescent="0.3">
      <c r="A13" s="222" t="s">
        <v>670</v>
      </c>
      <c r="B13" s="215">
        <v>5552</v>
      </c>
      <c r="C13" s="216">
        <f t="shared" si="0"/>
        <v>5552</v>
      </c>
      <c r="D13" s="186"/>
      <c r="E13" s="186"/>
      <c r="F13" s="186"/>
      <c r="G13" s="186"/>
      <c r="H13" s="186"/>
      <c r="I13" s="186"/>
      <c r="J13" s="186"/>
      <c r="Q13" s="186"/>
      <c r="R13" s="186"/>
      <c r="S13" s="186"/>
      <c r="T13" s="213"/>
      <c r="U13" s="186"/>
      <c r="V13" s="194"/>
      <c r="W13" s="226"/>
      <c r="X13" s="189"/>
      <c r="Y13" s="189"/>
      <c r="Z13" s="189"/>
      <c r="AA13" s="205"/>
      <c r="AB13" s="205"/>
    </row>
    <row r="14" spans="1:50" s="173" customFormat="1" ht="13.4" customHeight="1" x14ac:dyDescent="0.3">
      <c r="A14" s="222" t="s">
        <v>671</v>
      </c>
      <c r="B14" s="215">
        <v>1572</v>
      </c>
      <c r="C14" s="216">
        <f t="shared" si="0"/>
        <v>1572</v>
      </c>
      <c r="D14" s="186"/>
      <c r="E14" s="186"/>
      <c r="F14" s="186"/>
      <c r="G14" s="186"/>
      <c r="H14" s="186"/>
      <c r="I14" s="186"/>
      <c r="J14" s="186"/>
      <c r="K14" s="186"/>
      <c r="L14" s="186"/>
      <c r="M14" s="186"/>
      <c r="N14" s="186"/>
      <c r="O14" s="186"/>
      <c r="P14" s="186"/>
      <c r="Q14" s="186"/>
      <c r="R14" s="186"/>
      <c r="S14" s="186"/>
      <c r="T14" s="213"/>
      <c r="U14" s="186"/>
      <c r="V14" s="194"/>
      <c r="W14" s="226"/>
      <c r="X14" s="189"/>
      <c r="Y14" s="189"/>
      <c r="Z14" s="189"/>
      <c r="AA14" s="205"/>
      <c r="AB14" s="205"/>
    </row>
    <row r="15" spans="1:50" s="173" customFormat="1" ht="16.5" customHeight="1" x14ac:dyDescent="0.3">
      <c r="A15" s="227"/>
      <c r="B15" s="228"/>
      <c r="C15" s="228"/>
      <c r="D15" s="228"/>
      <c r="E15" s="228"/>
      <c r="F15" s="228"/>
      <c r="G15" s="186"/>
      <c r="H15" s="186"/>
      <c r="I15" s="186"/>
      <c r="J15" s="186"/>
      <c r="K15" s="186"/>
      <c r="L15" s="186"/>
      <c r="M15" s="186"/>
      <c r="N15" s="186"/>
      <c r="O15" s="186"/>
      <c r="P15" s="186"/>
      <c r="Q15" s="186"/>
      <c r="R15" s="186"/>
      <c r="S15" s="186"/>
      <c r="T15" s="186"/>
      <c r="U15" s="186"/>
      <c r="V15" s="194"/>
      <c r="W15" s="226"/>
      <c r="X15" s="189"/>
      <c r="Y15" s="189"/>
      <c r="Z15" s="189"/>
      <c r="AA15" s="189"/>
      <c r="AB15" s="205"/>
      <c r="AC15" s="205"/>
      <c r="AK15" s="205"/>
      <c r="AL15" s="205"/>
    </row>
    <row r="16" spans="1:50" s="173" customFormat="1" ht="16.5" customHeight="1" x14ac:dyDescent="0.3">
      <c r="A16" s="229"/>
      <c r="B16" s="230"/>
      <c r="C16" s="230"/>
      <c r="D16" s="230"/>
      <c r="E16" s="230"/>
      <c r="F16" s="230"/>
      <c r="G16" s="230"/>
      <c r="H16" s="230"/>
      <c r="I16" s="230"/>
      <c r="J16" s="230"/>
      <c r="K16" s="230"/>
      <c r="L16" s="230"/>
      <c r="M16" s="230"/>
      <c r="N16" s="230"/>
      <c r="O16" s="230"/>
      <c r="P16" s="230"/>
      <c r="Q16" s="230"/>
      <c r="R16" s="230"/>
      <c r="S16" s="230"/>
      <c r="T16" s="230"/>
      <c r="U16" s="230"/>
      <c r="V16" s="230"/>
      <c r="W16" s="226"/>
      <c r="X16" s="205"/>
      <c r="Y16" s="189"/>
      <c r="Z16" s="189"/>
      <c r="AK16" s="205"/>
    </row>
    <row r="17" spans="1:38" s="173" customFormat="1" ht="16.5" customHeight="1" x14ac:dyDescent="0.3">
      <c r="A17" s="185"/>
      <c r="B17" s="186"/>
      <c r="C17" s="186"/>
      <c r="D17" s="186"/>
      <c r="E17" s="186"/>
      <c r="F17" s="186"/>
      <c r="G17" s="186"/>
      <c r="H17" s="186"/>
      <c r="I17" s="186"/>
      <c r="J17" s="186"/>
      <c r="K17" s="186"/>
      <c r="L17" s="186"/>
      <c r="M17" s="186"/>
      <c r="N17" s="186"/>
      <c r="O17" s="186"/>
      <c r="P17" s="186"/>
      <c r="Q17" s="186"/>
      <c r="R17" s="186"/>
      <c r="S17" s="186"/>
      <c r="T17" s="186"/>
      <c r="U17" s="186"/>
      <c r="V17" s="188"/>
      <c r="W17" s="189"/>
      <c r="X17" s="189"/>
      <c r="Y17" s="189"/>
      <c r="Z17" s="189"/>
      <c r="AF17" s="205"/>
      <c r="AK17" s="205"/>
    </row>
    <row r="18" spans="1:38" s="233" customFormat="1" ht="27.65" customHeight="1" x14ac:dyDescent="0.3">
      <c r="A18" s="231" t="s">
        <v>672</v>
      </c>
      <c r="B18" s="232"/>
      <c r="C18" s="232"/>
      <c r="D18" s="232"/>
      <c r="E18" s="232"/>
      <c r="F18" s="232"/>
      <c r="I18" s="234" t="s">
        <v>673</v>
      </c>
      <c r="J18" s="234"/>
      <c r="K18" s="234"/>
      <c r="L18" s="234"/>
      <c r="M18" s="234"/>
      <c r="N18" s="234"/>
      <c r="O18" s="234"/>
      <c r="P18" s="234"/>
      <c r="Q18" s="234"/>
      <c r="R18" s="234"/>
      <c r="S18" s="234"/>
      <c r="T18" s="234"/>
      <c r="U18" s="234"/>
      <c r="V18" s="235"/>
      <c r="W18" s="236"/>
      <c r="X18" s="236"/>
      <c r="Y18" s="236"/>
      <c r="AE18" s="173"/>
      <c r="AF18" s="205"/>
      <c r="AG18" s="173"/>
      <c r="AH18" s="173"/>
      <c r="AI18" s="173"/>
      <c r="AJ18" s="173"/>
      <c r="AK18" s="173"/>
      <c r="AL18" s="205"/>
    </row>
    <row r="19" spans="1:38" s="175" customFormat="1" ht="28.75" customHeight="1" x14ac:dyDescent="0.3">
      <c r="A19" s="198" t="s">
        <v>674</v>
      </c>
      <c r="B19" s="198" t="s">
        <v>41</v>
      </c>
      <c r="C19" s="198" t="s">
        <v>675</v>
      </c>
      <c r="D19" s="198" t="s">
        <v>25</v>
      </c>
      <c r="E19" s="198" t="s">
        <v>676</v>
      </c>
      <c r="F19" s="198" t="s">
        <v>0</v>
      </c>
      <c r="I19" s="198" t="s">
        <v>677</v>
      </c>
      <c r="J19" s="198" t="s">
        <v>678</v>
      </c>
      <c r="K19" s="198" t="s">
        <v>679</v>
      </c>
      <c r="L19" s="198" t="s">
        <v>680</v>
      </c>
      <c r="M19" s="198" t="s">
        <v>681</v>
      </c>
      <c r="N19" s="198" t="s">
        <v>682</v>
      </c>
      <c r="O19" s="198" t="s">
        <v>683</v>
      </c>
      <c r="P19" s="198" t="s">
        <v>684</v>
      </c>
      <c r="Q19" s="198" t="s">
        <v>685</v>
      </c>
      <c r="R19" s="198" t="s">
        <v>686</v>
      </c>
      <c r="S19" s="198" t="s">
        <v>687</v>
      </c>
      <c r="T19" s="198" t="s">
        <v>688</v>
      </c>
      <c r="U19" s="198" t="s">
        <v>689</v>
      </c>
      <c r="V19" s="198" t="s">
        <v>0</v>
      </c>
      <c r="W19" s="237"/>
      <c r="X19" s="238"/>
      <c r="Y19" s="238"/>
      <c r="Z19" s="239"/>
      <c r="AA19" s="240"/>
      <c r="AB19" s="241"/>
      <c r="AC19" s="241"/>
      <c r="AD19" s="241"/>
      <c r="AE19" s="242"/>
      <c r="AF19" s="241"/>
      <c r="AG19" s="241"/>
      <c r="AH19" s="241"/>
      <c r="AI19" s="241"/>
      <c r="AJ19" s="241"/>
      <c r="AK19" s="241"/>
    </row>
    <row r="20" spans="1:38" s="175" customFormat="1" ht="18" customHeight="1" thickBot="1" x14ac:dyDescent="0.35">
      <c r="A20" s="206" t="s">
        <v>0</v>
      </c>
      <c r="B20" s="207">
        <f>SUM(B21:B23)</f>
        <v>11683</v>
      </c>
      <c r="C20" s="243">
        <f>IF(ISERROR(B20/F20),0,B20/F20)</f>
        <v>0.31634670060382875</v>
      </c>
      <c r="D20" s="207">
        <f>SUM(D21:D23)</f>
        <v>25248</v>
      </c>
      <c r="E20" s="243">
        <f>IF(ISERROR(D20/F20),0,D20/F20)</f>
        <v>0.68365329939617125</v>
      </c>
      <c r="F20" s="207">
        <f>B20+D20</f>
        <v>36931</v>
      </c>
      <c r="I20" s="244" t="s">
        <v>0</v>
      </c>
      <c r="J20" s="245">
        <f t="shared" ref="J20:U20" si="1">SUM(J21:J22)</f>
        <v>24113</v>
      </c>
      <c r="K20" s="246">
        <f t="shared" si="1"/>
        <v>17691</v>
      </c>
      <c r="L20" s="245">
        <f t="shared" si="1"/>
        <v>21084</v>
      </c>
      <c r="M20" s="245">
        <f t="shared" si="1"/>
        <v>20536</v>
      </c>
      <c r="N20" s="245">
        <f t="shared" si="1"/>
        <v>24437</v>
      </c>
      <c r="O20" s="245">
        <f t="shared" si="1"/>
        <v>17542</v>
      </c>
      <c r="P20" s="245">
        <f t="shared" si="1"/>
        <v>0</v>
      </c>
      <c r="Q20" s="245">
        <f t="shared" si="1"/>
        <v>0</v>
      </c>
      <c r="R20" s="245">
        <f t="shared" si="1"/>
        <v>0</v>
      </c>
      <c r="S20" s="245">
        <f t="shared" si="1"/>
        <v>0</v>
      </c>
      <c r="T20" s="245">
        <f t="shared" si="1"/>
        <v>0</v>
      </c>
      <c r="U20" s="245">
        <f t="shared" si="1"/>
        <v>0</v>
      </c>
      <c r="V20" s="247">
        <f>SUM(J20:U20)</f>
        <v>125403</v>
      </c>
      <c r="W20" s="237"/>
      <c r="X20" s="237"/>
      <c r="Y20" s="238"/>
      <c r="Z20" s="238"/>
      <c r="AA20" s="241"/>
      <c r="AB20" s="241"/>
      <c r="AC20" s="241"/>
      <c r="AD20" s="241"/>
      <c r="AE20" s="242"/>
      <c r="AF20" s="241"/>
      <c r="AG20" s="241"/>
    </row>
    <row r="21" spans="1:38" s="175" customFormat="1" ht="15" customHeight="1" thickTop="1" x14ac:dyDescent="0.3">
      <c r="A21" s="214" t="s">
        <v>690</v>
      </c>
      <c r="B21" s="248">
        <v>7744</v>
      </c>
      <c r="C21" s="249">
        <f>IF(ISERROR(B21/F21),0,B21/F21)</f>
        <v>0.81817221341785529</v>
      </c>
      <c r="D21" s="248">
        <v>1721</v>
      </c>
      <c r="E21" s="249">
        <f>IF(ISERROR(D21/F21),0,D21/F21)</f>
        <v>0.18182778658214474</v>
      </c>
      <c r="F21" s="250">
        <f>B21+D21</f>
        <v>9465</v>
      </c>
      <c r="I21" s="250" t="s">
        <v>25</v>
      </c>
      <c r="J21" s="251">
        <v>17276</v>
      </c>
      <c r="K21" s="251">
        <v>10921</v>
      </c>
      <c r="L21" s="251">
        <v>13348</v>
      </c>
      <c r="M21" s="251">
        <v>14000</v>
      </c>
      <c r="N21" s="251">
        <v>17050</v>
      </c>
      <c r="O21" s="251">
        <v>11704</v>
      </c>
      <c r="P21" s="251">
        <v>0</v>
      </c>
      <c r="Q21" s="251">
        <v>0</v>
      </c>
      <c r="R21" s="251">
        <v>0</v>
      </c>
      <c r="S21" s="251">
        <v>0</v>
      </c>
      <c r="T21" s="251">
        <v>0</v>
      </c>
      <c r="U21" s="251">
        <v>0</v>
      </c>
      <c r="V21" s="252">
        <f>SUM(J21:U21)</f>
        <v>84299</v>
      </c>
      <c r="W21" s="237"/>
      <c r="X21" s="253"/>
      <c r="Y21" s="253"/>
      <c r="Z21" s="238"/>
      <c r="AA21" s="241"/>
      <c r="AB21" s="242"/>
      <c r="AC21" s="242"/>
      <c r="AD21" s="242"/>
      <c r="AE21" s="242"/>
      <c r="AF21" s="242"/>
      <c r="AG21" s="242"/>
      <c r="AH21" s="242"/>
      <c r="AI21" s="242"/>
      <c r="AJ21" s="242"/>
      <c r="AK21" s="242"/>
      <c r="AL21" s="242"/>
    </row>
    <row r="22" spans="1:38" s="175" customFormat="1" ht="15" customHeight="1" x14ac:dyDescent="0.3">
      <c r="A22" s="222" t="s">
        <v>691</v>
      </c>
      <c r="B22" s="254">
        <v>2988</v>
      </c>
      <c r="C22" s="255">
        <f>IF(ISERROR(B22/F22),0,B22/F22)</f>
        <v>0.80300994356355815</v>
      </c>
      <c r="D22" s="254">
        <v>733</v>
      </c>
      <c r="E22" s="255">
        <f>IF(ISERROR(D22/F22),0,D22/F22)</f>
        <v>0.19699005643644182</v>
      </c>
      <c r="F22" s="256">
        <f>B22+D22</f>
        <v>3721</v>
      </c>
      <c r="I22" s="256" t="s">
        <v>692</v>
      </c>
      <c r="J22" s="257">
        <v>6837</v>
      </c>
      <c r="K22" s="251">
        <v>6770</v>
      </c>
      <c r="L22" s="251">
        <v>7736</v>
      </c>
      <c r="M22" s="251">
        <v>6536</v>
      </c>
      <c r="N22" s="251">
        <v>7387</v>
      </c>
      <c r="O22" s="251">
        <v>5838</v>
      </c>
      <c r="P22" s="251">
        <v>0</v>
      </c>
      <c r="Q22" s="251">
        <v>0</v>
      </c>
      <c r="R22" s="251">
        <v>0</v>
      </c>
      <c r="S22" s="251">
        <v>0</v>
      </c>
      <c r="T22" s="251">
        <v>0</v>
      </c>
      <c r="U22" s="251">
        <v>0</v>
      </c>
      <c r="V22" s="258">
        <f>SUM(J22:U22)</f>
        <v>41104</v>
      </c>
      <c r="W22" s="237"/>
      <c r="X22" s="253"/>
      <c r="Y22" s="253"/>
      <c r="Z22" s="253"/>
      <c r="AA22" s="242"/>
      <c r="AB22" s="242"/>
      <c r="AC22" s="242"/>
      <c r="AD22" s="242"/>
      <c r="AE22" s="242"/>
      <c r="AF22" s="242"/>
      <c r="AG22" s="242"/>
      <c r="AH22" s="242"/>
      <c r="AI22" s="242"/>
      <c r="AJ22" s="242"/>
      <c r="AK22" s="242"/>
      <c r="AL22" s="242"/>
    </row>
    <row r="23" spans="1:38" s="175" customFormat="1" ht="15" customHeight="1" x14ac:dyDescent="0.3">
      <c r="A23" s="222" t="s">
        <v>693</v>
      </c>
      <c r="B23" s="254">
        <v>951</v>
      </c>
      <c r="C23" s="255">
        <f>IF(ISERROR(B23/F23),0,B23/F23)</f>
        <v>4.0050536955148451E-2</v>
      </c>
      <c r="D23" s="254">
        <v>22794</v>
      </c>
      <c r="E23" s="255">
        <f>IF(ISERROR(D23/F23),0,D23/F23)</f>
        <v>0.95994946304485151</v>
      </c>
      <c r="F23" s="256">
        <f>B23+D23</f>
        <v>23745</v>
      </c>
      <c r="T23" s="189"/>
      <c r="U23" s="189"/>
      <c r="V23" s="259"/>
      <c r="W23" s="237"/>
      <c r="X23" s="253"/>
      <c r="Y23" s="253"/>
      <c r="Z23" s="253"/>
      <c r="AA23" s="242"/>
      <c r="AB23" s="242"/>
      <c r="AC23" s="242"/>
      <c r="AD23" s="242"/>
      <c r="AE23" s="242"/>
      <c r="AF23" s="242"/>
      <c r="AG23" s="242"/>
      <c r="AH23" s="242"/>
      <c r="AI23" s="242"/>
      <c r="AJ23" s="242"/>
      <c r="AK23" s="242"/>
      <c r="AL23" s="242"/>
    </row>
    <row r="24" spans="1:38" s="175" customFormat="1" ht="12" x14ac:dyDescent="0.3">
      <c r="A24" s="260"/>
      <c r="T24" s="189"/>
      <c r="U24" s="189"/>
      <c r="V24" s="259"/>
      <c r="W24" s="237"/>
      <c r="X24" s="237"/>
      <c r="Y24" s="253"/>
      <c r="Z24" s="253"/>
      <c r="AA24" s="242"/>
      <c r="AB24" s="242"/>
      <c r="AC24" s="242"/>
      <c r="AD24" s="242"/>
      <c r="AE24" s="242"/>
      <c r="AF24" s="242"/>
      <c r="AG24" s="242"/>
      <c r="AH24" s="242"/>
      <c r="AK24" s="242"/>
      <c r="AL24" s="242"/>
    </row>
    <row r="25" spans="1:38" s="173" customFormat="1" ht="16.5" customHeight="1" x14ac:dyDescent="0.3">
      <c r="A25" s="229"/>
      <c r="B25" s="230"/>
      <c r="C25" s="230"/>
      <c r="D25" s="230"/>
      <c r="E25" s="230"/>
      <c r="F25" s="230"/>
      <c r="G25" s="230"/>
      <c r="H25" s="230"/>
      <c r="I25" s="230"/>
      <c r="J25" s="230"/>
      <c r="K25" s="230"/>
      <c r="L25" s="230"/>
      <c r="M25" s="230"/>
      <c r="N25" s="230"/>
      <c r="O25" s="230"/>
      <c r="P25" s="230"/>
      <c r="Q25" s="230"/>
      <c r="R25" s="230"/>
      <c r="S25" s="230"/>
      <c r="T25" s="230"/>
      <c r="U25" s="230"/>
      <c r="V25" s="261"/>
      <c r="W25" s="189"/>
      <c r="X25" s="189"/>
      <c r="Y25" s="189"/>
      <c r="Z25" s="213"/>
      <c r="AA25" s="205"/>
      <c r="AB25" s="205"/>
      <c r="AC25" s="205"/>
      <c r="AD25" s="205"/>
      <c r="AE25" s="205"/>
      <c r="AF25" s="205"/>
      <c r="AG25" s="205"/>
    </row>
    <row r="26" spans="1:38" s="175" customFormat="1" ht="12" x14ac:dyDescent="0.3">
      <c r="A26" s="260"/>
      <c r="T26" s="189"/>
      <c r="U26" s="189"/>
      <c r="V26" s="259"/>
      <c r="W26" s="237"/>
      <c r="X26" s="237"/>
      <c r="Y26" s="237"/>
      <c r="Z26" s="253"/>
      <c r="AA26" s="242"/>
      <c r="AB26" s="242"/>
      <c r="AC26" s="242"/>
      <c r="AG26" s="242"/>
    </row>
    <row r="27" spans="1:38" s="173" customFormat="1" ht="21.65" customHeight="1" x14ac:dyDescent="0.3">
      <c r="A27" s="262" t="s">
        <v>694</v>
      </c>
      <c r="B27" s="263"/>
      <c r="C27" s="263"/>
      <c r="D27" s="263"/>
      <c r="E27" s="263"/>
      <c r="F27" s="264"/>
      <c r="H27" s="263" t="s">
        <v>695</v>
      </c>
      <c r="I27" s="263"/>
      <c r="J27" s="263"/>
      <c r="K27" s="263"/>
      <c r="L27" s="263"/>
      <c r="M27" s="264"/>
      <c r="N27" s="265" t="s">
        <v>696</v>
      </c>
      <c r="O27" s="265"/>
      <c r="P27" s="265"/>
      <c r="Q27" s="265"/>
      <c r="R27" s="265"/>
      <c r="S27" s="264"/>
      <c r="V27" s="266"/>
      <c r="W27" s="267"/>
      <c r="X27" s="268"/>
      <c r="Y27" s="268"/>
      <c r="Z27" s="268"/>
      <c r="AA27" s="269"/>
      <c r="AB27" s="269"/>
      <c r="AC27" s="269"/>
      <c r="AD27" s="269"/>
      <c r="AE27" s="205"/>
      <c r="AF27" s="205"/>
      <c r="AG27" s="205"/>
      <c r="AH27" s="269"/>
      <c r="AI27" s="269"/>
    </row>
    <row r="28" spans="1:38" s="175" customFormat="1" ht="37.5" customHeight="1" x14ac:dyDescent="0.3">
      <c r="A28" s="198" t="s">
        <v>697</v>
      </c>
      <c r="B28" s="198" t="s">
        <v>690</v>
      </c>
      <c r="C28" s="198" t="s">
        <v>691</v>
      </c>
      <c r="D28" s="198" t="s">
        <v>693</v>
      </c>
      <c r="E28" s="198" t="s">
        <v>0</v>
      </c>
      <c r="H28" s="203" t="s">
        <v>697</v>
      </c>
      <c r="I28" s="203"/>
      <c r="J28" s="204" t="s">
        <v>0</v>
      </c>
      <c r="K28" s="189"/>
      <c r="L28" s="189"/>
      <c r="M28" s="189"/>
      <c r="N28" s="270" t="s">
        <v>698</v>
      </c>
      <c r="O28" s="271"/>
      <c r="P28" s="272" t="s">
        <v>0</v>
      </c>
      <c r="U28" s="189"/>
      <c r="V28" s="273"/>
      <c r="W28" s="237"/>
      <c r="X28" s="237"/>
      <c r="Y28" s="237"/>
      <c r="Z28" s="242"/>
      <c r="AD28" s="242"/>
      <c r="AE28" s="242"/>
      <c r="AF28" s="242"/>
      <c r="AG28" s="242"/>
    </row>
    <row r="29" spans="1:38" s="175" customFormat="1" ht="15" customHeight="1" thickBot="1" x14ac:dyDescent="0.35">
      <c r="A29" s="206" t="s">
        <v>0</v>
      </c>
      <c r="B29" s="207">
        <f>SUM(B30:B30)</f>
        <v>31040</v>
      </c>
      <c r="C29" s="207">
        <f>SUM(C30:C30)</f>
        <v>11140</v>
      </c>
      <c r="D29" s="207">
        <f>SUM(D30:D30)</f>
        <v>83223</v>
      </c>
      <c r="E29" s="246">
        <f>SUM(B29:D29)</f>
        <v>125403</v>
      </c>
      <c r="H29" s="274" t="s">
        <v>0</v>
      </c>
      <c r="I29" s="274"/>
      <c r="J29" s="275">
        <f>SUM(J30:J30)</f>
        <v>121251</v>
      </c>
      <c r="K29" s="189"/>
      <c r="L29" s="189"/>
      <c r="M29" s="189"/>
      <c r="N29" s="276" t="s">
        <v>0</v>
      </c>
      <c r="O29" s="277"/>
      <c r="P29" s="278">
        <v>124633</v>
      </c>
      <c r="U29" s="213"/>
      <c r="V29" s="279"/>
      <c r="W29" s="237"/>
      <c r="X29" s="253"/>
      <c r="Y29" s="253"/>
      <c r="Z29" s="242"/>
      <c r="AA29" s="242"/>
      <c r="AB29" s="242"/>
      <c r="AC29" s="242"/>
      <c r="AD29" s="242"/>
      <c r="AE29" s="242"/>
      <c r="AF29" s="242"/>
      <c r="AG29" s="242"/>
      <c r="AH29" s="242"/>
      <c r="AI29" s="242"/>
      <c r="AJ29" s="242"/>
    </row>
    <row r="30" spans="1:38" s="175" customFormat="1" ht="14.5" customHeight="1" thickTop="1" x14ac:dyDescent="0.3">
      <c r="A30" s="222" t="s">
        <v>663</v>
      </c>
      <c r="B30" s="254">
        <v>31040</v>
      </c>
      <c r="C30" s="254">
        <v>11140</v>
      </c>
      <c r="D30" s="254">
        <v>83223</v>
      </c>
      <c r="E30" s="250">
        <f>SUM(B30:D30)</f>
        <v>125403</v>
      </c>
      <c r="F30" s="173"/>
      <c r="G30" s="173"/>
      <c r="H30" s="220" t="s">
        <v>663</v>
      </c>
      <c r="I30" s="220"/>
      <c r="J30" s="280">
        <v>121251</v>
      </c>
      <c r="K30" s="189"/>
      <c r="L30" s="189"/>
      <c r="M30" s="189"/>
      <c r="N30" s="220" t="s">
        <v>699</v>
      </c>
      <c r="O30" s="220"/>
      <c r="P30" s="280">
        <v>31992</v>
      </c>
      <c r="Q30" s="189"/>
      <c r="R30" s="189"/>
      <c r="U30" s="213"/>
      <c r="V30" s="279"/>
      <c r="W30" s="237"/>
      <c r="X30" s="253"/>
      <c r="Y30" s="253"/>
      <c r="Z30" s="242"/>
      <c r="AA30" s="242"/>
      <c r="AB30" s="242"/>
      <c r="AC30" s="242"/>
      <c r="AD30" s="242"/>
      <c r="AE30" s="242"/>
      <c r="AF30" s="242"/>
      <c r="AG30" s="242"/>
      <c r="AH30" s="242"/>
      <c r="AI30" s="242"/>
      <c r="AJ30" s="242"/>
    </row>
    <row r="31" spans="1:38" s="175" customFormat="1" ht="12" x14ac:dyDescent="0.3">
      <c r="A31" s="260"/>
      <c r="F31" s="173"/>
      <c r="G31" s="173"/>
      <c r="H31" s="173"/>
      <c r="K31" s="173"/>
      <c r="L31" s="189"/>
      <c r="M31" s="189"/>
      <c r="N31" s="189"/>
      <c r="O31" s="189"/>
      <c r="P31" s="189"/>
      <c r="Q31" s="189"/>
      <c r="R31" s="189"/>
      <c r="S31" s="189"/>
      <c r="T31" s="189"/>
      <c r="U31" s="213"/>
      <c r="V31" s="259"/>
      <c r="W31" s="237"/>
      <c r="X31" s="253"/>
      <c r="Y31" s="253"/>
      <c r="Z31" s="253"/>
      <c r="AA31" s="242"/>
      <c r="AB31" s="242"/>
      <c r="AC31" s="242"/>
      <c r="AD31" s="242"/>
      <c r="AE31" s="242"/>
      <c r="AF31" s="242"/>
      <c r="AG31" s="242"/>
    </row>
    <row r="32" spans="1:38" s="173" customFormat="1" ht="16.5" customHeight="1" x14ac:dyDescent="0.3">
      <c r="A32" s="229"/>
      <c r="B32" s="230"/>
      <c r="C32" s="230"/>
      <c r="D32" s="230"/>
      <c r="E32" s="230"/>
      <c r="F32" s="230"/>
      <c r="G32" s="230"/>
      <c r="H32" s="230"/>
      <c r="I32" s="230"/>
      <c r="J32" s="230"/>
      <c r="K32" s="230"/>
      <c r="L32" s="230"/>
      <c r="M32" s="230"/>
      <c r="N32" s="230"/>
      <c r="O32" s="230"/>
      <c r="P32" s="230"/>
      <c r="Q32" s="230"/>
      <c r="R32" s="230"/>
      <c r="S32" s="230"/>
      <c r="T32" s="230"/>
      <c r="U32" s="230"/>
      <c r="V32" s="261"/>
      <c r="W32" s="189"/>
      <c r="X32" s="189"/>
      <c r="Y32" s="189"/>
      <c r="Z32" s="213"/>
      <c r="AA32" s="205"/>
      <c r="AB32" s="205"/>
      <c r="AC32" s="205"/>
      <c r="AD32" s="205"/>
      <c r="AE32" s="205"/>
      <c r="AF32" s="205"/>
      <c r="AG32" s="205"/>
    </row>
    <row r="33" spans="1:45" s="175" customFormat="1" ht="12" x14ac:dyDescent="0.3">
      <c r="A33" s="260"/>
      <c r="F33" s="173"/>
      <c r="G33" s="173"/>
      <c r="H33" s="173"/>
      <c r="I33" s="242"/>
      <c r="K33" s="173"/>
      <c r="L33" s="189"/>
      <c r="M33" s="189"/>
      <c r="N33" s="189"/>
      <c r="O33" s="189"/>
      <c r="P33" s="189"/>
      <c r="Q33" s="189"/>
      <c r="R33" s="189"/>
      <c r="S33" s="189"/>
      <c r="T33" s="189"/>
      <c r="U33" s="189"/>
      <c r="V33" s="281"/>
      <c r="W33" s="237"/>
      <c r="X33" s="237"/>
      <c r="Y33" s="237"/>
      <c r="Z33" s="253"/>
      <c r="AA33" s="242"/>
      <c r="AB33" s="242"/>
      <c r="AC33" s="242"/>
      <c r="AD33" s="242"/>
      <c r="AE33" s="242"/>
    </row>
    <row r="34" spans="1:45" s="175" customFormat="1" ht="12" x14ac:dyDescent="0.3">
      <c r="A34" s="260"/>
      <c r="F34" s="173"/>
      <c r="G34" s="173"/>
      <c r="H34" s="173"/>
      <c r="I34" s="241"/>
      <c r="J34" s="241"/>
      <c r="K34" s="269"/>
      <c r="L34" s="282"/>
      <c r="M34" s="282"/>
      <c r="N34" s="282"/>
      <c r="O34" s="282"/>
      <c r="P34" s="282"/>
      <c r="Q34" s="282"/>
      <c r="R34" s="282"/>
      <c r="S34" s="282"/>
      <c r="T34" s="189"/>
      <c r="U34" s="189"/>
      <c r="V34" s="259"/>
      <c r="W34" s="237"/>
      <c r="X34" s="237"/>
      <c r="Y34" s="237"/>
      <c r="Z34" s="253"/>
      <c r="AB34" s="242"/>
      <c r="AC34" s="242"/>
      <c r="AE34" s="242"/>
    </row>
    <row r="35" spans="1:45" s="175" customFormat="1" ht="22.5" customHeight="1" x14ac:dyDescent="0.3">
      <c r="A35" s="190" t="s">
        <v>700</v>
      </c>
      <c r="B35" s="191"/>
      <c r="C35" s="191"/>
      <c r="D35" s="191"/>
      <c r="E35" s="191"/>
      <c r="F35" s="264"/>
      <c r="G35" s="173"/>
      <c r="H35" s="173"/>
      <c r="I35" s="173"/>
      <c r="J35" s="173"/>
      <c r="K35" s="173"/>
      <c r="L35" s="173"/>
      <c r="M35" s="173"/>
      <c r="N35" s="173"/>
      <c r="O35" s="173"/>
      <c r="P35" s="173"/>
      <c r="Q35" s="173"/>
      <c r="R35" s="205"/>
      <c r="S35" s="173"/>
      <c r="T35" s="173"/>
      <c r="U35" s="173"/>
      <c r="V35" s="283"/>
      <c r="W35" s="237"/>
      <c r="X35" s="237"/>
      <c r="Y35" s="237"/>
      <c r="Z35" s="253"/>
      <c r="AB35" s="242"/>
      <c r="AC35" s="242"/>
      <c r="AE35" s="242"/>
    </row>
    <row r="36" spans="1:45" s="175" customFormat="1" ht="38.5" customHeight="1" x14ac:dyDescent="0.3">
      <c r="A36" s="284" t="s">
        <v>701</v>
      </c>
      <c r="B36" s="198" t="s">
        <v>674</v>
      </c>
      <c r="C36" s="198" t="s">
        <v>678</v>
      </c>
      <c r="D36" s="198" t="s">
        <v>679</v>
      </c>
      <c r="E36" s="198" t="s">
        <v>680</v>
      </c>
      <c r="F36" s="198" t="s">
        <v>681</v>
      </c>
      <c r="G36" s="198" t="s">
        <v>682</v>
      </c>
      <c r="H36" s="198" t="s">
        <v>683</v>
      </c>
      <c r="I36" s="198" t="s">
        <v>684</v>
      </c>
      <c r="J36" s="198" t="s">
        <v>685</v>
      </c>
      <c r="K36" s="198" t="s">
        <v>686</v>
      </c>
      <c r="L36" s="198" t="s">
        <v>687</v>
      </c>
      <c r="M36" s="198" t="s">
        <v>688</v>
      </c>
      <c r="N36" s="198" t="s">
        <v>689</v>
      </c>
      <c r="O36" s="198" t="s">
        <v>0</v>
      </c>
      <c r="P36" s="173"/>
      <c r="Q36" s="173"/>
      <c r="R36" s="205"/>
      <c r="S36" s="173"/>
      <c r="T36" s="173"/>
      <c r="U36" s="173"/>
      <c r="V36" s="283"/>
      <c r="W36" s="173"/>
      <c r="X36" s="173"/>
      <c r="Y36" s="173"/>
      <c r="Z36" s="173"/>
      <c r="AA36" s="173"/>
      <c r="AB36" s="173"/>
      <c r="AC36" s="173"/>
      <c r="AD36" s="237"/>
      <c r="AE36" s="237"/>
      <c r="AI36" s="242"/>
      <c r="AJ36" s="242"/>
      <c r="AL36" s="242"/>
    </row>
    <row r="37" spans="1:45" s="175" customFormat="1" ht="15.75" customHeight="1" thickBot="1" x14ac:dyDescent="0.35">
      <c r="A37" s="285" t="s">
        <v>0</v>
      </c>
      <c r="B37" s="207"/>
      <c r="C37" s="286">
        <f t="shared" ref="C37:D37" si="2">SUM(C38,C50,C54,C58,C62,C66,C70,C74,C78,C82)</f>
        <v>20382</v>
      </c>
      <c r="D37" s="286">
        <f t="shared" si="2"/>
        <v>19637</v>
      </c>
      <c r="E37" s="286">
        <f>SUM(E38,E50,E54,E58,E62,E66,E70,E74,E78,E82)</f>
        <v>20284</v>
      </c>
      <c r="F37" s="286">
        <f>SUM(F38,F50,F54,F58,F62,F66,F70,F74,F78,F82)</f>
        <v>19299</v>
      </c>
      <c r="G37" s="286">
        <f t="shared" ref="G37:N37" si="3">SUM(G38,G50,G54,G58,G62,G66,G70,G74,G78,G82)</f>
        <v>22133</v>
      </c>
      <c r="H37" s="286">
        <f t="shared" si="3"/>
        <v>19516</v>
      </c>
      <c r="I37" s="286">
        <f t="shared" si="3"/>
        <v>0</v>
      </c>
      <c r="J37" s="286">
        <f t="shared" si="3"/>
        <v>0</v>
      </c>
      <c r="K37" s="286">
        <f t="shared" si="3"/>
        <v>0</v>
      </c>
      <c r="L37" s="286">
        <f t="shared" si="3"/>
        <v>0</v>
      </c>
      <c r="M37" s="286">
        <f t="shared" si="3"/>
        <v>0</v>
      </c>
      <c r="N37" s="286">
        <f t="shared" si="3"/>
        <v>0</v>
      </c>
      <c r="O37" s="287">
        <f>SUM(C37:N37)</f>
        <v>121251</v>
      </c>
      <c r="P37" s="173"/>
      <c r="Q37" s="173"/>
      <c r="R37" s="205"/>
      <c r="S37" s="173"/>
      <c r="T37" s="173"/>
      <c r="U37" s="205"/>
      <c r="V37" s="288"/>
      <c r="W37" s="205"/>
      <c r="X37" s="205"/>
      <c r="Y37" s="205"/>
      <c r="Z37" s="205"/>
      <c r="AA37" s="205"/>
      <c r="AB37" s="205"/>
      <c r="AC37" s="205"/>
      <c r="AD37" s="253"/>
      <c r="AE37" s="253"/>
      <c r="AF37" s="242"/>
      <c r="AG37" s="242"/>
      <c r="AH37" s="242"/>
      <c r="AI37" s="242"/>
      <c r="AJ37" s="242"/>
      <c r="AL37" s="242"/>
      <c r="AP37" s="242"/>
      <c r="AQ37" s="242"/>
      <c r="AR37" s="242"/>
      <c r="AS37" s="242"/>
    </row>
    <row r="38" spans="1:45" s="175" customFormat="1" ht="15" customHeight="1" thickTop="1" x14ac:dyDescent="0.3">
      <c r="A38" s="289" t="s">
        <v>702</v>
      </c>
      <c r="B38" s="289" t="s">
        <v>0</v>
      </c>
      <c r="C38" s="290">
        <f t="shared" ref="C38:N38" si="4">SUM(C39:C41)</f>
        <v>941</v>
      </c>
      <c r="D38" s="290">
        <f t="shared" si="4"/>
        <v>940</v>
      </c>
      <c r="E38" s="290">
        <f t="shared" si="4"/>
        <v>980</v>
      </c>
      <c r="F38" s="290">
        <f t="shared" si="4"/>
        <v>690</v>
      </c>
      <c r="G38" s="290">
        <f t="shared" si="4"/>
        <v>852</v>
      </c>
      <c r="H38" s="290">
        <f t="shared" si="4"/>
        <v>764</v>
      </c>
      <c r="I38" s="290">
        <f t="shared" si="4"/>
        <v>0</v>
      </c>
      <c r="J38" s="290">
        <f t="shared" si="4"/>
        <v>0</v>
      </c>
      <c r="K38" s="290">
        <f t="shared" si="4"/>
        <v>0</v>
      </c>
      <c r="L38" s="290">
        <f t="shared" si="4"/>
        <v>0</v>
      </c>
      <c r="M38" s="290">
        <f t="shared" si="4"/>
        <v>0</v>
      </c>
      <c r="N38" s="290">
        <f t="shared" si="4"/>
        <v>0</v>
      </c>
      <c r="O38" s="290">
        <f>SUM(C38:N38)</f>
        <v>5167</v>
      </c>
      <c r="P38" s="291"/>
      <c r="Q38" s="291"/>
      <c r="R38" s="205"/>
      <c r="S38" s="205"/>
      <c r="T38" s="205"/>
      <c r="U38" s="205"/>
      <c r="V38" s="288"/>
      <c r="W38" s="205"/>
      <c r="X38" s="205"/>
      <c r="Y38" s="205"/>
      <c r="Z38" s="205"/>
      <c r="AA38" s="205"/>
      <c r="AB38" s="205"/>
      <c r="AC38" s="205"/>
      <c r="AD38" s="253"/>
      <c r="AE38" s="253"/>
      <c r="AF38" s="242"/>
      <c r="AG38" s="242"/>
      <c r="AH38" s="242"/>
      <c r="AI38" s="242"/>
      <c r="AS38" s="242"/>
    </row>
    <row r="39" spans="1:45" s="175" customFormat="1" ht="15" customHeight="1" x14ac:dyDescent="0.3">
      <c r="A39" s="256"/>
      <c r="B39" s="256" t="s">
        <v>690</v>
      </c>
      <c r="C39" s="292">
        <v>183</v>
      </c>
      <c r="D39" s="292">
        <v>169</v>
      </c>
      <c r="E39" s="292">
        <v>184</v>
      </c>
      <c r="F39" s="292">
        <v>155</v>
      </c>
      <c r="G39" s="292">
        <v>173</v>
      </c>
      <c r="H39" s="292">
        <v>156</v>
      </c>
      <c r="I39" s="292">
        <v>0</v>
      </c>
      <c r="J39" s="292">
        <v>0</v>
      </c>
      <c r="K39" s="292">
        <v>0</v>
      </c>
      <c r="L39" s="293">
        <v>0</v>
      </c>
      <c r="M39" s="293">
        <v>0</v>
      </c>
      <c r="N39" s="293">
        <v>0</v>
      </c>
      <c r="O39" s="294">
        <f>O43+O47</f>
        <v>1020</v>
      </c>
      <c r="P39" s="173"/>
      <c r="Q39" s="173"/>
      <c r="R39" s="205"/>
      <c r="S39" s="173"/>
      <c r="T39" s="173"/>
      <c r="U39" s="205"/>
      <c r="V39" s="288"/>
      <c r="W39" s="173"/>
      <c r="X39" s="173"/>
      <c r="Y39" s="173"/>
      <c r="Z39" s="173"/>
      <c r="AA39" s="205"/>
      <c r="AB39" s="205"/>
      <c r="AC39" s="205"/>
      <c r="AD39" s="253"/>
      <c r="AE39" s="253"/>
      <c r="AF39" s="242"/>
      <c r="AG39" s="242"/>
      <c r="AH39" s="242"/>
      <c r="AI39" s="242"/>
      <c r="AS39" s="242"/>
    </row>
    <row r="40" spans="1:45" s="175" customFormat="1" ht="15" customHeight="1" x14ac:dyDescent="0.3">
      <c r="A40" s="256"/>
      <c r="B40" s="256" t="s">
        <v>691</v>
      </c>
      <c r="C40" s="292">
        <v>227</v>
      </c>
      <c r="D40" s="292">
        <v>219</v>
      </c>
      <c r="E40" s="292">
        <v>221</v>
      </c>
      <c r="F40" s="292">
        <v>197</v>
      </c>
      <c r="G40" s="292">
        <v>196</v>
      </c>
      <c r="H40" s="292">
        <v>201</v>
      </c>
      <c r="I40" s="292">
        <v>0</v>
      </c>
      <c r="J40" s="292">
        <v>0</v>
      </c>
      <c r="K40" s="292">
        <v>0</v>
      </c>
      <c r="L40" s="293">
        <v>0</v>
      </c>
      <c r="M40" s="293">
        <v>0</v>
      </c>
      <c r="N40" s="293">
        <v>0</v>
      </c>
      <c r="O40" s="294">
        <f>O44+O48</f>
        <v>1261</v>
      </c>
      <c r="P40" s="173"/>
      <c r="Q40" s="173"/>
      <c r="R40" s="173"/>
      <c r="S40" s="205"/>
      <c r="T40" s="205"/>
      <c r="U40" s="205"/>
      <c r="V40" s="288"/>
      <c r="W40" s="173"/>
      <c r="X40" s="173"/>
      <c r="Y40" s="173"/>
      <c r="Z40" s="173"/>
      <c r="AA40" s="173"/>
      <c r="AB40" s="205"/>
      <c r="AC40" s="173"/>
      <c r="AD40" s="253"/>
      <c r="AE40" s="237"/>
      <c r="AF40" s="242"/>
      <c r="AH40" s="242"/>
      <c r="AS40" s="242"/>
    </row>
    <row r="41" spans="1:45" s="175" customFormat="1" ht="15" customHeight="1" x14ac:dyDescent="0.3">
      <c r="A41" s="256"/>
      <c r="B41" s="256" t="s">
        <v>693</v>
      </c>
      <c r="C41" s="292">
        <v>531</v>
      </c>
      <c r="D41" s="292">
        <v>552</v>
      </c>
      <c r="E41" s="292">
        <v>575</v>
      </c>
      <c r="F41" s="292">
        <v>338</v>
      </c>
      <c r="G41" s="292">
        <v>483</v>
      </c>
      <c r="H41" s="292">
        <v>407</v>
      </c>
      <c r="I41" s="292">
        <v>0</v>
      </c>
      <c r="J41" s="292">
        <v>0</v>
      </c>
      <c r="K41" s="292">
        <v>0</v>
      </c>
      <c r="L41" s="293">
        <v>0</v>
      </c>
      <c r="M41" s="293">
        <v>0</v>
      </c>
      <c r="N41" s="293">
        <v>0</v>
      </c>
      <c r="O41" s="294">
        <f>O45+O49</f>
        <v>2886</v>
      </c>
      <c r="P41" s="173"/>
      <c r="Q41" s="173"/>
      <c r="R41" s="173"/>
      <c r="S41" s="173"/>
      <c r="T41" s="173"/>
      <c r="U41" s="205"/>
      <c r="V41" s="283"/>
      <c r="W41" s="173"/>
      <c r="X41" s="173"/>
      <c r="Y41" s="173"/>
      <c r="Z41" s="173"/>
      <c r="AA41" s="173"/>
      <c r="AB41" s="205"/>
      <c r="AC41" s="173"/>
      <c r="AD41" s="237"/>
      <c r="AE41" s="237"/>
      <c r="AS41" s="242"/>
    </row>
    <row r="42" spans="1:45" s="175" customFormat="1" ht="14.5" customHeight="1" x14ac:dyDescent="0.3">
      <c r="A42" s="295" t="s">
        <v>703</v>
      </c>
      <c r="B42" s="296" t="s">
        <v>0</v>
      </c>
      <c r="C42" s="297">
        <f t="shared" ref="C42:N42" si="5">SUM(C43:C45)</f>
        <v>295</v>
      </c>
      <c r="D42" s="297">
        <f t="shared" si="5"/>
        <v>363</v>
      </c>
      <c r="E42" s="297">
        <f t="shared" si="5"/>
        <v>360</v>
      </c>
      <c r="F42" s="297">
        <f t="shared" si="5"/>
        <v>125</v>
      </c>
      <c r="G42" s="297">
        <f t="shared" si="5"/>
        <v>204</v>
      </c>
      <c r="H42" s="297">
        <f t="shared" si="5"/>
        <v>191</v>
      </c>
      <c r="I42" s="297">
        <f t="shared" si="5"/>
        <v>0</v>
      </c>
      <c r="J42" s="297">
        <f t="shared" si="5"/>
        <v>0</v>
      </c>
      <c r="K42" s="297">
        <f t="shared" si="5"/>
        <v>0</v>
      </c>
      <c r="L42" s="297">
        <f t="shared" si="5"/>
        <v>0</v>
      </c>
      <c r="M42" s="297">
        <f t="shared" si="5"/>
        <v>0</v>
      </c>
      <c r="N42" s="297">
        <f t="shared" si="5"/>
        <v>0</v>
      </c>
      <c r="O42" s="297">
        <f t="shared" ref="O42:O85" si="6">SUM(C42:N42)</f>
        <v>1538</v>
      </c>
      <c r="P42" s="291"/>
      <c r="Q42" s="173"/>
      <c r="R42" s="173"/>
      <c r="S42" s="173"/>
      <c r="T42" s="173"/>
      <c r="U42" s="173"/>
      <c r="V42" s="283"/>
      <c r="W42" s="173"/>
      <c r="X42" s="173"/>
      <c r="Y42" s="173"/>
      <c r="Z42" s="173"/>
      <c r="AA42" s="173"/>
      <c r="AB42" s="205"/>
      <c r="AC42" s="173"/>
      <c r="AD42" s="237"/>
      <c r="AE42" s="237"/>
      <c r="AF42" s="242"/>
      <c r="AG42" s="242"/>
      <c r="AH42" s="242"/>
      <c r="AQ42" s="242"/>
      <c r="AR42" s="242"/>
      <c r="AS42" s="242"/>
    </row>
    <row r="43" spans="1:45" s="175" customFormat="1" ht="14.5" customHeight="1" x14ac:dyDescent="0.3">
      <c r="A43" s="298"/>
      <c r="B43" s="256" t="s">
        <v>690</v>
      </c>
      <c r="C43" s="292">
        <v>42</v>
      </c>
      <c r="D43" s="292">
        <v>42</v>
      </c>
      <c r="E43" s="292">
        <v>29</v>
      </c>
      <c r="F43" s="292">
        <v>9</v>
      </c>
      <c r="G43" s="292">
        <v>24</v>
      </c>
      <c r="H43" s="292">
        <v>24</v>
      </c>
      <c r="I43" s="292">
        <v>0</v>
      </c>
      <c r="J43" s="292">
        <v>0</v>
      </c>
      <c r="K43" s="292">
        <v>0</v>
      </c>
      <c r="L43" s="293">
        <v>0</v>
      </c>
      <c r="M43" s="293">
        <v>0</v>
      </c>
      <c r="N43" s="293">
        <v>0</v>
      </c>
      <c r="O43" s="299">
        <f t="shared" si="6"/>
        <v>170</v>
      </c>
      <c r="P43" s="291"/>
      <c r="Q43" s="173"/>
      <c r="R43" s="173"/>
      <c r="S43" s="173"/>
      <c r="T43" s="173"/>
      <c r="U43" s="173"/>
      <c r="V43" s="283"/>
      <c r="W43" s="173"/>
      <c r="X43" s="173"/>
      <c r="Y43" s="173"/>
      <c r="Z43" s="173"/>
      <c r="AA43" s="173"/>
      <c r="AB43" s="205"/>
      <c r="AC43" s="205"/>
      <c r="AD43" s="237"/>
      <c r="AE43" s="253"/>
      <c r="AF43" s="242"/>
      <c r="AG43" s="242"/>
      <c r="AH43" s="242"/>
      <c r="AI43" s="242"/>
      <c r="AQ43" s="242"/>
      <c r="AR43" s="242"/>
      <c r="AS43" s="242"/>
    </row>
    <row r="44" spans="1:45" s="175" customFormat="1" ht="14.5" customHeight="1" x14ac:dyDescent="0.3">
      <c r="A44" s="298"/>
      <c r="B44" s="256" t="s">
        <v>691</v>
      </c>
      <c r="C44" s="292">
        <v>53</v>
      </c>
      <c r="D44" s="292">
        <v>39</v>
      </c>
      <c r="E44" s="292">
        <v>58</v>
      </c>
      <c r="F44" s="292">
        <v>34</v>
      </c>
      <c r="G44" s="292">
        <v>35</v>
      </c>
      <c r="H44" s="292">
        <v>34</v>
      </c>
      <c r="I44" s="292">
        <v>0</v>
      </c>
      <c r="J44" s="292">
        <v>0</v>
      </c>
      <c r="K44" s="292">
        <v>0</v>
      </c>
      <c r="L44" s="293">
        <v>0</v>
      </c>
      <c r="M44" s="293">
        <v>0</v>
      </c>
      <c r="N44" s="293">
        <v>0</v>
      </c>
      <c r="O44" s="299">
        <f t="shared" si="6"/>
        <v>253</v>
      </c>
      <c r="P44" s="173"/>
      <c r="Q44" s="173"/>
      <c r="R44" s="173"/>
      <c r="S44" s="173"/>
      <c r="T44" s="173"/>
      <c r="U44" s="173"/>
      <c r="V44" s="283"/>
      <c r="W44" s="173"/>
      <c r="X44" s="173"/>
      <c r="Y44" s="173"/>
      <c r="Z44" s="173"/>
      <c r="AA44" s="173"/>
      <c r="AB44" s="205"/>
      <c r="AC44" s="173"/>
      <c r="AD44" s="253"/>
      <c r="AE44" s="237"/>
      <c r="AF44" s="242"/>
      <c r="AG44" s="242"/>
      <c r="AH44" s="242"/>
      <c r="AI44" s="242"/>
      <c r="AQ44" s="242"/>
      <c r="AR44" s="242"/>
      <c r="AS44" s="242"/>
    </row>
    <row r="45" spans="1:45" s="175" customFormat="1" ht="14.5" customHeight="1" x14ac:dyDescent="0.3">
      <c r="A45" s="298"/>
      <c r="B45" s="256" t="s">
        <v>693</v>
      </c>
      <c r="C45" s="292">
        <v>200</v>
      </c>
      <c r="D45" s="292">
        <v>282</v>
      </c>
      <c r="E45" s="292">
        <v>273</v>
      </c>
      <c r="F45" s="292">
        <v>82</v>
      </c>
      <c r="G45" s="292">
        <v>145</v>
      </c>
      <c r="H45" s="292">
        <v>133</v>
      </c>
      <c r="I45" s="292">
        <v>0</v>
      </c>
      <c r="J45" s="292">
        <v>0</v>
      </c>
      <c r="K45" s="292">
        <v>0</v>
      </c>
      <c r="L45" s="293">
        <v>0</v>
      </c>
      <c r="M45" s="293">
        <v>0</v>
      </c>
      <c r="N45" s="293">
        <v>0</v>
      </c>
      <c r="O45" s="299">
        <f t="shared" si="6"/>
        <v>1115</v>
      </c>
      <c r="P45" s="173"/>
      <c r="Q45" s="173"/>
      <c r="R45" s="173"/>
      <c r="S45" s="173"/>
      <c r="T45" s="173"/>
      <c r="U45" s="173"/>
      <c r="V45" s="283"/>
      <c r="W45" s="173"/>
      <c r="X45" s="173"/>
      <c r="Y45" s="173"/>
      <c r="Z45" s="173"/>
      <c r="AA45" s="173"/>
      <c r="AB45" s="205"/>
      <c r="AC45" s="173"/>
      <c r="AD45" s="253"/>
      <c r="AE45" s="237"/>
      <c r="AF45" s="242"/>
      <c r="AG45" s="242"/>
      <c r="AH45" s="242"/>
      <c r="AI45" s="242"/>
      <c r="AQ45" s="242"/>
      <c r="AR45" s="242"/>
      <c r="AS45" s="242"/>
    </row>
    <row r="46" spans="1:45" s="175" customFormat="1" ht="14.5" customHeight="1" x14ac:dyDescent="0.3">
      <c r="A46" s="295" t="s">
        <v>704</v>
      </c>
      <c r="B46" s="296" t="s">
        <v>0</v>
      </c>
      <c r="C46" s="297">
        <f t="shared" ref="C46:N46" si="7">SUM(C47:C49)</f>
        <v>646</v>
      </c>
      <c r="D46" s="297">
        <f t="shared" si="7"/>
        <v>577</v>
      </c>
      <c r="E46" s="297">
        <f t="shared" si="7"/>
        <v>620</v>
      </c>
      <c r="F46" s="297">
        <f t="shared" si="7"/>
        <v>565</v>
      </c>
      <c r="G46" s="297">
        <f t="shared" si="7"/>
        <v>648</v>
      </c>
      <c r="H46" s="297">
        <f t="shared" si="7"/>
        <v>573</v>
      </c>
      <c r="I46" s="297">
        <f t="shared" si="7"/>
        <v>0</v>
      </c>
      <c r="J46" s="297">
        <f t="shared" si="7"/>
        <v>0</v>
      </c>
      <c r="K46" s="297">
        <f t="shared" si="7"/>
        <v>0</v>
      </c>
      <c r="L46" s="297">
        <f t="shared" si="7"/>
        <v>0</v>
      </c>
      <c r="M46" s="297">
        <f t="shared" si="7"/>
        <v>0</v>
      </c>
      <c r="N46" s="297">
        <f t="shared" si="7"/>
        <v>0</v>
      </c>
      <c r="O46" s="297">
        <f t="shared" si="6"/>
        <v>3629</v>
      </c>
      <c r="P46" s="173"/>
      <c r="Q46" s="173"/>
      <c r="R46" s="173"/>
      <c r="S46" s="173"/>
      <c r="T46" s="173"/>
      <c r="U46" s="173"/>
      <c r="V46" s="283"/>
      <c r="W46" s="173"/>
      <c r="X46" s="173"/>
      <c r="Y46" s="173"/>
      <c r="Z46" s="173"/>
      <c r="AA46" s="173"/>
      <c r="AB46" s="205"/>
      <c r="AC46" s="173"/>
      <c r="AD46" s="253"/>
      <c r="AE46" s="237"/>
      <c r="AF46" s="242"/>
      <c r="AG46" s="242"/>
      <c r="AH46" s="242"/>
      <c r="AI46" s="242"/>
      <c r="AP46" s="242"/>
      <c r="AQ46" s="242"/>
      <c r="AR46" s="242"/>
      <c r="AS46" s="242"/>
    </row>
    <row r="47" spans="1:45" s="175" customFormat="1" ht="14.5" customHeight="1" x14ac:dyDescent="0.3">
      <c r="A47" s="298"/>
      <c r="B47" s="256" t="s">
        <v>690</v>
      </c>
      <c r="C47" s="292">
        <v>141</v>
      </c>
      <c r="D47" s="292">
        <v>127</v>
      </c>
      <c r="E47" s="292">
        <v>155</v>
      </c>
      <c r="F47" s="292">
        <v>146</v>
      </c>
      <c r="G47" s="292">
        <v>149</v>
      </c>
      <c r="H47" s="292">
        <v>132</v>
      </c>
      <c r="I47" s="292">
        <v>0</v>
      </c>
      <c r="J47" s="292">
        <v>0</v>
      </c>
      <c r="K47" s="292">
        <v>0</v>
      </c>
      <c r="L47" s="293">
        <v>0</v>
      </c>
      <c r="M47" s="293">
        <v>0</v>
      </c>
      <c r="N47" s="293">
        <v>0</v>
      </c>
      <c r="O47" s="299">
        <f t="shared" si="6"/>
        <v>850</v>
      </c>
      <c r="P47" s="173"/>
      <c r="Q47" s="173"/>
      <c r="R47" s="173"/>
      <c r="S47" s="173"/>
      <c r="T47" s="173"/>
      <c r="U47" s="173"/>
      <c r="V47" s="288"/>
      <c r="W47" s="205"/>
      <c r="X47" s="205"/>
      <c r="Y47" s="205"/>
      <c r="Z47" s="205"/>
      <c r="AA47" s="205"/>
      <c r="AB47" s="205"/>
      <c r="AC47" s="205"/>
      <c r="AD47" s="253"/>
      <c r="AE47" s="253"/>
      <c r="AF47" s="242"/>
      <c r="AG47" s="242"/>
      <c r="AH47" s="242"/>
      <c r="AI47" s="242"/>
      <c r="AP47" s="242"/>
      <c r="AQ47" s="242"/>
      <c r="AR47" s="242"/>
      <c r="AS47" s="242"/>
    </row>
    <row r="48" spans="1:45" s="175" customFormat="1" ht="14.5" customHeight="1" x14ac:dyDescent="0.3">
      <c r="A48" s="298"/>
      <c r="B48" s="256" t="s">
        <v>691</v>
      </c>
      <c r="C48" s="292">
        <v>174</v>
      </c>
      <c r="D48" s="292">
        <v>180</v>
      </c>
      <c r="E48" s="292">
        <v>163</v>
      </c>
      <c r="F48" s="292">
        <v>163</v>
      </c>
      <c r="G48" s="292">
        <v>161</v>
      </c>
      <c r="H48" s="292">
        <v>167</v>
      </c>
      <c r="I48" s="292">
        <v>0</v>
      </c>
      <c r="J48" s="292">
        <v>0</v>
      </c>
      <c r="K48" s="292">
        <v>0</v>
      </c>
      <c r="L48" s="293">
        <v>0</v>
      </c>
      <c r="M48" s="293">
        <v>0</v>
      </c>
      <c r="N48" s="293">
        <v>0</v>
      </c>
      <c r="O48" s="299">
        <f t="shared" si="6"/>
        <v>1008</v>
      </c>
      <c r="P48" s="173"/>
      <c r="Q48" s="173"/>
      <c r="R48" s="173"/>
      <c r="S48" s="173"/>
      <c r="T48" s="173"/>
      <c r="U48" s="205"/>
      <c r="V48" s="288"/>
      <c r="W48" s="205"/>
      <c r="X48" s="205"/>
      <c r="Y48" s="205"/>
      <c r="Z48" s="205"/>
      <c r="AA48" s="205"/>
      <c r="AB48" s="205"/>
      <c r="AC48" s="205"/>
      <c r="AD48" s="253"/>
      <c r="AE48" s="253"/>
      <c r="AF48" s="242"/>
      <c r="AG48" s="242"/>
      <c r="AH48" s="242"/>
      <c r="AI48" s="242"/>
      <c r="AL48" s="242"/>
      <c r="AM48" s="242"/>
      <c r="AN48" s="242"/>
      <c r="AO48" s="242"/>
      <c r="AP48" s="242"/>
      <c r="AQ48" s="242"/>
      <c r="AR48" s="242"/>
      <c r="AS48" s="242"/>
    </row>
    <row r="49" spans="1:45" s="175" customFormat="1" ht="14.5" customHeight="1" x14ac:dyDescent="0.3">
      <c r="A49" s="298"/>
      <c r="B49" s="256" t="s">
        <v>693</v>
      </c>
      <c r="C49" s="292">
        <v>331</v>
      </c>
      <c r="D49" s="292">
        <v>270</v>
      </c>
      <c r="E49" s="292">
        <v>302</v>
      </c>
      <c r="F49" s="292">
        <v>256</v>
      </c>
      <c r="G49" s="292">
        <v>338</v>
      </c>
      <c r="H49" s="292">
        <v>274</v>
      </c>
      <c r="I49" s="292">
        <v>0</v>
      </c>
      <c r="J49" s="292">
        <v>0</v>
      </c>
      <c r="K49" s="292">
        <v>0</v>
      </c>
      <c r="L49" s="293">
        <v>0</v>
      </c>
      <c r="M49" s="293">
        <v>0</v>
      </c>
      <c r="N49" s="293">
        <v>0</v>
      </c>
      <c r="O49" s="299">
        <f t="shared" si="6"/>
        <v>1771</v>
      </c>
      <c r="P49" s="173"/>
      <c r="Q49" s="173"/>
      <c r="R49" s="173"/>
      <c r="S49" s="173"/>
      <c r="T49" s="173"/>
      <c r="U49" s="173"/>
      <c r="V49" s="283"/>
      <c r="W49" s="173"/>
      <c r="X49" s="173"/>
      <c r="Y49" s="173"/>
      <c r="Z49" s="173"/>
      <c r="AA49" s="173"/>
      <c r="AB49" s="173"/>
      <c r="AC49" s="173"/>
      <c r="AD49" s="253"/>
      <c r="AE49" s="237"/>
      <c r="AF49" s="242"/>
      <c r="AG49" s="242"/>
      <c r="AH49" s="242"/>
      <c r="AI49" s="242"/>
      <c r="AP49" s="242"/>
      <c r="AQ49" s="242"/>
      <c r="AR49" s="242"/>
      <c r="AS49" s="242"/>
    </row>
    <row r="50" spans="1:45" s="175" customFormat="1" ht="14.5" customHeight="1" x14ac:dyDescent="0.3">
      <c r="A50" s="296" t="s">
        <v>1</v>
      </c>
      <c r="B50" s="296" t="s">
        <v>0</v>
      </c>
      <c r="C50" s="297">
        <f t="shared" ref="C50:N50" si="8">SUM(C51:C53)</f>
        <v>2920</v>
      </c>
      <c r="D50" s="297">
        <f t="shared" si="8"/>
        <v>3062</v>
      </c>
      <c r="E50" s="297">
        <f t="shared" si="8"/>
        <v>4452</v>
      </c>
      <c r="F50" s="297">
        <f t="shared" si="8"/>
        <v>1934</v>
      </c>
      <c r="G50" s="297">
        <f t="shared" si="8"/>
        <v>2270</v>
      </c>
      <c r="H50" s="297">
        <f t="shared" si="8"/>
        <v>1992</v>
      </c>
      <c r="I50" s="297">
        <f t="shared" si="8"/>
        <v>0</v>
      </c>
      <c r="J50" s="297">
        <f t="shared" si="8"/>
        <v>0</v>
      </c>
      <c r="K50" s="297">
        <f t="shared" si="8"/>
        <v>0</v>
      </c>
      <c r="L50" s="297">
        <f t="shared" si="8"/>
        <v>0</v>
      </c>
      <c r="M50" s="297">
        <f t="shared" si="8"/>
        <v>0</v>
      </c>
      <c r="N50" s="297">
        <f t="shared" si="8"/>
        <v>0</v>
      </c>
      <c r="O50" s="297">
        <f t="shared" si="6"/>
        <v>16630</v>
      </c>
      <c r="P50" s="173"/>
      <c r="Q50" s="173"/>
      <c r="R50" s="173"/>
      <c r="S50" s="173"/>
      <c r="T50" s="173"/>
      <c r="U50" s="205"/>
      <c r="V50" s="288"/>
      <c r="W50" s="205"/>
      <c r="X50" s="205"/>
      <c r="Y50" s="205"/>
      <c r="Z50" s="205"/>
      <c r="AA50" s="205"/>
      <c r="AB50" s="205"/>
      <c r="AC50" s="205"/>
      <c r="AD50" s="253"/>
      <c r="AE50" s="253"/>
      <c r="AF50" s="242"/>
      <c r="AG50" s="242"/>
      <c r="AH50" s="242"/>
      <c r="AI50" s="242"/>
      <c r="AP50" s="242"/>
      <c r="AQ50" s="242"/>
      <c r="AR50" s="242"/>
      <c r="AS50" s="242"/>
    </row>
    <row r="51" spans="1:45" s="175" customFormat="1" ht="14.5" customHeight="1" x14ac:dyDescent="0.3">
      <c r="A51" s="256"/>
      <c r="B51" s="256" t="s">
        <v>690</v>
      </c>
      <c r="C51" s="292">
        <v>185</v>
      </c>
      <c r="D51" s="292">
        <v>184</v>
      </c>
      <c r="E51" s="292">
        <v>175</v>
      </c>
      <c r="F51" s="292">
        <v>93</v>
      </c>
      <c r="G51" s="292">
        <v>232</v>
      </c>
      <c r="H51" s="292">
        <v>245</v>
      </c>
      <c r="I51" s="292">
        <v>0</v>
      </c>
      <c r="J51" s="292">
        <v>0</v>
      </c>
      <c r="K51" s="292">
        <v>0</v>
      </c>
      <c r="L51" s="293">
        <v>0</v>
      </c>
      <c r="M51" s="293">
        <v>0</v>
      </c>
      <c r="N51" s="293">
        <v>0</v>
      </c>
      <c r="O51" s="299">
        <f t="shared" si="6"/>
        <v>1114</v>
      </c>
      <c r="P51" s="173"/>
      <c r="Q51" s="173"/>
      <c r="R51" s="173"/>
      <c r="S51" s="173"/>
      <c r="T51" s="173"/>
      <c r="U51" s="173"/>
      <c r="V51" s="283"/>
      <c r="W51" s="173"/>
      <c r="X51" s="205"/>
      <c r="Y51" s="205"/>
      <c r="Z51" s="205"/>
      <c r="AA51" s="205"/>
      <c r="AB51" s="205"/>
      <c r="AC51" s="205"/>
      <c r="AD51" s="253"/>
      <c r="AE51" s="253"/>
      <c r="AF51" s="242"/>
      <c r="AG51" s="242"/>
      <c r="AH51" s="242"/>
      <c r="AI51" s="242"/>
      <c r="AO51" s="242"/>
      <c r="AP51" s="242"/>
      <c r="AQ51" s="242"/>
      <c r="AR51" s="242"/>
      <c r="AS51" s="242"/>
    </row>
    <row r="52" spans="1:45" s="175" customFormat="1" ht="14.5" customHeight="1" x14ac:dyDescent="0.3">
      <c r="A52" s="256"/>
      <c r="B52" s="256" t="s">
        <v>691</v>
      </c>
      <c r="C52" s="292">
        <v>238</v>
      </c>
      <c r="D52" s="292">
        <v>210</v>
      </c>
      <c r="E52" s="292">
        <v>254</v>
      </c>
      <c r="F52" s="292">
        <v>192</v>
      </c>
      <c r="G52" s="292">
        <v>260</v>
      </c>
      <c r="H52" s="292">
        <v>289</v>
      </c>
      <c r="I52" s="292">
        <v>0</v>
      </c>
      <c r="J52" s="292">
        <v>0</v>
      </c>
      <c r="K52" s="292">
        <v>0</v>
      </c>
      <c r="L52" s="293">
        <v>0</v>
      </c>
      <c r="M52" s="293">
        <v>0</v>
      </c>
      <c r="N52" s="293">
        <v>0</v>
      </c>
      <c r="O52" s="299">
        <f t="shared" si="6"/>
        <v>1443</v>
      </c>
      <c r="P52" s="173"/>
      <c r="Q52" s="173"/>
      <c r="R52" s="173"/>
      <c r="S52" s="173"/>
      <c r="T52" s="173"/>
      <c r="U52" s="173"/>
      <c r="V52" s="283"/>
      <c r="W52" s="173"/>
      <c r="X52" s="173"/>
      <c r="Y52" s="205"/>
      <c r="Z52" s="205"/>
      <c r="AA52" s="205"/>
      <c r="AB52" s="205"/>
      <c r="AC52" s="173"/>
      <c r="AD52" s="253"/>
      <c r="AE52" s="237"/>
      <c r="AF52" s="242"/>
      <c r="AG52" s="242"/>
      <c r="AH52" s="242"/>
      <c r="AI52" s="242"/>
      <c r="AP52" s="242"/>
      <c r="AQ52" s="242"/>
      <c r="AR52" s="242"/>
      <c r="AS52" s="242"/>
    </row>
    <row r="53" spans="1:45" s="175" customFormat="1" ht="14.5" customHeight="1" x14ac:dyDescent="0.3">
      <c r="A53" s="256"/>
      <c r="B53" s="256" t="s">
        <v>693</v>
      </c>
      <c r="C53" s="292">
        <v>2497</v>
      </c>
      <c r="D53" s="292">
        <v>2668</v>
      </c>
      <c r="E53" s="292">
        <v>4023</v>
      </c>
      <c r="F53" s="292">
        <v>1649</v>
      </c>
      <c r="G53" s="292">
        <v>1778</v>
      </c>
      <c r="H53" s="292">
        <v>1458</v>
      </c>
      <c r="I53" s="292">
        <v>0</v>
      </c>
      <c r="J53" s="292">
        <v>0</v>
      </c>
      <c r="K53" s="292">
        <v>0</v>
      </c>
      <c r="L53" s="293">
        <v>0</v>
      </c>
      <c r="M53" s="293">
        <v>0</v>
      </c>
      <c r="N53" s="293">
        <v>0</v>
      </c>
      <c r="O53" s="299">
        <f t="shared" si="6"/>
        <v>14073</v>
      </c>
      <c r="P53" s="173"/>
      <c r="Q53" s="173"/>
      <c r="R53" s="173"/>
      <c r="S53" s="173"/>
      <c r="T53" s="173"/>
      <c r="U53" s="173"/>
      <c r="V53" s="283"/>
      <c r="W53" s="173"/>
      <c r="X53" s="205"/>
      <c r="Y53" s="205"/>
      <c r="Z53" s="205"/>
      <c r="AA53" s="205"/>
      <c r="AB53" s="205"/>
      <c r="AC53" s="205"/>
      <c r="AD53" s="253"/>
      <c r="AE53" s="253"/>
      <c r="AF53" s="242"/>
      <c r="AG53" s="242"/>
      <c r="AH53" s="242"/>
      <c r="AI53" s="242"/>
      <c r="AP53" s="242"/>
      <c r="AQ53" s="242"/>
      <c r="AR53" s="242"/>
      <c r="AS53" s="242"/>
    </row>
    <row r="54" spans="1:45" s="175" customFormat="1" ht="14.5" customHeight="1" x14ac:dyDescent="0.3">
      <c r="A54" s="296" t="s">
        <v>2</v>
      </c>
      <c r="B54" s="296" t="s">
        <v>0</v>
      </c>
      <c r="C54" s="297">
        <f t="shared" ref="C54:N54" si="9">SUM(C55:C57)</f>
        <v>550</v>
      </c>
      <c r="D54" s="297">
        <f t="shared" si="9"/>
        <v>391</v>
      </c>
      <c r="E54" s="297">
        <f t="shared" si="9"/>
        <v>411</v>
      </c>
      <c r="F54" s="297">
        <f t="shared" si="9"/>
        <v>481</v>
      </c>
      <c r="G54" s="297">
        <f t="shared" si="9"/>
        <v>357</v>
      </c>
      <c r="H54" s="297">
        <f t="shared" si="9"/>
        <v>681</v>
      </c>
      <c r="I54" s="297">
        <f t="shared" si="9"/>
        <v>0</v>
      </c>
      <c r="J54" s="297">
        <f t="shared" si="9"/>
        <v>0</v>
      </c>
      <c r="K54" s="297">
        <f t="shared" si="9"/>
        <v>0</v>
      </c>
      <c r="L54" s="297">
        <f t="shared" si="9"/>
        <v>0</v>
      </c>
      <c r="M54" s="297">
        <f t="shared" si="9"/>
        <v>0</v>
      </c>
      <c r="N54" s="297">
        <f t="shared" si="9"/>
        <v>0</v>
      </c>
      <c r="O54" s="297">
        <f t="shared" si="6"/>
        <v>2871</v>
      </c>
      <c r="P54" s="173"/>
      <c r="Q54" s="173"/>
      <c r="R54" s="173"/>
      <c r="S54" s="173"/>
      <c r="T54" s="173"/>
      <c r="U54" s="173"/>
      <c r="V54" s="283"/>
      <c r="W54" s="173"/>
      <c r="X54" s="173"/>
      <c r="Y54" s="205"/>
      <c r="Z54" s="205"/>
      <c r="AA54" s="173"/>
      <c r="AB54" s="205"/>
      <c r="AC54" s="173"/>
      <c r="AD54" s="237"/>
      <c r="AE54" s="237"/>
      <c r="AF54" s="242"/>
      <c r="AG54" s="242"/>
      <c r="AH54" s="242"/>
      <c r="AI54" s="242"/>
      <c r="AP54" s="242"/>
      <c r="AQ54" s="242"/>
      <c r="AR54" s="242"/>
      <c r="AS54" s="242"/>
    </row>
    <row r="55" spans="1:45" s="175" customFormat="1" ht="14.5" customHeight="1" x14ac:dyDescent="0.3">
      <c r="A55" s="256"/>
      <c r="B55" s="256" t="s">
        <v>690</v>
      </c>
      <c r="C55" s="292">
        <v>162</v>
      </c>
      <c r="D55" s="292">
        <v>167</v>
      </c>
      <c r="E55" s="292">
        <v>187</v>
      </c>
      <c r="F55" s="292">
        <v>164</v>
      </c>
      <c r="G55" s="292">
        <v>145</v>
      </c>
      <c r="H55" s="292">
        <v>119</v>
      </c>
      <c r="I55" s="292">
        <v>0</v>
      </c>
      <c r="J55" s="292">
        <v>0</v>
      </c>
      <c r="K55" s="292">
        <v>0</v>
      </c>
      <c r="L55" s="293">
        <v>0</v>
      </c>
      <c r="M55" s="293">
        <v>0</v>
      </c>
      <c r="N55" s="293">
        <v>0</v>
      </c>
      <c r="O55" s="299">
        <f t="shared" si="6"/>
        <v>944</v>
      </c>
      <c r="P55" s="173"/>
      <c r="Q55" s="173"/>
      <c r="R55" s="173"/>
      <c r="S55" s="173"/>
      <c r="T55" s="173"/>
      <c r="U55" s="173"/>
      <c r="V55" s="283"/>
      <c r="W55" s="173"/>
      <c r="X55" s="173"/>
      <c r="Y55" s="173"/>
      <c r="Z55" s="205"/>
      <c r="AA55" s="205"/>
      <c r="AB55" s="205"/>
      <c r="AC55" s="205"/>
      <c r="AD55" s="253"/>
      <c r="AE55" s="253"/>
      <c r="AF55" s="242"/>
      <c r="AG55" s="242"/>
      <c r="AH55" s="242"/>
      <c r="AP55" s="242"/>
      <c r="AQ55" s="242"/>
      <c r="AR55" s="242"/>
      <c r="AS55" s="242"/>
    </row>
    <row r="56" spans="1:45" s="175" customFormat="1" ht="14.5" customHeight="1" x14ac:dyDescent="0.3">
      <c r="A56" s="256"/>
      <c r="B56" s="256" t="s">
        <v>691</v>
      </c>
      <c r="C56" s="292">
        <v>50</v>
      </c>
      <c r="D56" s="292">
        <v>50</v>
      </c>
      <c r="E56" s="292">
        <v>31</v>
      </c>
      <c r="F56" s="292">
        <v>44</v>
      </c>
      <c r="G56" s="292">
        <v>48</v>
      </c>
      <c r="H56" s="292">
        <v>61</v>
      </c>
      <c r="I56" s="292">
        <v>0</v>
      </c>
      <c r="J56" s="292">
        <v>0</v>
      </c>
      <c r="K56" s="292">
        <v>0</v>
      </c>
      <c r="L56" s="293">
        <v>0</v>
      </c>
      <c r="M56" s="293">
        <v>0</v>
      </c>
      <c r="N56" s="293">
        <v>0</v>
      </c>
      <c r="O56" s="299">
        <f t="shared" si="6"/>
        <v>284</v>
      </c>
      <c r="P56" s="173"/>
      <c r="Q56" s="173"/>
      <c r="R56" s="173"/>
      <c r="S56" s="173"/>
      <c r="T56" s="173"/>
      <c r="U56" s="173"/>
      <c r="V56" s="288"/>
      <c r="W56" s="205"/>
      <c r="X56" s="205"/>
      <c r="Y56" s="205"/>
      <c r="Z56" s="205"/>
      <c r="AA56" s="205"/>
      <c r="AB56" s="205"/>
      <c r="AC56" s="205"/>
      <c r="AD56" s="253"/>
      <c r="AE56" s="253"/>
      <c r="AF56" s="242"/>
      <c r="AG56" s="242"/>
      <c r="AH56" s="242"/>
      <c r="AI56" s="242"/>
      <c r="AP56" s="242"/>
      <c r="AQ56" s="242"/>
      <c r="AR56" s="242"/>
      <c r="AS56" s="242"/>
    </row>
    <row r="57" spans="1:45" s="175" customFormat="1" ht="14.5" customHeight="1" x14ac:dyDescent="0.3">
      <c r="A57" s="256"/>
      <c r="B57" s="256" t="s">
        <v>693</v>
      </c>
      <c r="C57" s="292">
        <v>338</v>
      </c>
      <c r="D57" s="292">
        <v>174</v>
      </c>
      <c r="E57" s="292">
        <v>193</v>
      </c>
      <c r="F57" s="292">
        <v>273</v>
      </c>
      <c r="G57" s="292">
        <v>164</v>
      </c>
      <c r="H57" s="292">
        <v>501</v>
      </c>
      <c r="I57" s="292">
        <v>0</v>
      </c>
      <c r="J57" s="292">
        <v>0</v>
      </c>
      <c r="K57" s="292">
        <v>0</v>
      </c>
      <c r="L57" s="293">
        <v>0</v>
      </c>
      <c r="M57" s="293">
        <v>0</v>
      </c>
      <c r="N57" s="293">
        <v>0</v>
      </c>
      <c r="O57" s="299">
        <f t="shared" si="6"/>
        <v>1643</v>
      </c>
      <c r="P57" s="173"/>
      <c r="Q57" s="173"/>
      <c r="R57" s="173"/>
      <c r="S57" s="173"/>
      <c r="T57" s="173"/>
      <c r="U57" s="173"/>
      <c r="V57" s="288"/>
      <c r="W57" s="205"/>
      <c r="X57" s="205"/>
      <c r="Y57" s="205"/>
      <c r="Z57" s="205"/>
      <c r="AA57" s="205"/>
      <c r="AB57" s="205"/>
      <c r="AC57" s="173"/>
      <c r="AD57" s="237"/>
      <c r="AE57" s="237"/>
      <c r="AF57" s="242"/>
      <c r="AG57" s="242"/>
      <c r="AI57" s="242"/>
      <c r="AP57" s="242"/>
      <c r="AQ57" s="242"/>
      <c r="AR57" s="242"/>
      <c r="AS57" s="242"/>
    </row>
    <row r="58" spans="1:45" s="175" customFormat="1" ht="14.5" customHeight="1" x14ac:dyDescent="0.3">
      <c r="A58" s="296" t="s">
        <v>705</v>
      </c>
      <c r="B58" s="296" t="s">
        <v>0</v>
      </c>
      <c r="C58" s="297">
        <f t="shared" ref="C58:N58" si="10">SUM(C59:C61)</f>
        <v>5626</v>
      </c>
      <c r="D58" s="297">
        <f t="shared" si="10"/>
        <v>5630</v>
      </c>
      <c r="E58" s="297">
        <f t="shared" si="10"/>
        <v>5126</v>
      </c>
      <c r="F58" s="297">
        <f t="shared" si="10"/>
        <v>4732</v>
      </c>
      <c r="G58" s="297">
        <f t="shared" si="10"/>
        <v>5259</v>
      </c>
      <c r="H58" s="297">
        <f t="shared" si="10"/>
        <v>4563</v>
      </c>
      <c r="I58" s="297">
        <f t="shared" si="10"/>
        <v>0</v>
      </c>
      <c r="J58" s="297">
        <f t="shared" si="10"/>
        <v>0</v>
      </c>
      <c r="K58" s="297">
        <f t="shared" si="10"/>
        <v>0</v>
      </c>
      <c r="L58" s="297">
        <f t="shared" si="10"/>
        <v>0</v>
      </c>
      <c r="M58" s="297">
        <f t="shared" si="10"/>
        <v>0</v>
      </c>
      <c r="N58" s="297">
        <f t="shared" si="10"/>
        <v>0</v>
      </c>
      <c r="O58" s="297">
        <f t="shared" si="6"/>
        <v>30936</v>
      </c>
      <c r="P58" s="173"/>
      <c r="Q58" s="173"/>
      <c r="R58" s="173"/>
      <c r="S58" s="173"/>
      <c r="T58" s="173"/>
      <c r="U58" s="173"/>
      <c r="V58" s="283"/>
      <c r="W58" s="173"/>
      <c r="X58" s="173"/>
      <c r="Y58" s="205"/>
      <c r="Z58" s="205"/>
      <c r="AA58" s="205"/>
      <c r="AB58" s="205"/>
      <c r="AC58" s="205"/>
      <c r="AD58" s="253"/>
      <c r="AE58" s="253"/>
      <c r="AF58" s="242"/>
      <c r="AG58" s="242"/>
      <c r="AH58" s="242"/>
      <c r="AI58" s="242"/>
      <c r="AP58" s="242"/>
      <c r="AQ58" s="242"/>
      <c r="AR58" s="242"/>
      <c r="AS58" s="242"/>
    </row>
    <row r="59" spans="1:45" s="175" customFormat="1" ht="14.5" customHeight="1" x14ac:dyDescent="0.3">
      <c r="A59" s="256"/>
      <c r="B59" s="256" t="s">
        <v>690</v>
      </c>
      <c r="C59" s="292">
        <v>103</v>
      </c>
      <c r="D59" s="292">
        <v>54</v>
      </c>
      <c r="E59" s="292">
        <v>57</v>
      </c>
      <c r="F59" s="292">
        <v>74</v>
      </c>
      <c r="G59" s="292">
        <v>46</v>
      </c>
      <c r="H59" s="292">
        <v>33</v>
      </c>
      <c r="I59" s="292">
        <v>0</v>
      </c>
      <c r="J59" s="292">
        <v>0</v>
      </c>
      <c r="K59" s="292">
        <v>0</v>
      </c>
      <c r="L59" s="293">
        <v>0</v>
      </c>
      <c r="M59" s="293">
        <v>0</v>
      </c>
      <c r="N59" s="293">
        <v>0</v>
      </c>
      <c r="O59" s="299">
        <f t="shared" si="6"/>
        <v>367</v>
      </c>
      <c r="P59" s="173"/>
      <c r="Q59" s="173"/>
      <c r="R59" s="173"/>
      <c r="S59" s="173"/>
      <c r="T59" s="173"/>
      <c r="U59" s="173"/>
      <c r="V59" s="283"/>
      <c r="W59" s="173"/>
      <c r="X59" s="173"/>
      <c r="Y59" s="205"/>
      <c r="Z59" s="205"/>
      <c r="AA59" s="205"/>
      <c r="AB59" s="205"/>
      <c r="AC59" s="205"/>
      <c r="AD59" s="253"/>
      <c r="AE59" s="253"/>
      <c r="AF59" s="242"/>
      <c r="AG59" s="242"/>
      <c r="AH59" s="242"/>
      <c r="AP59" s="242"/>
      <c r="AQ59" s="242"/>
      <c r="AR59" s="242"/>
      <c r="AS59" s="242"/>
    </row>
    <row r="60" spans="1:45" s="175" customFormat="1" ht="14.5" customHeight="1" x14ac:dyDescent="0.3">
      <c r="A60" s="256"/>
      <c r="B60" s="256" t="s">
        <v>691</v>
      </c>
      <c r="C60" s="292">
        <v>93</v>
      </c>
      <c r="D60" s="292">
        <v>77</v>
      </c>
      <c r="E60" s="292">
        <v>66</v>
      </c>
      <c r="F60" s="292">
        <v>47</v>
      </c>
      <c r="G60" s="292">
        <v>51</v>
      </c>
      <c r="H60" s="292">
        <v>46</v>
      </c>
      <c r="I60" s="292">
        <v>0</v>
      </c>
      <c r="J60" s="292">
        <v>0</v>
      </c>
      <c r="K60" s="292">
        <v>0</v>
      </c>
      <c r="L60" s="293">
        <v>0</v>
      </c>
      <c r="M60" s="293">
        <v>0</v>
      </c>
      <c r="N60" s="293">
        <v>0</v>
      </c>
      <c r="O60" s="299">
        <f t="shared" si="6"/>
        <v>380</v>
      </c>
      <c r="P60" s="173"/>
      <c r="Q60" s="173"/>
      <c r="R60" s="173"/>
      <c r="S60" s="173"/>
      <c r="T60" s="173"/>
      <c r="U60" s="173"/>
      <c r="V60" s="283"/>
      <c r="W60" s="173"/>
      <c r="X60" s="173"/>
      <c r="Y60" s="205"/>
      <c r="Z60" s="205"/>
      <c r="AA60" s="205"/>
      <c r="AB60" s="205"/>
      <c r="AC60" s="205"/>
      <c r="AD60" s="253"/>
      <c r="AE60" s="253"/>
      <c r="AF60" s="242"/>
      <c r="AG60" s="242"/>
      <c r="AH60" s="242"/>
      <c r="AK60" s="242"/>
      <c r="AL60" s="242"/>
      <c r="AM60" s="242"/>
      <c r="AN60" s="242"/>
      <c r="AO60" s="242"/>
      <c r="AP60" s="242"/>
      <c r="AQ60" s="242"/>
      <c r="AR60" s="242"/>
      <c r="AS60" s="242"/>
    </row>
    <row r="61" spans="1:45" s="175" customFormat="1" ht="14.5" customHeight="1" x14ac:dyDescent="0.3">
      <c r="A61" s="256"/>
      <c r="B61" s="256" t="s">
        <v>693</v>
      </c>
      <c r="C61" s="292">
        <v>5430</v>
      </c>
      <c r="D61" s="292">
        <v>5499</v>
      </c>
      <c r="E61" s="292">
        <v>5003</v>
      </c>
      <c r="F61" s="292">
        <v>4611</v>
      </c>
      <c r="G61" s="292">
        <v>5162</v>
      </c>
      <c r="H61" s="292">
        <v>4484</v>
      </c>
      <c r="I61" s="292">
        <v>0</v>
      </c>
      <c r="J61" s="292">
        <v>0</v>
      </c>
      <c r="K61" s="292">
        <v>0</v>
      </c>
      <c r="L61" s="293">
        <v>0</v>
      </c>
      <c r="M61" s="293">
        <v>0</v>
      </c>
      <c r="N61" s="293">
        <v>0</v>
      </c>
      <c r="O61" s="299">
        <f t="shared" si="6"/>
        <v>30189</v>
      </c>
      <c r="P61" s="173"/>
      <c r="Q61" s="173"/>
      <c r="R61" s="173"/>
      <c r="S61" s="173"/>
      <c r="T61" s="173"/>
      <c r="U61" s="173"/>
      <c r="V61" s="283"/>
      <c r="W61" s="173"/>
      <c r="X61" s="173"/>
      <c r="Y61" s="205"/>
      <c r="Z61" s="205"/>
      <c r="AA61" s="205"/>
      <c r="AB61" s="205"/>
      <c r="AC61" s="205"/>
      <c r="AD61" s="253"/>
      <c r="AE61" s="253"/>
      <c r="AF61" s="242"/>
      <c r="AG61" s="242"/>
      <c r="AI61" s="242"/>
      <c r="AP61" s="242"/>
      <c r="AQ61" s="242"/>
      <c r="AR61" s="242"/>
      <c r="AS61" s="242"/>
    </row>
    <row r="62" spans="1:45" s="175" customFormat="1" ht="14.5" customHeight="1" x14ac:dyDescent="0.3">
      <c r="A62" s="296" t="s">
        <v>706</v>
      </c>
      <c r="B62" s="296" t="s">
        <v>0</v>
      </c>
      <c r="C62" s="297">
        <f t="shared" ref="C62:N62" si="11">SUM(C63:C65)</f>
        <v>67</v>
      </c>
      <c r="D62" s="297">
        <f t="shared" si="11"/>
        <v>78</v>
      </c>
      <c r="E62" s="297">
        <f t="shared" si="11"/>
        <v>63</v>
      </c>
      <c r="F62" s="297">
        <f t="shared" si="11"/>
        <v>76</v>
      </c>
      <c r="G62" s="297">
        <f t="shared" si="11"/>
        <v>127</v>
      </c>
      <c r="H62" s="297">
        <f t="shared" si="11"/>
        <v>80</v>
      </c>
      <c r="I62" s="297">
        <f t="shared" si="11"/>
        <v>0</v>
      </c>
      <c r="J62" s="297">
        <f t="shared" si="11"/>
        <v>0</v>
      </c>
      <c r="K62" s="297">
        <f t="shared" si="11"/>
        <v>0</v>
      </c>
      <c r="L62" s="297">
        <f t="shared" si="11"/>
        <v>0</v>
      </c>
      <c r="M62" s="297">
        <f t="shared" si="11"/>
        <v>0</v>
      </c>
      <c r="N62" s="297">
        <f t="shared" si="11"/>
        <v>0</v>
      </c>
      <c r="O62" s="297">
        <f t="shared" si="6"/>
        <v>491</v>
      </c>
      <c r="P62" s="173"/>
      <c r="Q62" s="173"/>
      <c r="R62" s="173"/>
      <c r="S62" s="173"/>
      <c r="T62" s="173"/>
      <c r="U62" s="173"/>
      <c r="V62" s="283"/>
      <c r="W62" s="173"/>
      <c r="X62" s="173"/>
      <c r="Y62" s="205"/>
      <c r="Z62" s="205"/>
      <c r="AA62" s="205"/>
      <c r="AB62" s="205"/>
      <c r="AC62" s="205"/>
      <c r="AD62" s="253"/>
      <c r="AE62" s="253"/>
      <c r="AF62" s="242"/>
      <c r="AG62" s="242"/>
      <c r="AI62" s="242"/>
      <c r="AP62" s="242"/>
      <c r="AQ62" s="242"/>
      <c r="AR62" s="242"/>
      <c r="AS62" s="242"/>
    </row>
    <row r="63" spans="1:45" s="175" customFormat="1" ht="14.5" customHeight="1" x14ac:dyDescent="0.3">
      <c r="A63" s="256"/>
      <c r="B63" s="256" t="s">
        <v>690</v>
      </c>
      <c r="C63" s="292">
        <v>33</v>
      </c>
      <c r="D63" s="292">
        <v>31</v>
      </c>
      <c r="E63" s="292">
        <v>20</v>
      </c>
      <c r="F63" s="292">
        <v>20</v>
      </c>
      <c r="G63" s="292">
        <v>26</v>
      </c>
      <c r="H63" s="292">
        <v>18</v>
      </c>
      <c r="I63" s="292">
        <v>0</v>
      </c>
      <c r="J63" s="292">
        <v>0</v>
      </c>
      <c r="K63" s="292">
        <v>0</v>
      </c>
      <c r="L63" s="293">
        <v>0</v>
      </c>
      <c r="M63" s="293">
        <v>0</v>
      </c>
      <c r="N63" s="293">
        <v>0</v>
      </c>
      <c r="O63" s="299">
        <f t="shared" si="6"/>
        <v>148</v>
      </c>
      <c r="P63" s="173"/>
      <c r="Q63" s="173"/>
      <c r="R63" s="173"/>
      <c r="S63" s="173"/>
      <c r="T63" s="173"/>
      <c r="U63" s="173"/>
      <c r="V63" s="283"/>
      <c r="W63" s="173"/>
      <c r="X63" s="173"/>
      <c r="Y63" s="205"/>
      <c r="Z63" s="205"/>
      <c r="AA63" s="205"/>
      <c r="AB63" s="205"/>
      <c r="AC63" s="205"/>
      <c r="AD63" s="253"/>
      <c r="AE63" s="253"/>
      <c r="AF63" s="242"/>
      <c r="AG63" s="242"/>
      <c r="AI63" s="242"/>
      <c r="AP63" s="242"/>
      <c r="AQ63" s="242"/>
      <c r="AR63" s="242"/>
      <c r="AS63" s="242"/>
    </row>
    <row r="64" spans="1:45" s="175" customFormat="1" ht="14.5" customHeight="1" x14ac:dyDescent="0.3">
      <c r="A64" s="256"/>
      <c r="B64" s="256" t="s">
        <v>691</v>
      </c>
      <c r="C64" s="292">
        <v>11</v>
      </c>
      <c r="D64" s="292">
        <v>5</v>
      </c>
      <c r="E64" s="292">
        <v>12</v>
      </c>
      <c r="F64" s="292">
        <v>4</v>
      </c>
      <c r="G64" s="292">
        <v>9</v>
      </c>
      <c r="H64" s="292">
        <v>8</v>
      </c>
      <c r="I64" s="292">
        <v>0</v>
      </c>
      <c r="J64" s="292">
        <v>0</v>
      </c>
      <c r="K64" s="292">
        <v>0</v>
      </c>
      <c r="L64" s="293">
        <v>0</v>
      </c>
      <c r="M64" s="293">
        <v>0</v>
      </c>
      <c r="N64" s="293">
        <v>0</v>
      </c>
      <c r="O64" s="299">
        <f t="shared" si="6"/>
        <v>49</v>
      </c>
      <c r="P64" s="173"/>
      <c r="Q64" s="173"/>
      <c r="R64" s="173"/>
      <c r="S64" s="173"/>
      <c r="T64" s="173"/>
      <c r="U64" s="173"/>
      <c r="V64" s="283"/>
      <c r="W64" s="173"/>
      <c r="X64" s="173"/>
      <c r="Y64" s="205"/>
      <c r="Z64" s="205"/>
      <c r="AA64" s="205"/>
      <c r="AB64" s="205"/>
      <c r="AC64" s="205"/>
      <c r="AD64" s="253"/>
      <c r="AE64" s="253"/>
      <c r="AF64" s="242"/>
      <c r="AG64" s="242"/>
      <c r="AI64" s="242"/>
      <c r="AP64" s="242"/>
      <c r="AQ64" s="242"/>
      <c r="AR64" s="242"/>
      <c r="AS64" s="242"/>
    </row>
    <row r="65" spans="1:45" s="175" customFormat="1" ht="14.5" customHeight="1" x14ac:dyDescent="0.3">
      <c r="A65" s="256"/>
      <c r="B65" s="256" t="s">
        <v>693</v>
      </c>
      <c r="C65" s="292">
        <v>23</v>
      </c>
      <c r="D65" s="292">
        <v>42</v>
      </c>
      <c r="E65" s="292">
        <v>31</v>
      </c>
      <c r="F65" s="292">
        <v>52</v>
      </c>
      <c r="G65" s="292">
        <v>92</v>
      </c>
      <c r="H65" s="292">
        <v>54</v>
      </c>
      <c r="I65" s="292">
        <v>0</v>
      </c>
      <c r="J65" s="292">
        <v>0</v>
      </c>
      <c r="K65" s="292">
        <v>0</v>
      </c>
      <c r="L65" s="293">
        <v>0</v>
      </c>
      <c r="M65" s="293">
        <v>0</v>
      </c>
      <c r="N65" s="293">
        <v>0</v>
      </c>
      <c r="O65" s="299">
        <f t="shared" si="6"/>
        <v>294</v>
      </c>
      <c r="P65" s="173"/>
      <c r="Q65" s="173"/>
      <c r="R65" s="173"/>
      <c r="S65" s="173"/>
      <c r="T65" s="173"/>
      <c r="U65" s="173"/>
      <c r="V65" s="283"/>
      <c r="W65" s="173"/>
      <c r="X65" s="173"/>
      <c r="Y65" s="205"/>
      <c r="Z65" s="205"/>
      <c r="AA65" s="205"/>
      <c r="AB65" s="205"/>
      <c r="AC65" s="205"/>
      <c r="AD65" s="253"/>
      <c r="AE65" s="253"/>
      <c r="AF65" s="242"/>
      <c r="AG65" s="242"/>
      <c r="AI65" s="242"/>
      <c r="AP65" s="242"/>
      <c r="AQ65" s="242"/>
      <c r="AR65" s="242"/>
      <c r="AS65" s="242"/>
    </row>
    <row r="66" spans="1:45" s="175" customFormat="1" ht="14.5" customHeight="1" x14ac:dyDescent="0.3">
      <c r="A66" s="296" t="s">
        <v>707</v>
      </c>
      <c r="B66" s="296" t="s">
        <v>0</v>
      </c>
      <c r="C66" s="297">
        <f t="shared" ref="C66:N66" si="12">SUM(C67:C69)</f>
        <v>9732</v>
      </c>
      <c r="D66" s="297">
        <f t="shared" si="12"/>
        <v>9023</v>
      </c>
      <c r="E66" s="297">
        <f t="shared" si="12"/>
        <v>8785</v>
      </c>
      <c r="F66" s="297">
        <f t="shared" si="12"/>
        <v>10809</v>
      </c>
      <c r="G66" s="297">
        <f t="shared" si="12"/>
        <v>12633</v>
      </c>
      <c r="H66" s="297">
        <f t="shared" si="12"/>
        <v>10812</v>
      </c>
      <c r="I66" s="297">
        <f t="shared" si="12"/>
        <v>0</v>
      </c>
      <c r="J66" s="297">
        <f t="shared" si="12"/>
        <v>0</v>
      </c>
      <c r="K66" s="297">
        <f t="shared" si="12"/>
        <v>0</v>
      </c>
      <c r="L66" s="297">
        <f t="shared" si="12"/>
        <v>0</v>
      </c>
      <c r="M66" s="297">
        <f t="shared" si="12"/>
        <v>0</v>
      </c>
      <c r="N66" s="297">
        <f t="shared" si="12"/>
        <v>0</v>
      </c>
      <c r="O66" s="297">
        <f t="shared" si="6"/>
        <v>61794</v>
      </c>
      <c r="P66" s="173"/>
      <c r="Q66" s="173"/>
      <c r="R66" s="173"/>
      <c r="S66" s="173"/>
      <c r="T66" s="173"/>
      <c r="U66" s="173"/>
      <c r="V66" s="283"/>
      <c r="W66" s="173"/>
      <c r="X66" s="173"/>
      <c r="Y66" s="205"/>
      <c r="Z66" s="205"/>
      <c r="AA66" s="205"/>
      <c r="AB66" s="205"/>
      <c r="AC66" s="205"/>
      <c r="AD66" s="253"/>
      <c r="AE66" s="253"/>
      <c r="AF66" s="242"/>
      <c r="AG66" s="242"/>
      <c r="AI66" s="242"/>
      <c r="AP66" s="242"/>
      <c r="AQ66" s="242"/>
      <c r="AR66" s="242"/>
      <c r="AS66" s="242"/>
    </row>
    <row r="67" spans="1:45" s="175" customFormat="1" ht="14.5" customHeight="1" x14ac:dyDescent="0.3">
      <c r="A67" s="256"/>
      <c r="B67" s="256" t="s">
        <v>690</v>
      </c>
      <c r="C67" s="292">
        <v>4096</v>
      </c>
      <c r="D67" s="292">
        <v>3944</v>
      </c>
      <c r="E67" s="292">
        <v>3877</v>
      </c>
      <c r="F67" s="292">
        <v>4382</v>
      </c>
      <c r="G67" s="292">
        <v>4432</v>
      </c>
      <c r="H67" s="292">
        <v>3520</v>
      </c>
      <c r="I67" s="292">
        <v>0</v>
      </c>
      <c r="J67" s="292">
        <v>0</v>
      </c>
      <c r="K67" s="292">
        <v>0</v>
      </c>
      <c r="L67" s="293">
        <v>0</v>
      </c>
      <c r="M67" s="293">
        <v>0</v>
      </c>
      <c r="N67" s="293">
        <v>0</v>
      </c>
      <c r="O67" s="299">
        <f t="shared" si="6"/>
        <v>24251</v>
      </c>
      <c r="P67" s="173"/>
      <c r="Q67" s="173"/>
      <c r="R67" s="173"/>
      <c r="S67" s="173"/>
      <c r="T67" s="173"/>
      <c r="U67" s="173"/>
      <c r="V67" s="283"/>
      <c r="W67" s="173"/>
      <c r="X67" s="173"/>
      <c r="Y67" s="205"/>
      <c r="Z67" s="205"/>
      <c r="AA67" s="205"/>
      <c r="AB67" s="205"/>
      <c r="AC67" s="205"/>
      <c r="AD67" s="253"/>
      <c r="AE67" s="253"/>
      <c r="AF67" s="242"/>
      <c r="AG67" s="242"/>
      <c r="AI67" s="242"/>
      <c r="AP67" s="242"/>
      <c r="AQ67" s="242"/>
      <c r="AR67" s="242"/>
      <c r="AS67" s="242"/>
    </row>
    <row r="68" spans="1:45" s="175" customFormat="1" ht="14.5" customHeight="1" x14ac:dyDescent="0.3">
      <c r="A68" s="256"/>
      <c r="B68" s="256" t="s">
        <v>691</v>
      </c>
      <c r="C68" s="292">
        <v>1073</v>
      </c>
      <c r="D68" s="292">
        <v>1041</v>
      </c>
      <c r="E68" s="292">
        <v>1016</v>
      </c>
      <c r="F68" s="292">
        <v>1197</v>
      </c>
      <c r="G68" s="292">
        <v>1120</v>
      </c>
      <c r="H68" s="292">
        <v>953</v>
      </c>
      <c r="I68" s="292">
        <v>0</v>
      </c>
      <c r="J68" s="292">
        <v>0</v>
      </c>
      <c r="K68" s="292">
        <v>0</v>
      </c>
      <c r="L68" s="293">
        <v>0</v>
      </c>
      <c r="M68" s="293">
        <v>0</v>
      </c>
      <c r="N68" s="293">
        <v>0</v>
      </c>
      <c r="O68" s="299">
        <f t="shared" si="6"/>
        <v>6400</v>
      </c>
      <c r="P68" s="173"/>
      <c r="Q68" s="173"/>
      <c r="R68" s="173"/>
      <c r="S68" s="173"/>
      <c r="T68" s="173"/>
      <c r="U68" s="173"/>
      <c r="V68" s="283"/>
      <c r="W68" s="173"/>
      <c r="X68" s="173"/>
      <c r="Y68" s="205"/>
      <c r="Z68" s="205"/>
      <c r="AA68" s="205"/>
      <c r="AB68" s="205"/>
      <c r="AC68" s="205"/>
      <c r="AD68" s="253"/>
      <c r="AE68" s="253"/>
      <c r="AF68" s="242"/>
      <c r="AG68" s="242"/>
      <c r="AI68" s="242"/>
      <c r="AP68" s="242"/>
      <c r="AQ68" s="242"/>
      <c r="AR68" s="242"/>
      <c r="AS68" s="242"/>
    </row>
    <row r="69" spans="1:45" s="175" customFormat="1" ht="14.5" customHeight="1" x14ac:dyDescent="0.3">
      <c r="A69" s="256"/>
      <c r="B69" s="256" t="s">
        <v>693</v>
      </c>
      <c r="C69" s="292">
        <v>4563</v>
      </c>
      <c r="D69" s="292">
        <v>4038</v>
      </c>
      <c r="E69" s="292">
        <v>3892</v>
      </c>
      <c r="F69" s="292">
        <v>5230</v>
      </c>
      <c r="G69" s="292">
        <v>7081</v>
      </c>
      <c r="H69" s="292">
        <v>6339</v>
      </c>
      <c r="I69" s="292">
        <v>0</v>
      </c>
      <c r="J69" s="292">
        <v>0</v>
      </c>
      <c r="K69" s="292">
        <v>0</v>
      </c>
      <c r="L69" s="293">
        <v>0</v>
      </c>
      <c r="M69" s="293">
        <v>0</v>
      </c>
      <c r="N69" s="293">
        <v>0</v>
      </c>
      <c r="O69" s="299">
        <f t="shared" si="6"/>
        <v>31143</v>
      </c>
      <c r="P69" s="173"/>
      <c r="Q69" s="173"/>
      <c r="R69" s="173"/>
      <c r="S69" s="173"/>
      <c r="T69" s="173"/>
      <c r="U69" s="173"/>
      <c r="V69" s="283"/>
      <c r="W69" s="173"/>
      <c r="X69" s="173"/>
      <c r="Y69" s="205"/>
      <c r="Z69" s="205"/>
      <c r="AA69" s="205"/>
      <c r="AB69" s="205"/>
      <c r="AC69" s="205"/>
      <c r="AD69" s="253"/>
      <c r="AE69" s="253"/>
      <c r="AF69" s="242"/>
      <c r="AG69" s="242"/>
      <c r="AI69" s="242"/>
      <c r="AP69" s="242"/>
      <c r="AQ69" s="242"/>
      <c r="AR69" s="242"/>
      <c r="AS69" s="242"/>
    </row>
    <row r="70" spans="1:45" s="175" customFormat="1" ht="14.5" customHeight="1" x14ac:dyDescent="0.3">
      <c r="A70" s="296" t="s">
        <v>708</v>
      </c>
      <c r="B70" s="296" t="s">
        <v>0</v>
      </c>
      <c r="C70" s="297">
        <f t="shared" ref="C70:N70" si="13">SUM(C71:C73)</f>
        <v>99</v>
      </c>
      <c r="D70" s="297">
        <f t="shared" si="13"/>
        <v>82</v>
      </c>
      <c r="E70" s="297">
        <f t="shared" si="13"/>
        <v>84</v>
      </c>
      <c r="F70" s="297">
        <f t="shared" si="13"/>
        <v>102</v>
      </c>
      <c r="G70" s="297">
        <f t="shared" si="13"/>
        <v>84</v>
      </c>
      <c r="H70" s="297">
        <f t="shared" si="13"/>
        <v>81</v>
      </c>
      <c r="I70" s="297">
        <f t="shared" si="13"/>
        <v>0</v>
      </c>
      <c r="J70" s="297">
        <f t="shared" si="13"/>
        <v>0</v>
      </c>
      <c r="K70" s="297">
        <f t="shared" si="13"/>
        <v>0</v>
      </c>
      <c r="L70" s="297">
        <f t="shared" si="13"/>
        <v>0</v>
      </c>
      <c r="M70" s="297">
        <f t="shared" si="13"/>
        <v>0</v>
      </c>
      <c r="N70" s="297">
        <f t="shared" si="13"/>
        <v>0</v>
      </c>
      <c r="O70" s="297">
        <f t="shared" si="6"/>
        <v>532</v>
      </c>
      <c r="P70" s="173"/>
      <c r="Q70" s="173"/>
      <c r="R70" s="173"/>
      <c r="S70" s="173"/>
      <c r="T70" s="173"/>
      <c r="U70" s="173"/>
      <c r="V70" s="283"/>
      <c r="W70" s="173"/>
      <c r="X70" s="173"/>
      <c r="Y70" s="205"/>
      <c r="Z70" s="205"/>
      <c r="AA70" s="205"/>
      <c r="AB70" s="205"/>
      <c r="AC70" s="205"/>
      <c r="AD70" s="253"/>
      <c r="AE70" s="253"/>
      <c r="AF70" s="242"/>
      <c r="AG70" s="242"/>
      <c r="AI70" s="242"/>
      <c r="AP70" s="242"/>
      <c r="AQ70" s="242"/>
      <c r="AR70" s="242"/>
      <c r="AS70" s="242"/>
    </row>
    <row r="71" spans="1:45" s="175" customFormat="1" ht="14.5" customHeight="1" x14ac:dyDescent="0.3">
      <c r="A71" s="256"/>
      <c r="B71" s="256" t="s">
        <v>690</v>
      </c>
      <c r="C71" s="292">
        <v>46</v>
      </c>
      <c r="D71" s="292">
        <v>44</v>
      </c>
      <c r="E71" s="292">
        <v>43</v>
      </c>
      <c r="F71" s="292">
        <v>57</v>
      </c>
      <c r="G71" s="292">
        <v>33</v>
      </c>
      <c r="H71" s="292">
        <v>29</v>
      </c>
      <c r="I71" s="292">
        <v>0</v>
      </c>
      <c r="J71" s="292">
        <v>0</v>
      </c>
      <c r="K71" s="292">
        <v>0</v>
      </c>
      <c r="L71" s="293">
        <v>0</v>
      </c>
      <c r="M71" s="293">
        <v>0</v>
      </c>
      <c r="N71" s="293">
        <v>0</v>
      </c>
      <c r="O71" s="299">
        <f t="shared" si="6"/>
        <v>252</v>
      </c>
      <c r="P71" s="173"/>
      <c r="Q71" s="173"/>
      <c r="R71" s="173"/>
      <c r="S71" s="173"/>
      <c r="T71" s="173"/>
      <c r="U71" s="173"/>
      <c r="V71" s="283"/>
      <c r="W71" s="173"/>
      <c r="X71" s="173"/>
      <c r="Y71" s="205"/>
      <c r="Z71" s="205"/>
      <c r="AA71" s="205"/>
      <c r="AB71" s="205"/>
      <c r="AC71" s="205"/>
      <c r="AD71" s="253"/>
      <c r="AE71" s="253"/>
      <c r="AF71" s="242"/>
      <c r="AG71" s="242"/>
      <c r="AI71" s="242"/>
      <c r="AP71" s="242"/>
      <c r="AQ71" s="242"/>
      <c r="AR71" s="242"/>
      <c r="AS71" s="242"/>
    </row>
    <row r="72" spans="1:45" s="175" customFormat="1" ht="14.5" customHeight="1" x14ac:dyDescent="0.3">
      <c r="A72" s="256"/>
      <c r="B72" s="256" t="s">
        <v>691</v>
      </c>
      <c r="C72" s="292">
        <v>15</v>
      </c>
      <c r="D72" s="292">
        <v>10</v>
      </c>
      <c r="E72" s="292">
        <v>13</v>
      </c>
      <c r="F72" s="292">
        <v>11</v>
      </c>
      <c r="G72" s="292">
        <v>8</v>
      </c>
      <c r="H72" s="292">
        <v>8</v>
      </c>
      <c r="I72" s="292">
        <v>0</v>
      </c>
      <c r="J72" s="292">
        <v>0</v>
      </c>
      <c r="K72" s="292">
        <v>0</v>
      </c>
      <c r="L72" s="293">
        <v>0</v>
      </c>
      <c r="M72" s="293">
        <v>0</v>
      </c>
      <c r="N72" s="293">
        <v>0</v>
      </c>
      <c r="O72" s="299">
        <f t="shared" si="6"/>
        <v>65</v>
      </c>
      <c r="P72" s="173"/>
      <c r="Q72" s="173"/>
      <c r="R72" s="173"/>
      <c r="S72" s="173"/>
      <c r="T72" s="173"/>
      <c r="U72" s="173"/>
      <c r="V72" s="283"/>
      <c r="W72" s="173"/>
      <c r="X72" s="173"/>
      <c r="Y72" s="205"/>
      <c r="Z72" s="205"/>
      <c r="AA72" s="205"/>
      <c r="AB72" s="205"/>
      <c r="AC72" s="205"/>
      <c r="AD72" s="253"/>
      <c r="AE72" s="253"/>
      <c r="AF72" s="242"/>
      <c r="AG72" s="242"/>
      <c r="AI72" s="242"/>
      <c r="AP72" s="242"/>
      <c r="AQ72" s="242"/>
      <c r="AR72" s="242"/>
      <c r="AS72" s="242"/>
    </row>
    <row r="73" spans="1:45" s="175" customFormat="1" ht="14.5" customHeight="1" x14ac:dyDescent="0.3">
      <c r="A73" s="256"/>
      <c r="B73" s="256" t="s">
        <v>693</v>
      </c>
      <c r="C73" s="292">
        <v>38</v>
      </c>
      <c r="D73" s="292">
        <v>28</v>
      </c>
      <c r="E73" s="292">
        <v>28</v>
      </c>
      <c r="F73" s="292">
        <v>34</v>
      </c>
      <c r="G73" s="292">
        <v>43</v>
      </c>
      <c r="H73" s="292">
        <v>44</v>
      </c>
      <c r="I73" s="292">
        <v>0</v>
      </c>
      <c r="J73" s="292">
        <v>0</v>
      </c>
      <c r="K73" s="292">
        <v>0</v>
      </c>
      <c r="L73" s="293">
        <v>0</v>
      </c>
      <c r="M73" s="293">
        <v>0</v>
      </c>
      <c r="N73" s="293">
        <v>0</v>
      </c>
      <c r="O73" s="299">
        <f t="shared" si="6"/>
        <v>215</v>
      </c>
      <c r="P73" s="173"/>
      <c r="Q73" s="173"/>
      <c r="R73" s="173"/>
      <c r="S73" s="173"/>
      <c r="T73" s="173"/>
      <c r="U73" s="173"/>
      <c r="V73" s="283"/>
      <c r="W73" s="173"/>
      <c r="X73" s="173"/>
      <c r="Y73" s="205"/>
      <c r="Z73" s="205"/>
      <c r="AA73" s="205"/>
      <c r="AB73" s="205"/>
      <c r="AC73" s="205"/>
      <c r="AD73" s="253"/>
      <c r="AE73" s="253"/>
      <c r="AF73" s="242"/>
      <c r="AG73" s="242"/>
      <c r="AI73" s="242"/>
      <c r="AP73" s="242"/>
      <c r="AQ73" s="242"/>
      <c r="AR73" s="242"/>
      <c r="AS73" s="242"/>
    </row>
    <row r="74" spans="1:45" s="175" customFormat="1" ht="14.5" customHeight="1" x14ac:dyDescent="0.3">
      <c r="A74" s="296" t="s">
        <v>709</v>
      </c>
      <c r="B74" s="296" t="s">
        <v>0</v>
      </c>
      <c r="C74" s="297">
        <f t="shared" ref="C74:N74" si="14">SUM(C75:C77)</f>
        <v>424</v>
      </c>
      <c r="D74" s="297">
        <f t="shared" si="14"/>
        <v>383</v>
      </c>
      <c r="E74" s="297">
        <f t="shared" si="14"/>
        <v>345</v>
      </c>
      <c r="F74" s="297">
        <f t="shared" si="14"/>
        <v>443</v>
      </c>
      <c r="G74" s="297">
        <f t="shared" si="14"/>
        <v>526</v>
      </c>
      <c r="H74" s="297">
        <f t="shared" si="14"/>
        <v>386</v>
      </c>
      <c r="I74" s="297">
        <f t="shared" si="14"/>
        <v>0</v>
      </c>
      <c r="J74" s="297">
        <f t="shared" si="14"/>
        <v>0</v>
      </c>
      <c r="K74" s="297">
        <f t="shared" si="14"/>
        <v>0</v>
      </c>
      <c r="L74" s="297">
        <f t="shared" si="14"/>
        <v>0</v>
      </c>
      <c r="M74" s="297">
        <f t="shared" si="14"/>
        <v>0</v>
      </c>
      <c r="N74" s="297">
        <f t="shared" si="14"/>
        <v>0</v>
      </c>
      <c r="O74" s="297">
        <f t="shared" si="6"/>
        <v>2507</v>
      </c>
      <c r="P74" s="173"/>
      <c r="Q74" s="173"/>
      <c r="R74" s="173"/>
      <c r="S74" s="173"/>
      <c r="T74" s="173"/>
      <c r="U74" s="173"/>
      <c r="V74" s="283"/>
      <c r="W74" s="173"/>
      <c r="X74" s="173"/>
      <c r="Y74" s="205"/>
      <c r="Z74" s="205"/>
      <c r="AA74" s="205"/>
      <c r="AB74" s="205"/>
      <c r="AC74" s="205"/>
      <c r="AD74" s="253"/>
      <c r="AE74" s="253"/>
      <c r="AF74" s="242"/>
      <c r="AG74" s="242"/>
      <c r="AI74" s="242"/>
      <c r="AP74" s="242"/>
      <c r="AQ74" s="242"/>
      <c r="AR74" s="242"/>
      <c r="AS74" s="242"/>
    </row>
    <row r="75" spans="1:45" s="175" customFormat="1" ht="14.5" customHeight="1" x14ac:dyDescent="0.3">
      <c r="A75" s="256"/>
      <c r="B75" s="256" t="s">
        <v>690</v>
      </c>
      <c r="C75" s="292">
        <v>296</v>
      </c>
      <c r="D75" s="292">
        <v>260</v>
      </c>
      <c r="E75" s="292">
        <v>243</v>
      </c>
      <c r="F75" s="292">
        <v>279</v>
      </c>
      <c r="G75" s="292">
        <v>280</v>
      </c>
      <c r="H75" s="292">
        <v>238</v>
      </c>
      <c r="I75" s="292">
        <v>0</v>
      </c>
      <c r="J75" s="292">
        <v>0</v>
      </c>
      <c r="K75" s="292">
        <v>0</v>
      </c>
      <c r="L75" s="293">
        <v>0</v>
      </c>
      <c r="M75" s="293">
        <v>0</v>
      </c>
      <c r="N75" s="293">
        <v>0</v>
      </c>
      <c r="O75" s="299">
        <f t="shared" si="6"/>
        <v>1596</v>
      </c>
      <c r="P75" s="173"/>
      <c r="Q75" s="173"/>
      <c r="R75" s="173"/>
      <c r="S75" s="173"/>
      <c r="T75" s="173"/>
      <c r="U75" s="173"/>
      <c r="V75" s="283"/>
      <c r="W75" s="173"/>
      <c r="X75" s="173"/>
      <c r="Y75" s="205"/>
      <c r="Z75" s="205"/>
      <c r="AA75" s="205"/>
      <c r="AB75" s="205"/>
      <c r="AC75" s="205"/>
      <c r="AD75" s="253"/>
      <c r="AE75" s="253"/>
      <c r="AF75" s="242"/>
      <c r="AG75" s="242"/>
      <c r="AI75" s="242"/>
      <c r="AP75" s="242"/>
      <c r="AQ75" s="242"/>
      <c r="AR75" s="242"/>
      <c r="AS75" s="242"/>
    </row>
    <row r="76" spans="1:45" s="175" customFormat="1" ht="14.5" customHeight="1" x14ac:dyDescent="0.3">
      <c r="A76" s="256"/>
      <c r="B76" s="256" t="s">
        <v>691</v>
      </c>
      <c r="C76" s="292">
        <v>83</v>
      </c>
      <c r="D76" s="292">
        <v>110</v>
      </c>
      <c r="E76" s="292">
        <v>83</v>
      </c>
      <c r="F76" s="292">
        <v>92</v>
      </c>
      <c r="G76" s="292">
        <v>100</v>
      </c>
      <c r="H76" s="292">
        <v>88</v>
      </c>
      <c r="I76" s="292">
        <v>0</v>
      </c>
      <c r="J76" s="292">
        <v>0</v>
      </c>
      <c r="K76" s="292">
        <v>0</v>
      </c>
      <c r="L76" s="293">
        <v>0</v>
      </c>
      <c r="M76" s="293">
        <v>0</v>
      </c>
      <c r="N76" s="293">
        <v>0</v>
      </c>
      <c r="O76" s="299">
        <f t="shared" si="6"/>
        <v>556</v>
      </c>
      <c r="P76" s="173"/>
      <c r="Q76" s="173"/>
      <c r="R76" s="173"/>
      <c r="S76" s="173"/>
      <c r="T76" s="173"/>
      <c r="U76" s="173"/>
      <c r="V76" s="283"/>
      <c r="W76" s="173"/>
      <c r="X76" s="173"/>
      <c r="Y76" s="205"/>
      <c r="Z76" s="205"/>
      <c r="AA76" s="205"/>
      <c r="AB76" s="205"/>
      <c r="AC76" s="205"/>
      <c r="AD76" s="253"/>
      <c r="AE76" s="253"/>
      <c r="AF76" s="242"/>
      <c r="AG76" s="242"/>
      <c r="AI76" s="242"/>
      <c r="AP76" s="242"/>
      <c r="AQ76" s="242"/>
      <c r="AR76" s="242"/>
      <c r="AS76" s="242"/>
    </row>
    <row r="77" spans="1:45" s="175" customFormat="1" ht="14.5" customHeight="1" x14ac:dyDescent="0.3">
      <c r="A77" s="256"/>
      <c r="B77" s="256" t="s">
        <v>693</v>
      </c>
      <c r="C77" s="292">
        <v>45</v>
      </c>
      <c r="D77" s="292">
        <v>13</v>
      </c>
      <c r="E77" s="292">
        <v>19</v>
      </c>
      <c r="F77" s="292">
        <v>72</v>
      </c>
      <c r="G77" s="292">
        <v>146</v>
      </c>
      <c r="H77" s="292">
        <v>60</v>
      </c>
      <c r="I77" s="292">
        <v>0</v>
      </c>
      <c r="J77" s="292">
        <v>0</v>
      </c>
      <c r="K77" s="292">
        <v>0</v>
      </c>
      <c r="L77" s="293">
        <v>0</v>
      </c>
      <c r="M77" s="293">
        <v>0</v>
      </c>
      <c r="N77" s="293">
        <v>0</v>
      </c>
      <c r="O77" s="299">
        <f t="shared" si="6"/>
        <v>355</v>
      </c>
      <c r="P77" s="173"/>
      <c r="Q77" s="173"/>
      <c r="R77" s="173"/>
      <c r="S77" s="173"/>
      <c r="T77" s="173"/>
      <c r="U77" s="173"/>
      <c r="V77" s="283"/>
      <c r="W77" s="173"/>
      <c r="X77" s="173"/>
      <c r="Y77" s="205"/>
      <c r="Z77" s="205"/>
      <c r="AA77" s="205"/>
      <c r="AB77" s="205"/>
      <c r="AC77" s="205"/>
      <c r="AD77" s="253"/>
      <c r="AE77" s="253"/>
      <c r="AF77" s="242"/>
      <c r="AG77" s="242"/>
      <c r="AI77" s="242"/>
      <c r="AP77" s="242"/>
      <c r="AQ77" s="242"/>
      <c r="AR77" s="242"/>
      <c r="AS77" s="242"/>
    </row>
    <row r="78" spans="1:45" s="175" customFormat="1" ht="14.5" customHeight="1" x14ac:dyDescent="0.3">
      <c r="A78" s="296" t="s">
        <v>710</v>
      </c>
      <c r="B78" s="296" t="s">
        <v>0</v>
      </c>
      <c r="C78" s="297">
        <f t="shared" ref="C78:N78" si="15">SUM(C79:C81)</f>
        <v>20</v>
      </c>
      <c r="D78" s="297">
        <f t="shared" si="15"/>
        <v>46</v>
      </c>
      <c r="E78" s="297">
        <f t="shared" si="15"/>
        <v>34</v>
      </c>
      <c r="F78" s="297">
        <f t="shared" si="15"/>
        <v>31</v>
      </c>
      <c r="G78" s="297">
        <f t="shared" si="15"/>
        <v>22</v>
      </c>
      <c r="H78" s="297">
        <f t="shared" si="15"/>
        <v>153</v>
      </c>
      <c r="I78" s="297">
        <f t="shared" si="15"/>
        <v>0</v>
      </c>
      <c r="J78" s="297">
        <f t="shared" si="15"/>
        <v>0</v>
      </c>
      <c r="K78" s="297">
        <f t="shared" si="15"/>
        <v>0</v>
      </c>
      <c r="L78" s="297">
        <f t="shared" si="15"/>
        <v>0</v>
      </c>
      <c r="M78" s="297">
        <f t="shared" si="15"/>
        <v>0</v>
      </c>
      <c r="N78" s="297">
        <f t="shared" si="15"/>
        <v>0</v>
      </c>
      <c r="O78" s="297">
        <f t="shared" si="6"/>
        <v>306</v>
      </c>
      <c r="P78" s="173"/>
      <c r="Q78" s="173"/>
      <c r="R78" s="173"/>
      <c r="S78" s="173"/>
      <c r="T78" s="173"/>
      <c r="U78" s="173"/>
      <c r="V78" s="283"/>
      <c r="W78" s="173"/>
      <c r="X78" s="173"/>
      <c r="Y78" s="205"/>
      <c r="Z78" s="205"/>
      <c r="AA78" s="205"/>
      <c r="AB78" s="205"/>
      <c r="AC78" s="205"/>
      <c r="AD78" s="253"/>
      <c r="AE78" s="253"/>
      <c r="AF78" s="242"/>
      <c r="AG78" s="242"/>
      <c r="AI78" s="242"/>
      <c r="AP78" s="242"/>
      <c r="AQ78" s="242"/>
      <c r="AR78" s="242"/>
      <c r="AS78" s="242"/>
    </row>
    <row r="79" spans="1:45" s="175" customFormat="1" ht="14.5" customHeight="1" x14ac:dyDescent="0.3">
      <c r="A79" s="256"/>
      <c r="B79" s="256" t="s">
        <v>690</v>
      </c>
      <c r="C79" s="292">
        <v>6</v>
      </c>
      <c r="D79" s="292">
        <v>16</v>
      </c>
      <c r="E79" s="292">
        <v>19</v>
      </c>
      <c r="F79" s="292">
        <v>5</v>
      </c>
      <c r="G79" s="292">
        <v>13</v>
      </c>
      <c r="H79" s="292">
        <v>50</v>
      </c>
      <c r="I79" s="292">
        <v>0</v>
      </c>
      <c r="J79" s="292">
        <v>0</v>
      </c>
      <c r="K79" s="292">
        <v>0</v>
      </c>
      <c r="L79" s="293">
        <v>0</v>
      </c>
      <c r="M79" s="293">
        <v>0</v>
      </c>
      <c r="N79" s="293">
        <v>0</v>
      </c>
      <c r="O79" s="299">
        <f t="shared" si="6"/>
        <v>109</v>
      </c>
      <c r="P79" s="173"/>
      <c r="Q79" s="173"/>
      <c r="R79" s="173"/>
      <c r="S79" s="173"/>
      <c r="T79" s="173"/>
      <c r="U79" s="173"/>
      <c r="V79" s="283"/>
      <c r="W79" s="173"/>
      <c r="X79" s="173"/>
      <c r="Y79" s="205"/>
      <c r="Z79" s="205"/>
      <c r="AA79" s="205"/>
      <c r="AB79" s="205"/>
      <c r="AC79" s="205"/>
      <c r="AD79" s="253"/>
      <c r="AE79" s="253"/>
      <c r="AF79" s="242"/>
      <c r="AG79" s="242"/>
      <c r="AI79" s="242"/>
      <c r="AP79" s="242"/>
      <c r="AQ79" s="242"/>
      <c r="AR79" s="242"/>
      <c r="AS79" s="242"/>
    </row>
    <row r="80" spans="1:45" s="175" customFormat="1" ht="14.5" customHeight="1" x14ac:dyDescent="0.3">
      <c r="A80" s="256"/>
      <c r="B80" s="256" t="s">
        <v>691</v>
      </c>
      <c r="C80" s="292">
        <v>7</v>
      </c>
      <c r="D80" s="292">
        <v>8</v>
      </c>
      <c r="E80" s="292">
        <v>2</v>
      </c>
      <c r="F80" s="292">
        <v>4</v>
      </c>
      <c r="G80" s="292">
        <v>0</v>
      </c>
      <c r="H80" s="292">
        <v>17</v>
      </c>
      <c r="I80" s="292">
        <v>0</v>
      </c>
      <c r="J80" s="292">
        <v>0</v>
      </c>
      <c r="K80" s="292">
        <v>0</v>
      </c>
      <c r="L80" s="293">
        <v>0</v>
      </c>
      <c r="M80" s="293">
        <v>0</v>
      </c>
      <c r="N80" s="293">
        <v>0</v>
      </c>
      <c r="O80" s="299">
        <f t="shared" si="6"/>
        <v>38</v>
      </c>
      <c r="P80" s="173"/>
      <c r="Q80" s="173"/>
      <c r="R80" s="173"/>
      <c r="S80" s="173"/>
      <c r="T80" s="173"/>
      <c r="U80" s="173"/>
      <c r="V80" s="283"/>
      <c r="W80" s="173"/>
      <c r="X80" s="173"/>
      <c r="Y80" s="205"/>
      <c r="Z80" s="205"/>
      <c r="AA80" s="205"/>
      <c r="AB80" s="205"/>
      <c r="AC80" s="205"/>
      <c r="AD80" s="253"/>
      <c r="AE80" s="253"/>
      <c r="AF80" s="242"/>
      <c r="AG80" s="242"/>
      <c r="AI80" s="242"/>
      <c r="AP80" s="242"/>
      <c r="AQ80" s="242"/>
      <c r="AR80" s="242"/>
      <c r="AS80" s="242"/>
    </row>
    <row r="81" spans="1:45" s="175" customFormat="1" ht="14.5" customHeight="1" x14ac:dyDescent="0.3">
      <c r="A81" s="256"/>
      <c r="B81" s="256" t="s">
        <v>693</v>
      </c>
      <c r="C81" s="292">
        <v>7</v>
      </c>
      <c r="D81" s="292">
        <v>22</v>
      </c>
      <c r="E81" s="292">
        <v>13</v>
      </c>
      <c r="F81" s="292">
        <v>22</v>
      </c>
      <c r="G81" s="292">
        <v>9</v>
      </c>
      <c r="H81" s="292">
        <v>86</v>
      </c>
      <c r="I81" s="292">
        <v>0</v>
      </c>
      <c r="J81" s="292">
        <v>0</v>
      </c>
      <c r="K81" s="292">
        <v>0</v>
      </c>
      <c r="L81" s="293">
        <v>0</v>
      </c>
      <c r="M81" s="293">
        <v>0</v>
      </c>
      <c r="N81" s="293">
        <v>0</v>
      </c>
      <c r="O81" s="299">
        <f t="shared" si="6"/>
        <v>159</v>
      </c>
      <c r="P81" s="173"/>
      <c r="Q81" s="173"/>
      <c r="R81" s="173"/>
      <c r="S81" s="173"/>
      <c r="T81" s="173"/>
      <c r="U81" s="173"/>
      <c r="V81" s="283"/>
      <c r="W81" s="173"/>
      <c r="X81" s="173"/>
      <c r="Y81" s="205"/>
      <c r="Z81" s="205"/>
      <c r="AA81" s="205"/>
      <c r="AB81" s="205"/>
      <c r="AC81" s="205"/>
      <c r="AD81" s="253"/>
      <c r="AE81" s="253"/>
      <c r="AF81" s="242"/>
      <c r="AG81" s="242"/>
      <c r="AI81" s="242"/>
      <c r="AP81" s="242"/>
      <c r="AQ81" s="242"/>
      <c r="AR81" s="242"/>
      <c r="AS81" s="242"/>
    </row>
    <row r="82" spans="1:45" s="175" customFormat="1" ht="14.5" customHeight="1" x14ac:dyDescent="0.3">
      <c r="A82" s="296" t="s">
        <v>671</v>
      </c>
      <c r="B82" s="296" t="s">
        <v>0</v>
      </c>
      <c r="C82" s="297">
        <f t="shared" ref="C82:N82" si="16">SUM(C83:C85)</f>
        <v>3</v>
      </c>
      <c r="D82" s="297">
        <f t="shared" si="16"/>
        <v>2</v>
      </c>
      <c r="E82" s="297">
        <f t="shared" si="16"/>
        <v>4</v>
      </c>
      <c r="F82" s="297">
        <f t="shared" si="16"/>
        <v>1</v>
      </c>
      <c r="G82" s="297">
        <f t="shared" si="16"/>
        <v>3</v>
      </c>
      <c r="H82" s="297">
        <f t="shared" si="16"/>
        <v>4</v>
      </c>
      <c r="I82" s="297">
        <f t="shared" si="16"/>
        <v>0</v>
      </c>
      <c r="J82" s="297">
        <f t="shared" si="16"/>
        <v>0</v>
      </c>
      <c r="K82" s="297">
        <f t="shared" si="16"/>
        <v>0</v>
      </c>
      <c r="L82" s="297">
        <f t="shared" si="16"/>
        <v>0</v>
      </c>
      <c r="M82" s="297">
        <f t="shared" si="16"/>
        <v>0</v>
      </c>
      <c r="N82" s="297">
        <f t="shared" si="16"/>
        <v>0</v>
      </c>
      <c r="O82" s="297">
        <f t="shared" si="6"/>
        <v>17</v>
      </c>
      <c r="P82" s="173"/>
      <c r="Q82" s="173"/>
      <c r="R82" s="173"/>
      <c r="S82" s="173"/>
      <c r="T82" s="173"/>
      <c r="U82" s="173"/>
      <c r="V82" s="283"/>
      <c r="W82" s="173"/>
      <c r="X82" s="173"/>
      <c r="Y82" s="205"/>
      <c r="Z82" s="205"/>
      <c r="AA82" s="205"/>
      <c r="AB82" s="205"/>
      <c r="AC82" s="205"/>
      <c r="AD82" s="253"/>
      <c r="AE82" s="253"/>
      <c r="AF82" s="242"/>
      <c r="AG82" s="242"/>
      <c r="AI82" s="242"/>
      <c r="AP82" s="242"/>
      <c r="AQ82" s="242"/>
      <c r="AR82" s="242"/>
      <c r="AS82" s="242"/>
    </row>
    <row r="83" spans="1:45" s="175" customFormat="1" ht="14.5" customHeight="1" x14ac:dyDescent="0.3">
      <c r="A83" s="256"/>
      <c r="B83" s="256" t="s">
        <v>690</v>
      </c>
      <c r="C83" s="292">
        <v>0</v>
      </c>
      <c r="D83" s="292">
        <v>0</v>
      </c>
      <c r="E83" s="292">
        <v>2</v>
      </c>
      <c r="F83" s="292">
        <v>0</v>
      </c>
      <c r="G83" s="292">
        <v>0</v>
      </c>
      <c r="H83" s="292">
        <v>2</v>
      </c>
      <c r="I83" s="292">
        <v>0</v>
      </c>
      <c r="J83" s="292">
        <v>0</v>
      </c>
      <c r="K83" s="292">
        <v>0</v>
      </c>
      <c r="L83" s="293">
        <v>0</v>
      </c>
      <c r="M83" s="293">
        <v>0</v>
      </c>
      <c r="N83" s="293">
        <v>0</v>
      </c>
      <c r="O83" s="299">
        <f t="shared" si="6"/>
        <v>4</v>
      </c>
      <c r="P83" s="173"/>
      <c r="Q83" s="173"/>
      <c r="R83" s="173"/>
      <c r="S83" s="173"/>
      <c r="T83" s="173"/>
      <c r="U83" s="173"/>
      <c r="V83" s="283"/>
      <c r="W83" s="173"/>
      <c r="X83" s="173"/>
      <c r="Y83" s="205"/>
      <c r="Z83" s="205"/>
      <c r="AA83" s="205"/>
      <c r="AB83" s="205"/>
      <c r="AC83" s="205"/>
      <c r="AD83" s="253"/>
      <c r="AE83" s="253"/>
      <c r="AF83" s="242"/>
      <c r="AG83" s="242"/>
      <c r="AI83" s="242"/>
      <c r="AP83" s="242"/>
      <c r="AQ83" s="242"/>
      <c r="AR83" s="242"/>
      <c r="AS83" s="242"/>
    </row>
    <row r="84" spans="1:45" s="175" customFormat="1" ht="14.5" customHeight="1" x14ac:dyDescent="0.3">
      <c r="A84" s="256"/>
      <c r="B84" s="256" t="s">
        <v>691</v>
      </c>
      <c r="C84" s="292">
        <v>0</v>
      </c>
      <c r="D84" s="292">
        <v>0</v>
      </c>
      <c r="E84" s="292">
        <v>0</v>
      </c>
      <c r="F84" s="292">
        <v>0</v>
      </c>
      <c r="G84" s="292">
        <v>2</v>
      </c>
      <c r="H84" s="292">
        <v>0</v>
      </c>
      <c r="I84" s="292">
        <v>0</v>
      </c>
      <c r="J84" s="292">
        <v>0</v>
      </c>
      <c r="K84" s="292">
        <v>0</v>
      </c>
      <c r="L84" s="293">
        <v>0</v>
      </c>
      <c r="M84" s="293">
        <v>0</v>
      </c>
      <c r="N84" s="293">
        <v>0</v>
      </c>
      <c r="O84" s="299">
        <f t="shared" si="6"/>
        <v>2</v>
      </c>
      <c r="P84" s="173"/>
      <c r="Q84" s="173"/>
      <c r="R84" s="173"/>
      <c r="S84" s="173"/>
      <c r="T84" s="173"/>
      <c r="U84" s="173"/>
      <c r="V84" s="283"/>
      <c r="W84" s="173"/>
      <c r="X84" s="173"/>
      <c r="Y84" s="205"/>
      <c r="Z84" s="205"/>
      <c r="AA84" s="205"/>
      <c r="AB84" s="205"/>
      <c r="AC84" s="205"/>
      <c r="AD84" s="253"/>
      <c r="AE84" s="253"/>
      <c r="AF84" s="242"/>
      <c r="AG84" s="242"/>
      <c r="AI84" s="242"/>
      <c r="AP84" s="242"/>
      <c r="AQ84" s="242"/>
      <c r="AR84" s="242"/>
      <c r="AS84" s="242"/>
    </row>
    <row r="85" spans="1:45" s="175" customFormat="1" ht="14.5" customHeight="1" x14ac:dyDescent="0.3">
      <c r="A85" s="256"/>
      <c r="B85" s="256" t="s">
        <v>693</v>
      </c>
      <c r="C85" s="292">
        <v>3</v>
      </c>
      <c r="D85" s="292">
        <v>2</v>
      </c>
      <c r="E85" s="292">
        <v>2</v>
      </c>
      <c r="F85" s="292">
        <v>1</v>
      </c>
      <c r="G85" s="292">
        <v>1</v>
      </c>
      <c r="H85" s="292">
        <v>2</v>
      </c>
      <c r="I85" s="292">
        <v>0</v>
      </c>
      <c r="J85" s="292">
        <v>0</v>
      </c>
      <c r="K85" s="292">
        <v>0</v>
      </c>
      <c r="L85" s="293">
        <v>0</v>
      </c>
      <c r="M85" s="293">
        <v>0</v>
      </c>
      <c r="N85" s="293">
        <v>0</v>
      </c>
      <c r="O85" s="299">
        <f t="shared" si="6"/>
        <v>11</v>
      </c>
      <c r="P85" s="173"/>
      <c r="Q85" s="173"/>
      <c r="R85" s="173"/>
      <c r="S85" s="173"/>
      <c r="T85" s="173"/>
      <c r="U85" s="173"/>
      <c r="V85" s="283"/>
      <c r="W85" s="173"/>
      <c r="X85" s="173"/>
      <c r="Y85" s="205"/>
      <c r="Z85" s="205"/>
      <c r="AA85" s="205"/>
      <c r="AB85" s="205"/>
      <c r="AC85" s="205"/>
      <c r="AD85" s="253"/>
      <c r="AE85" s="253"/>
      <c r="AF85" s="242"/>
      <c r="AG85" s="242"/>
      <c r="AI85" s="242"/>
      <c r="AP85" s="242"/>
      <c r="AQ85" s="242"/>
      <c r="AR85" s="242"/>
      <c r="AS85" s="242"/>
    </row>
    <row r="86" spans="1:45" s="175" customFormat="1" ht="12" x14ac:dyDescent="0.3">
      <c r="A86" s="260"/>
      <c r="E86" s="173"/>
      <c r="F86" s="173"/>
      <c r="G86" s="173"/>
      <c r="Q86" s="173"/>
      <c r="R86" s="189"/>
      <c r="S86" s="189"/>
      <c r="T86" s="213"/>
      <c r="U86" s="213"/>
      <c r="V86" s="300"/>
      <c r="W86" s="189"/>
      <c r="X86" s="213"/>
      <c r="Y86" s="213"/>
      <c r="Z86" s="189"/>
      <c r="AA86" s="189"/>
      <c r="AB86" s="189"/>
      <c r="AC86" s="237"/>
      <c r="AD86" s="237"/>
      <c r="AE86" s="237"/>
      <c r="AF86" s="237"/>
      <c r="AQ86" s="242"/>
      <c r="AS86" s="242"/>
    </row>
    <row r="87" spans="1:45" s="173" customFormat="1" ht="18" customHeight="1" x14ac:dyDescent="0.3">
      <c r="A87" s="301"/>
      <c r="B87" s="302"/>
      <c r="C87" s="302"/>
      <c r="D87" s="302"/>
      <c r="E87" s="302"/>
      <c r="F87" s="302"/>
      <c r="G87" s="302"/>
      <c r="H87" s="302"/>
      <c r="I87" s="302"/>
      <c r="J87" s="302"/>
      <c r="K87" s="302"/>
      <c r="L87" s="302"/>
      <c r="M87" s="302"/>
      <c r="N87" s="302"/>
      <c r="O87" s="302"/>
      <c r="P87" s="302"/>
      <c r="Q87" s="302"/>
      <c r="R87" s="302"/>
      <c r="S87" s="302"/>
      <c r="T87" s="302"/>
      <c r="U87" s="302"/>
      <c r="V87" s="303"/>
      <c r="W87" s="189"/>
      <c r="X87" s="189"/>
      <c r="Y87" s="189"/>
      <c r="Z87" s="189"/>
    </row>
    <row r="88" spans="1:45" s="175" customFormat="1" ht="12" x14ac:dyDescent="0.3">
      <c r="A88" s="260"/>
      <c r="F88" s="173"/>
      <c r="G88" s="173"/>
      <c r="H88" s="173"/>
      <c r="K88" s="173"/>
      <c r="L88" s="189"/>
      <c r="M88" s="189"/>
      <c r="N88" s="189"/>
      <c r="O88" s="189"/>
      <c r="P88" s="189"/>
      <c r="Q88" s="189"/>
      <c r="R88" s="189"/>
      <c r="S88" s="189"/>
      <c r="T88" s="189"/>
      <c r="U88" s="189"/>
      <c r="V88" s="259"/>
      <c r="W88" s="237"/>
      <c r="X88" s="237"/>
      <c r="Y88" s="237"/>
      <c r="Z88" s="237"/>
    </row>
    <row r="89" spans="1:45" s="175" customFormat="1" ht="23.25" customHeight="1" x14ac:dyDescent="0.3">
      <c r="A89" s="304" t="s">
        <v>711</v>
      </c>
      <c r="B89" s="305"/>
      <c r="C89" s="305"/>
      <c r="D89" s="305"/>
      <c r="E89" s="305"/>
      <c r="F89" s="305"/>
      <c r="G89" s="305"/>
      <c r="H89" s="305"/>
      <c r="I89" s="305"/>
      <c r="J89" s="305"/>
      <c r="K89" s="305"/>
      <c r="L89" s="305"/>
      <c r="M89" s="305"/>
      <c r="N89" s="305"/>
      <c r="O89" s="189"/>
      <c r="P89" s="189"/>
      <c r="Q89" s="282"/>
      <c r="R89" s="282"/>
      <c r="S89" s="282"/>
      <c r="T89" s="282"/>
      <c r="U89" s="282"/>
      <c r="V89" s="306"/>
      <c r="W89" s="238"/>
      <c r="X89" s="238"/>
      <c r="Y89" s="238"/>
      <c r="Z89" s="238"/>
      <c r="AA89" s="241"/>
      <c r="AB89" s="241"/>
    </row>
    <row r="90" spans="1:45" s="175" customFormat="1" ht="22.5" customHeight="1" x14ac:dyDescent="0.3">
      <c r="A90" s="198" t="s">
        <v>677</v>
      </c>
      <c r="B90" s="198" t="s">
        <v>678</v>
      </c>
      <c r="C90" s="198" t="s">
        <v>679</v>
      </c>
      <c r="D90" s="198" t="s">
        <v>680</v>
      </c>
      <c r="E90" s="198" t="s">
        <v>681</v>
      </c>
      <c r="F90" s="198" t="s">
        <v>682</v>
      </c>
      <c r="G90" s="198" t="s">
        <v>683</v>
      </c>
      <c r="H90" s="198" t="s">
        <v>684</v>
      </c>
      <c r="I90" s="198" t="s">
        <v>685</v>
      </c>
      <c r="J90" s="198" t="s">
        <v>686</v>
      </c>
      <c r="K90" s="198" t="s">
        <v>687</v>
      </c>
      <c r="L90" s="198" t="s">
        <v>688</v>
      </c>
      <c r="M90" s="198" t="s">
        <v>689</v>
      </c>
      <c r="N90" s="198" t="s">
        <v>712</v>
      </c>
      <c r="O90" s="189"/>
      <c r="P90" s="282"/>
      <c r="Q90" s="282"/>
      <c r="R90" s="282"/>
      <c r="S90" s="282"/>
      <c r="T90" s="282"/>
      <c r="U90" s="282"/>
      <c r="V90" s="306"/>
      <c r="W90" s="238"/>
      <c r="X90" s="238"/>
      <c r="Y90" s="238"/>
      <c r="Z90" s="238"/>
      <c r="AA90" s="241"/>
      <c r="AB90" s="241"/>
      <c r="AC90" s="241"/>
      <c r="AD90" s="241"/>
      <c r="AE90" s="241"/>
      <c r="AF90" s="241"/>
    </row>
    <row r="91" spans="1:45" s="175" customFormat="1" ht="12" x14ac:dyDescent="0.3">
      <c r="A91" s="307" t="s">
        <v>713</v>
      </c>
      <c r="B91" s="308">
        <v>28296.419354838701</v>
      </c>
      <c r="C91" s="309">
        <v>28811.9</v>
      </c>
      <c r="D91" s="310">
        <v>26090.774193548401</v>
      </c>
      <c r="E91" s="309">
        <v>26894.516129032301</v>
      </c>
      <c r="F91" s="310">
        <v>27449.965517241399</v>
      </c>
      <c r="G91" s="309">
        <v>27006.739130434798</v>
      </c>
      <c r="H91" s="309">
        <v>0</v>
      </c>
      <c r="I91" s="310">
        <v>0</v>
      </c>
      <c r="J91" s="309">
        <v>0</v>
      </c>
      <c r="K91" s="310">
        <v>0</v>
      </c>
      <c r="L91" s="310">
        <v>0</v>
      </c>
      <c r="M91" s="309">
        <v>0</v>
      </c>
      <c r="N91" s="310">
        <v>27435.9657142857</v>
      </c>
      <c r="O91" s="311"/>
      <c r="P91" s="312"/>
      <c r="Q91" s="312"/>
      <c r="R91" s="312"/>
      <c r="S91" s="312"/>
      <c r="T91" s="312"/>
      <c r="U91" s="312"/>
      <c r="V91" s="313"/>
      <c r="W91" s="314"/>
      <c r="X91" s="314"/>
      <c r="Y91" s="314"/>
      <c r="Z91" s="314"/>
      <c r="AA91" s="315"/>
      <c r="AB91" s="315"/>
    </row>
    <row r="92" spans="1:45" s="175" customFormat="1" ht="12" x14ac:dyDescent="0.3">
      <c r="A92" s="316" t="s">
        <v>690</v>
      </c>
      <c r="B92" s="257">
        <v>1604.16129032258</v>
      </c>
      <c r="C92" s="317">
        <v>1739.36666666667</v>
      </c>
      <c r="D92" s="317">
        <v>1880.03225806452</v>
      </c>
      <c r="E92" s="317">
        <v>1906.8064516129</v>
      </c>
      <c r="F92" s="317">
        <v>1819.41379310345</v>
      </c>
      <c r="G92" s="317">
        <v>1679.78260869565</v>
      </c>
      <c r="H92" s="317">
        <v>0</v>
      </c>
      <c r="I92" s="317">
        <v>0</v>
      </c>
      <c r="J92" s="317">
        <v>0</v>
      </c>
      <c r="K92" s="317">
        <v>0</v>
      </c>
      <c r="L92" s="317">
        <v>0</v>
      </c>
      <c r="M92" s="317">
        <v>0</v>
      </c>
      <c r="N92" s="317">
        <v>1775.42857142857</v>
      </c>
      <c r="O92" s="189"/>
      <c r="P92" s="312"/>
      <c r="Q92" s="312"/>
      <c r="R92" s="312"/>
      <c r="S92" s="312"/>
      <c r="T92" s="312"/>
      <c r="U92" s="213"/>
      <c r="V92" s="313"/>
      <c r="W92" s="314"/>
      <c r="X92" s="314"/>
      <c r="Y92" s="314"/>
      <c r="Z92" s="314"/>
      <c r="AA92" s="315"/>
      <c r="AB92" s="315"/>
      <c r="AC92" s="315"/>
      <c r="AD92" s="315"/>
      <c r="AE92" s="315"/>
      <c r="AF92" s="315"/>
      <c r="AG92" s="315"/>
    </row>
    <row r="93" spans="1:45" s="175" customFormat="1" ht="12" x14ac:dyDescent="0.3">
      <c r="A93" s="318" t="s">
        <v>691</v>
      </c>
      <c r="B93" s="257">
        <v>702.45161290322596</v>
      </c>
      <c r="C93" s="317">
        <v>681.43333333333305</v>
      </c>
      <c r="D93" s="317">
        <v>689.54838709677404</v>
      </c>
      <c r="E93" s="317">
        <v>732.19354838709705</v>
      </c>
      <c r="F93" s="317">
        <v>745.51724137931001</v>
      </c>
      <c r="G93" s="317">
        <v>692.86956521739103</v>
      </c>
      <c r="H93" s="317">
        <v>0</v>
      </c>
      <c r="I93" s="317">
        <v>0</v>
      </c>
      <c r="J93" s="317">
        <v>0</v>
      </c>
      <c r="K93" s="317">
        <v>0</v>
      </c>
      <c r="L93" s="317">
        <v>0</v>
      </c>
      <c r="M93" s="317">
        <v>0</v>
      </c>
      <c r="N93" s="317">
        <v>707.70857142857096</v>
      </c>
      <c r="O93" s="189"/>
      <c r="P93" s="282"/>
      <c r="Q93" s="282"/>
      <c r="R93" s="282"/>
      <c r="S93" s="282"/>
      <c r="T93" s="282"/>
      <c r="U93" s="282"/>
      <c r="V93" s="306"/>
      <c r="W93" s="238"/>
      <c r="X93" s="238"/>
      <c r="Y93" s="238"/>
      <c r="Z93" s="238"/>
      <c r="AA93" s="315"/>
      <c r="AB93" s="315"/>
      <c r="AC93" s="315"/>
      <c r="AG93" s="315"/>
    </row>
    <row r="94" spans="1:45" s="320" customFormat="1" ht="12" x14ac:dyDescent="0.3">
      <c r="A94" s="318" t="s">
        <v>693</v>
      </c>
      <c r="B94" s="257">
        <v>25989.806451612902</v>
      </c>
      <c r="C94" s="317">
        <v>26391.1</v>
      </c>
      <c r="D94" s="317">
        <v>23521.193548387098</v>
      </c>
      <c r="E94" s="317">
        <v>24255.516129032301</v>
      </c>
      <c r="F94" s="317">
        <v>24885.034482758601</v>
      </c>
      <c r="G94" s="317">
        <v>24634.0869565217</v>
      </c>
      <c r="H94" s="317">
        <v>0</v>
      </c>
      <c r="I94" s="317">
        <v>0</v>
      </c>
      <c r="J94" s="317">
        <v>0</v>
      </c>
      <c r="K94" s="317">
        <v>0</v>
      </c>
      <c r="L94" s="317">
        <v>0</v>
      </c>
      <c r="M94" s="317">
        <v>0</v>
      </c>
      <c r="N94" s="317">
        <v>24952.828571428599</v>
      </c>
      <c r="O94" s="312"/>
      <c r="P94" s="312"/>
      <c r="Q94" s="312"/>
      <c r="R94" s="312"/>
      <c r="S94" s="312"/>
      <c r="T94" s="312"/>
      <c r="U94" s="312"/>
      <c r="V94" s="313"/>
      <c r="W94" s="319"/>
      <c r="X94" s="319"/>
      <c r="Y94" s="319"/>
      <c r="Z94" s="319"/>
      <c r="AA94" s="319"/>
      <c r="AB94" s="319"/>
      <c r="AC94" s="319"/>
      <c r="AD94" s="319"/>
      <c r="AE94" s="319"/>
      <c r="AF94" s="319"/>
      <c r="AG94" s="319"/>
    </row>
    <row r="95" spans="1:45" s="175" customFormat="1" ht="12" x14ac:dyDescent="0.3">
      <c r="A95" s="307" t="s">
        <v>714</v>
      </c>
      <c r="B95" s="308">
        <v>10217.677419354801</v>
      </c>
      <c r="C95" s="309">
        <v>10382.733333333301</v>
      </c>
      <c r="D95" s="310">
        <v>10907.774193548399</v>
      </c>
      <c r="E95" s="309">
        <v>11297.6451612903</v>
      </c>
      <c r="F95" s="310">
        <v>11630.896551724099</v>
      </c>
      <c r="G95" s="309">
        <v>11883.956521739099</v>
      </c>
      <c r="H95" s="309">
        <v>0</v>
      </c>
      <c r="I95" s="310">
        <v>0</v>
      </c>
      <c r="J95" s="309">
        <v>0</v>
      </c>
      <c r="K95" s="310">
        <v>0</v>
      </c>
      <c r="L95" s="310">
        <v>0</v>
      </c>
      <c r="M95" s="309">
        <v>0</v>
      </c>
      <c r="N95" s="310">
        <v>11012.714285714301</v>
      </c>
      <c r="O95" s="189"/>
      <c r="P95" s="312"/>
      <c r="Q95" s="312"/>
      <c r="R95" s="312"/>
      <c r="S95" s="312"/>
      <c r="T95" s="312"/>
      <c r="U95" s="312"/>
      <c r="V95" s="313"/>
      <c r="W95" s="315"/>
      <c r="X95" s="315"/>
      <c r="Y95" s="315"/>
      <c r="Z95" s="315"/>
      <c r="AA95" s="315"/>
      <c r="AB95" s="315"/>
      <c r="AC95" s="315"/>
      <c r="AD95" s="315"/>
      <c r="AE95" s="315"/>
      <c r="AF95" s="315"/>
      <c r="AG95" s="315"/>
    </row>
    <row r="96" spans="1:45" s="175" customFormat="1" ht="12" x14ac:dyDescent="0.3">
      <c r="A96" s="316" t="s">
        <v>690</v>
      </c>
      <c r="B96" s="257">
        <v>6904.5483870967701</v>
      </c>
      <c r="C96" s="317">
        <v>7067.7333333333299</v>
      </c>
      <c r="D96" s="317">
        <v>7269.6129032258104</v>
      </c>
      <c r="E96" s="317">
        <v>7330.77419354839</v>
      </c>
      <c r="F96" s="317">
        <v>7650.5862068965498</v>
      </c>
      <c r="G96" s="317">
        <v>7813</v>
      </c>
      <c r="H96" s="317">
        <v>0</v>
      </c>
      <c r="I96" s="317">
        <v>0</v>
      </c>
      <c r="J96" s="317">
        <v>0</v>
      </c>
      <c r="K96" s="317">
        <v>0</v>
      </c>
      <c r="L96" s="317">
        <v>0</v>
      </c>
      <c r="M96" s="317">
        <v>0</v>
      </c>
      <c r="N96" s="317">
        <v>7315.72</v>
      </c>
      <c r="O96" s="189"/>
      <c r="P96" s="312"/>
      <c r="Q96" s="312"/>
      <c r="R96" s="312"/>
      <c r="S96" s="312"/>
      <c r="T96" s="312"/>
      <c r="U96" s="312"/>
      <c r="V96" s="313"/>
      <c r="W96" s="315"/>
      <c r="X96" s="315"/>
      <c r="Y96" s="315"/>
      <c r="Z96" s="315"/>
      <c r="AA96" s="315"/>
      <c r="AB96" s="315"/>
      <c r="AC96" s="242"/>
      <c r="AD96" s="315"/>
      <c r="AE96" s="315"/>
      <c r="AF96" s="315"/>
      <c r="AG96" s="315"/>
    </row>
    <row r="97" spans="1:34" s="175" customFormat="1" ht="12" x14ac:dyDescent="0.3">
      <c r="A97" s="318" t="s">
        <v>691</v>
      </c>
      <c r="B97" s="257">
        <v>2317.2580645161302</v>
      </c>
      <c r="C97" s="317">
        <v>2350.3333333333298</v>
      </c>
      <c r="D97" s="317">
        <v>2515.3548387096798</v>
      </c>
      <c r="E97" s="317">
        <v>2685.3225806451601</v>
      </c>
      <c r="F97" s="317">
        <v>2842.2068965517201</v>
      </c>
      <c r="G97" s="317">
        <v>3044.7826086956502</v>
      </c>
      <c r="H97" s="317">
        <v>0</v>
      </c>
      <c r="I97" s="317">
        <v>0</v>
      </c>
      <c r="J97" s="317">
        <v>0</v>
      </c>
      <c r="K97" s="317">
        <v>0</v>
      </c>
      <c r="L97" s="317">
        <v>0</v>
      </c>
      <c r="M97" s="317">
        <v>0</v>
      </c>
      <c r="N97" s="317">
        <v>2605.8285714285698</v>
      </c>
      <c r="O97" s="189"/>
      <c r="P97" s="312"/>
      <c r="Q97" s="312"/>
      <c r="R97" s="312"/>
      <c r="S97" s="312"/>
      <c r="T97" s="213"/>
      <c r="U97" s="312"/>
      <c r="V97" s="313"/>
      <c r="W97" s="315"/>
      <c r="X97" s="315"/>
      <c r="Y97" s="315"/>
      <c r="Z97" s="315"/>
      <c r="AA97" s="315"/>
      <c r="AB97" s="315"/>
      <c r="AC97" s="315"/>
      <c r="AD97" s="315"/>
      <c r="AE97" s="315"/>
      <c r="AF97" s="315"/>
      <c r="AG97" s="315"/>
    </row>
    <row r="98" spans="1:34" s="175" customFormat="1" ht="12" x14ac:dyDescent="0.3">
      <c r="A98" s="318" t="s">
        <v>693</v>
      </c>
      <c r="B98" s="317">
        <v>995.87096774193503</v>
      </c>
      <c r="C98" s="317">
        <v>964.66666666666697</v>
      </c>
      <c r="D98" s="317">
        <v>1122.8064516129</v>
      </c>
      <c r="E98" s="317">
        <v>1281.5483870967701</v>
      </c>
      <c r="F98" s="317">
        <v>1138.10344827586</v>
      </c>
      <c r="G98" s="317">
        <v>1026.1739130434801</v>
      </c>
      <c r="H98" s="317">
        <v>0</v>
      </c>
      <c r="I98" s="317">
        <v>0</v>
      </c>
      <c r="J98" s="317">
        <v>0</v>
      </c>
      <c r="K98" s="317">
        <v>0</v>
      </c>
      <c r="L98" s="317">
        <v>0</v>
      </c>
      <c r="M98" s="317">
        <v>0</v>
      </c>
      <c r="N98" s="317">
        <v>1091.16571428571</v>
      </c>
      <c r="O98" s="189"/>
      <c r="P98" s="312"/>
      <c r="Q98" s="312"/>
      <c r="R98" s="312"/>
      <c r="S98" s="312"/>
      <c r="T98" s="312"/>
      <c r="U98" s="312"/>
      <c r="V98" s="313"/>
      <c r="W98" s="315"/>
      <c r="X98" s="315"/>
      <c r="Y98" s="315"/>
      <c r="Z98" s="242"/>
      <c r="AA98" s="315"/>
      <c r="AB98" s="315"/>
      <c r="AC98" s="315"/>
      <c r="AD98" s="315"/>
      <c r="AG98" s="315"/>
    </row>
    <row r="99" spans="1:34" s="175" customFormat="1" ht="12" x14ac:dyDescent="0.3">
      <c r="A99" s="307" t="s">
        <v>715</v>
      </c>
      <c r="B99" s="308">
        <v>38514.096774193502</v>
      </c>
      <c r="C99" s="309">
        <v>39194.633333333302</v>
      </c>
      <c r="D99" s="310">
        <v>36998.548387096802</v>
      </c>
      <c r="E99" s="309">
        <v>38192.161290322598</v>
      </c>
      <c r="F99" s="310">
        <v>39080.8620689655</v>
      </c>
      <c r="G99" s="309">
        <v>38890.695652173898</v>
      </c>
      <c r="H99" s="309">
        <v>0</v>
      </c>
      <c r="I99" s="310">
        <v>0</v>
      </c>
      <c r="J99" s="309">
        <v>0</v>
      </c>
      <c r="K99" s="310">
        <v>0</v>
      </c>
      <c r="L99" s="310">
        <v>0</v>
      </c>
      <c r="M99" s="309">
        <v>0</v>
      </c>
      <c r="N99" s="310">
        <v>38448.68</v>
      </c>
      <c r="O99" s="189"/>
      <c r="P99" s="312"/>
      <c r="Q99" s="312"/>
      <c r="R99" s="312"/>
      <c r="S99" s="312"/>
      <c r="T99" s="312"/>
      <c r="U99" s="312"/>
      <c r="V99" s="313"/>
      <c r="W99" s="315"/>
      <c r="X99" s="315"/>
      <c r="Y99" s="315"/>
      <c r="Z99" s="315"/>
      <c r="AA99" s="315"/>
      <c r="AB99" s="315"/>
      <c r="AC99" s="315"/>
      <c r="AD99" s="315"/>
      <c r="AG99" s="315"/>
    </row>
    <row r="100" spans="1:34" s="175" customFormat="1" ht="12" x14ac:dyDescent="0.3">
      <c r="A100" s="316" t="s">
        <v>690</v>
      </c>
      <c r="B100" s="257">
        <v>8508.7096774193506</v>
      </c>
      <c r="C100" s="317">
        <v>8807.1</v>
      </c>
      <c r="D100" s="317">
        <v>9149.6451612903202</v>
      </c>
      <c r="E100" s="317">
        <v>9237.5806451612898</v>
      </c>
      <c r="F100" s="317">
        <v>9470</v>
      </c>
      <c r="G100" s="317">
        <v>9492.7826086956502</v>
      </c>
      <c r="H100" s="317">
        <v>0</v>
      </c>
      <c r="I100" s="317">
        <v>0</v>
      </c>
      <c r="J100" s="317">
        <v>0</v>
      </c>
      <c r="K100" s="317">
        <v>0</v>
      </c>
      <c r="L100" s="317">
        <v>0</v>
      </c>
      <c r="M100" s="317">
        <v>0</v>
      </c>
      <c r="N100" s="317">
        <v>9091.14857142857</v>
      </c>
      <c r="O100" s="189"/>
      <c r="P100" s="312"/>
      <c r="Q100" s="312"/>
      <c r="R100" s="315"/>
      <c r="S100" s="312"/>
      <c r="T100" s="312"/>
      <c r="U100" s="312"/>
      <c r="V100" s="313"/>
      <c r="W100" s="315"/>
      <c r="X100" s="315"/>
      <c r="Y100" s="315"/>
      <c r="Z100" s="315"/>
      <c r="AA100" s="315"/>
      <c r="AB100" s="315"/>
    </row>
    <row r="101" spans="1:34" s="175" customFormat="1" ht="12" x14ac:dyDescent="0.3">
      <c r="A101" s="318" t="s">
        <v>691</v>
      </c>
      <c r="B101" s="257">
        <v>3019.7096774193501</v>
      </c>
      <c r="C101" s="317">
        <v>3031.7666666666701</v>
      </c>
      <c r="D101" s="317">
        <v>3204.9032258064499</v>
      </c>
      <c r="E101" s="317">
        <v>3417.5161290322599</v>
      </c>
      <c r="F101" s="317">
        <v>3587.7241379310299</v>
      </c>
      <c r="G101" s="317">
        <v>3737.6521739130399</v>
      </c>
      <c r="H101" s="317">
        <v>0</v>
      </c>
      <c r="I101" s="317">
        <v>0</v>
      </c>
      <c r="J101" s="317">
        <v>0</v>
      </c>
      <c r="K101" s="317">
        <v>0</v>
      </c>
      <c r="L101" s="317">
        <v>0</v>
      </c>
      <c r="M101" s="317">
        <v>0</v>
      </c>
      <c r="N101" s="317">
        <v>3313.5371428571402</v>
      </c>
      <c r="O101" s="189"/>
      <c r="P101" s="312"/>
      <c r="Q101" s="312"/>
      <c r="R101" s="213"/>
      <c r="S101" s="312"/>
      <c r="T101" s="312"/>
      <c r="U101" s="312"/>
      <c r="V101" s="313"/>
      <c r="W101" s="315"/>
      <c r="X101" s="315"/>
      <c r="Y101" s="315"/>
      <c r="Z101" s="315"/>
      <c r="AA101" s="315"/>
      <c r="AB101" s="315"/>
    </row>
    <row r="102" spans="1:34" s="175" customFormat="1" ht="12" x14ac:dyDescent="0.3">
      <c r="A102" s="318" t="s">
        <v>693</v>
      </c>
      <c r="B102" s="257">
        <v>26985.677419354801</v>
      </c>
      <c r="C102" s="317">
        <v>27355.766666666699</v>
      </c>
      <c r="D102" s="317">
        <v>24644</v>
      </c>
      <c r="E102" s="317">
        <v>25537.064516129001</v>
      </c>
      <c r="F102" s="317">
        <v>26023.1379310345</v>
      </c>
      <c r="G102" s="317">
        <v>25660.260869565202</v>
      </c>
      <c r="H102" s="317">
        <v>0</v>
      </c>
      <c r="I102" s="317">
        <v>0</v>
      </c>
      <c r="J102" s="317">
        <v>0</v>
      </c>
      <c r="K102" s="317">
        <v>0</v>
      </c>
      <c r="L102" s="317">
        <v>0</v>
      </c>
      <c r="M102" s="317">
        <v>0</v>
      </c>
      <c r="N102" s="317">
        <v>26043.9942857143</v>
      </c>
      <c r="O102" s="189"/>
      <c r="P102" s="312"/>
      <c r="Q102" s="312"/>
      <c r="R102" s="213"/>
      <c r="S102" s="213"/>
      <c r="T102" s="312"/>
      <c r="U102" s="312"/>
      <c r="V102" s="313"/>
      <c r="W102" s="315"/>
      <c r="X102" s="315"/>
      <c r="Y102" s="315"/>
      <c r="Z102" s="315"/>
      <c r="AA102" s="315"/>
      <c r="AB102" s="315"/>
    </row>
    <row r="103" spans="1:34" s="175" customFormat="1" ht="12" x14ac:dyDescent="0.3">
      <c r="A103" s="260"/>
      <c r="F103" s="173"/>
      <c r="G103" s="173"/>
      <c r="H103" s="173"/>
      <c r="I103" s="173"/>
      <c r="J103" s="173"/>
      <c r="K103" s="173"/>
      <c r="L103" s="189"/>
      <c r="M103" s="189"/>
      <c r="N103" s="189"/>
      <c r="O103" s="189"/>
      <c r="P103" s="312"/>
      <c r="Q103" s="312"/>
      <c r="R103" s="312"/>
      <c r="S103" s="213"/>
      <c r="T103" s="312"/>
      <c r="U103" s="312"/>
      <c r="V103" s="313"/>
      <c r="W103" s="315"/>
      <c r="X103" s="315"/>
      <c r="Y103" s="315"/>
      <c r="Z103" s="315"/>
      <c r="AA103" s="315"/>
      <c r="AB103" s="315"/>
    </row>
    <row r="104" spans="1:34" s="175" customFormat="1" ht="12" customHeight="1" x14ac:dyDescent="0.3">
      <c r="A104" s="321"/>
      <c r="B104" s="302"/>
      <c r="C104" s="302"/>
      <c r="D104" s="302"/>
      <c r="E104" s="302"/>
      <c r="F104" s="302"/>
      <c r="G104" s="302"/>
      <c r="H104" s="302"/>
      <c r="I104" s="302"/>
      <c r="J104" s="302"/>
      <c r="K104" s="302"/>
      <c r="L104" s="302"/>
      <c r="M104" s="302"/>
      <c r="N104" s="302"/>
      <c r="O104" s="302"/>
      <c r="P104" s="302"/>
      <c r="Q104" s="302"/>
      <c r="R104" s="302"/>
      <c r="S104" s="302"/>
      <c r="T104" s="302"/>
      <c r="U104" s="302"/>
      <c r="V104" s="322"/>
    </row>
    <row r="105" spans="1:34" s="175" customFormat="1" ht="12" x14ac:dyDescent="0.3">
      <c r="A105" s="260"/>
      <c r="F105" s="173"/>
      <c r="G105" s="173"/>
      <c r="H105" s="173"/>
      <c r="I105" s="173"/>
      <c r="J105" s="173"/>
      <c r="K105" s="173"/>
      <c r="L105" s="189"/>
      <c r="M105" s="189"/>
      <c r="N105" s="189"/>
      <c r="O105" s="189"/>
      <c r="P105" s="189"/>
      <c r="Q105" s="189"/>
      <c r="R105" s="189"/>
      <c r="S105" s="189"/>
      <c r="T105" s="189"/>
      <c r="U105" s="189"/>
      <c r="V105" s="259"/>
      <c r="AA105" s="241"/>
      <c r="AB105" s="241"/>
      <c r="AC105" s="241"/>
      <c r="AD105" s="241"/>
      <c r="AE105" s="241"/>
      <c r="AF105" s="241"/>
      <c r="AG105" s="241"/>
    </row>
    <row r="106" spans="1:34" s="175" customFormat="1" ht="24.75" customHeight="1" x14ac:dyDescent="0.3">
      <c r="A106" s="304" t="s">
        <v>716</v>
      </c>
      <c r="B106" s="305"/>
      <c r="C106" s="305"/>
      <c r="D106" s="305"/>
      <c r="E106" s="305"/>
      <c r="F106" s="305"/>
      <c r="G106" s="305"/>
      <c r="H106" s="305"/>
      <c r="I106" s="305"/>
      <c r="J106" s="305"/>
      <c r="K106" s="305"/>
      <c r="L106" s="305"/>
      <c r="M106" s="305"/>
      <c r="N106" s="305"/>
      <c r="O106" s="189"/>
      <c r="P106" s="189"/>
      <c r="Q106" s="282"/>
      <c r="R106" s="282"/>
      <c r="S106" s="282"/>
      <c r="T106" s="282"/>
      <c r="U106" s="282"/>
      <c r="V106" s="306"/>
      <c r="W106" s="241"/>
      <c r="X106" s="241"/>
      <c r="Y106" s="241"/>
      <c r="Z106" s="241"/>
      <c r="AA106" s="241"/>
      <c r="AB106" s="241"/>
    </row>
    <row r="107" spans="1:34" s="175" customFormat="1" ht="12" x14ac:dyDescent="0.3">
      <c r="A107" s="198" t="s">
        <v>677</v>
      </c>
      <c r="B107" s="198" t="s">
        <v>678</v>
      </c>
      <c r="C107" s="198" t="s">
        <v>679</v>
      </c>
      <c r="D107" s="198" t="s">
        <v>680</v>
      </c>
      <c r="E107" s="198" t="s">
        <v>681</v>
      </c>
      <c r="F107" s="198" t="s">
        <v>682</v>
      </c>
      <c r="G107" s="198" t="s">
        <v>683</v>
      </c>
      <c r="H107" s="198" t="s">
        <v>684</v>
      </c>
      <c r="I107" s="198" t="s">
        <v>685</v>
      </c>
      <c r="J107" s="198" t="s">
        <v>686</v>
      </c>
      <c r="K107" s="198" t="s">
        <v>687</v>
      </c>
      <c r="L107" s="198" t="s">
        <v>688</v>
      </c>
      <c r="M107" s="198" t="s">
        <v>689</v>
      </c>
      <c r="N107" s="198" t="s">
        <v>712</v>
      </c>
      <c r="O107" s="189"/>
      <c r="P107" s="282"/>
      <c r="Q107" s="282"/>
      <c r="R107" s="282"/>
      <c r="S107" s="282"/>
      <c r="T107" s="282"/>
      <c r="U107" s="282"/>
      <c r="V107" s="306"/>
      <c r="W107" s="241"/>
      <c r="X107" s="241"/>
      <c r="Y107" s="241"/>
      <c r="Z107" s="241"/>
      <c r="AA107" s="241"/>
      <c r="AB107" s="241"/>
      <c r="AC107" s="315"/>
      <c r="AD107" s="315"/>
      <c r="AE107" s="315"/>
      <c r="AF107" s="315"/>
      <c r="AG107" s="315"/>
      <c r="AH107" s="315"/>
    </row>
    <row r="108" spans="1:34" s="175" customFormat="1" ht="12.75" customHeight="1" x14ac:dyDescent="0.3">
      <c r="A108" s="307" t="s">
        <v>713</v>
      </c>
      <c r="B108" s="323">
        <v>44.5777318411861</v>
      </c>
      <c r="C108" s="324">
        <v>49.981500290191498</v>
      </c>
      <c r="D108" s="325">
        <v>54.470702983888501</v>
      </c>
      <c r="E108" s="324">
        <v>58.3553204262344</v>
      </c>
      <c r="F108" s="325">
        <v>44.926325581395297</v>
      </c>
      <c r="G108" s="324">
        <v>44.796592343289902</v>
      </c>
      <c r="H108" s="324">
        <v>0</v>
      </c>
      <c r="I108" s="325">
        <v>0</v>
      </c>
      <c r="J108" s="324">
        <v>0</v>
      </c>
      <c r="K108" s="325">
        <v>0</v>
      </c>
      <c r="L108" s="325">
        <v>0</v>
      </c>
      <c r="M108" s="324">
        <v>0</v>
      </c>
      <c r="N108" s="325">
        <v>49.307390443613997</v>
      </c>
      <c r="O108" s="189"/>
      <c r="P108" s="189"/>
      <c r="Q108" s="282"/>
      <c r="R108" s="282"/>
      <c r="S108" s="282"/>
      <c r="T108" s="282"/>
      <c r="U108" s="282"/>
      <c r="V108" s="306"/>
      <c r="W108" s="241"/>
      <c r="X108" s="241"/>
      <c r="Y108" s="241"/>
      <c r="Z108" s="241"/>
      <c r="AA108" s="241"/>
      <c r="AB108" s="241"/>
      <c r="AC108" s="315"/>
      <c r="AD108" s="315"/>
      <c r="AE108" s="315"/>
      <c r="AF108" s="315"/>
      <c r="AG108" s="315"/>
      <c r="AH108" s="315"/>
    </row>
    <row r="109" spans="1:34" s="175" customFormat="1" ht="12" x14ac:dyDescent="0.3">
      <c r="A109" s="316" t="s">
        <v>690</v>
      </c>
      <c r="B109" s="326">
        <v>41.0974770642202</v>
      </c>
      <c r="C109" s="327">
        <v>45.686059275521401</v>
      </c>
      <c r="D109" s="327">
        <v>52.754350051177099</v>
      </c>
      <c r="E109" s="327">
        <v>46.536895674300297</v>
      </c>
      <c r="F109" s="327">
        <v>46.861566484517297</v>
      </c>
      <c r="G109" s="327">
        <v>46.3087885985748</v>
      </c>
      <c r="H109" s="327">
        <v>0</v>
      </c>
      <c r="I109" s="327">
        <v>0</v>
      </c>
      <c r="J109" s="327">
        <v>0</v>
      </c>
      <c r="K109" s="327">
        <v>0</v>
      </c>
      <c r="L109" s="327">
        <v>0</v>
      </c>
      <c r="M109" s="327">
        <v>0</v>
      </c>
      <c r="N109" s="327">
        <v>46.659465895560501</v>
      </c>
      <c r="O109" s="189"/>
      <c r="P109" s="189"/>
      <c r="Q109" s="189"/>
      <c r="R109" s="282"/>
      <c r="S109" s="282"/>
      <c r="T109" s="282"/>
      <c r="U109" s="282"/>
      <c r="V109" s="306"/>
      <c r="W109" s="241"/>
      <c r="X109" s="241"/>
      <c r="Y109" s="241"/>
      <c r="Z109" s="241"/>
      <c r="AA109" s="315"/>
      <c r="AB109" s="315"/>
      <c r="AC109" s="242"/>
      <c r="AD109" s="315"/>
      <c r="AE109" s="315"/>
      <c r="AF109" s="315"/>
      <c r="AH109" s="315"/>
    </row>
    <row r="110" spans="1:34" s="175" customFormat="1" ht="12" x14ac:dyDescent="0.3">
      <c r="A110" s="318" t="s">
        <v>691</v>
      </c>
      <c r="B110" s="326">
        <v>57.827988338192398</v>
      </c>
      <c r="C110" s="327">
        <v>53.572674418604599</v>
      </c>
      <c r="D110" s="327">
        <v>60.561349693251501</v>
      </c>
      <c r="E110" s="327">
        <v>64.210674157303401</v>
      </c>
      <c r="F110" s="327">
        <v>60.259587020649001</v>
      </c>
      <c r="G110" s="327">
        <v>58.634551495016602</v>
      </c>
      <c r="H110" s="327">
        <v>0</v>
      </c>
      <c r="I110" s="327">
        <v>0</v>
      </c>
      <c r="J110" s="327">
        <v>0</v>
      </c>
      <c r="K110" s="327">
        <v>0</v>
      </c>
      <c r="L110" s="327">
        <v>0</v>
      </c>
      <c r="M110" s="327">
        <v>0</v>
      </c>
      <c r="N110" s="327">
        <v>59.205077152812301</v>
      </c>
      <c r="O110" s="189"/>
      <c r="P110" s="189"/>
      <c r="Q110" s="282"/>
      <c r="R110" s="282"/>
      <c r="S110" s="282"/>
      <c r="T110" s="282"/>
      <c r="U110" s="282"/>
      <c r="V110" s="306"/>
      <c r="W110" s="241"/>
      <c r="X110" s="241"/>
      <c r="AA110" s="315"/>
      <c r="AB110" s="315"/>
      <c r="AC110" s="315"/>
      <c r="AD110" s="315"/>
      <c r="AE110" s="315"/>
      <c r="AF110" s="315"/>
      <c r="AG110" s="315"/>
      <c r="AH110" s="315"/>
    </row>
    <row r="111" spans="1:34" s="175" customFormat="1" ht="12" x14ac:dyDescent="0.3">
      <c r="A111" s="318" t="s">
        <v>693</v>
      </c>
      <c r="B111" s="326">
        <v>44.459887622912397</v>
      </c>
      <c r="C111" s="327">
        <v>50.195227073190203</v>
      </c>
      <c r="D111" s="327">
        <v>54.446083904928997</v>
      </c>
      <c r="E111" s="327">
        <v>59.360274785853598</v>
      </c>
      <c r="F111" s="327">
        <v>44.427764161219997</v>
      </c>
      <c r="G111" s="327">
        <v>44.3820413141245</v>
      </c>
      <c r="H111" s="327">
        <v>0</v>
      </c>
      <c r="I111" s="327">
        <v>0</v>
      </c>
      <c r="J111" s="327">
        <v>0</v>
      </c>
      <c r="K111" s="327">
        <v>0</v>
      </c>
      <c r="L111" s="327">
        <v>0</v>
      </c>
      <c r="M111" s="327">
        <v>0</v>
      </c>
      <c r="N111" s="327">
        <v>49.251668193962203</v>
      </c>
      <c r="O111" s="189"/>
      <c r="P111" s="282"/>
      <c r="Q111" s="282"/>
      <c r="R111" s="282"/>
      <c r="S111" s="282"/>
      <c r="T111" s="282"/>
      <c r="U111" s="282"/>
      <c r="V111" s="306"/>
      <c r="W111" s="241"/>
      <c r="X111" s="241"/>
      <c r="Y111" s="241"/>
      <c r="Z111" s="241"/>
    </row>
    <row r="112" spans="1:34" s="175" customFormat="1" ht="12" x14ac:dyDescent="0.3">
      <c r="A112" s="307" t="s">
        <v>714</v>
      </c>
      <c r="B112" s="323">
        <v>43.461504489916102</v>
      </c>
      <c r="C112" s="324">
        <v>42.8298703327605</v>
      </c>
      <c r="D112" s="325">
        <v>39.7502493232654</v>
      </c>
      <c r="E112" s="324">
        <v>49.805931558935399</v>
      </c>
      <c r="F112" s="325">
        <v>43.582486551105802</v>
      </c>
      <c r="G112" s="324">
        <v>42.374607055536202</v>
      </c>
      <c r="H112" s="324">
        <v>0</v>
      </c>
      <c r="I112" s="325">
        <v>0</v>
      </c>
      <c r="J112" s="324">
        <v>0</v>
      </c>
      <c r="K112" s="325">
        <v>0</v>
      </c>
      <c r="L112" s="325">
        <v>0</v>
      </c>
      <c r="M112" s="324">
        <v>0</v>
      </c>
      <c r="N112" s="325">
        <v>43.619854103963704</v>
      </c>
      <c r="O112" s="189"/>
      <c r="P112" s="282"/>
      <c r="Q112" s="282"/>
      <c r="R112" s="312"/>
      <c r="S112" s="312"/>
      <c r="T112" s="312"/>
      <c r="U112" s="312"/>
      <c r="V112" s="259"/>
      <c r="Z112" s="241"/>
      <c r="AA112" s="241"/>
      <c r="AB112" s="241"/>
      <c r="AC112" s="241"/>
      <c r="AD112" s="241"/>
      <c r="AE112" s="241"/>
      <c r="AF112" s="241"/>
    </row>
    <row r="113" spans="1:33" s="175" customFormat="1" ht="12" x14ac:dyDescent="0.3">
      <c r="A113" s="316" t="s">
        <v>690</v>
      </c>
      <c r="B113" s="326">
        <v>48.148330982604598</v>
      </c>
      <c r="C113" s="327">
        <v>49.824773413897297</v>
      </c>
      <c r="D113" s="327">
        <v>50.772347098797702</v>
      </c>
      <c r="E113" s="327">
        <v>54.337640175524101</v>
      </c>
      <c r="F113" s="327">
        <v>47.144583914458401</v>
      </c>
      <c r="G113" s="327">
        <v>45.865052865887598</v>
      </c>
      <c r="H113" s="327">
        <v>0</v>
      </c>
      <c r="I113" s="327">
        <v>0</v>
      </c>
      <c r="J113" s="327">
        <v>0</v>
      </c>
      <c r="K113" s="327">
        <v>0</v>
      </c>
      <c r="L113" s="327">
        <v>0</v>
      </c>
      <c r="M113" s="327">
        <v>0</v>
      </c>
      <c r="N113" s="327">
        <v>49.377546777546797</v>
      </c>
      <c r="O113" s="189"/>
      <c r="P113" s="282"/>
      <c r="Q113" s="282"/>
      <c r="R113" s="282"/>
      <c r="S113" s="282"/>
      <c r="T113" s="282"/>
      <c r="U113" s="312"/>
      <c r="V113" s="306"/>
      <c r="W113" s="241"/>
      <c r="X113" s="241"/>
      <c r="Y113" s="241"/>
      <c r="Z113" s="241"/>
      <c r="AA113" s="241"/>
      <c r="AB113" s="241"/>
      <c r="AC113" s="241"/>
    </row>
    <row r="114" spans="1:33" s="175" customFormat="1" ht="12" customHeight="1" x14ac:dyDescent="0.3">
      <c r="A114" s="318" t="s">
        <v>691</v>
      </c>
      <c r="B114" s="326">
        <v>48.783216783216801</v>
      </c>
      <c r="C114" s="327">
        <v>42.3924889543446</v>
      </c>
      <c r="D114" s="327">
        <v>46.230712711241701</v>
      </c>
      <c r="E114" s="327">
        <v>52.399439383321699</v>
      </c>
      <c r="F114" s="327">
        <v>44.561294765840202</v>
      </c>
      <c r="G114" s="327">
        <v>41.694505494505499</v>
      </c>
      <c r="H114" s="327">
        <v>0</v>
      </c>
      <c r="I114" s="327">
        <v>0</v>
      </c>
      <c r="J114" s="327">
        <v>0</v>
      </c>
      <c r="K114" s="327">
        <v>0</v>
      </c>
      <c r="L114" s="327">
        <v>0</v>
      </c>
      <c r="M114" s="327">
        <v>0</v>
      </c>
      <c r="N114" s="327">
        <v>46.066841415465298</v>
      </c>
      <c r="O114" s="189"/>
      <c r="P114" s="282"/>
      <c r="Q114" s="282"/>
      <c r="R114" s="312"/>
      <c r="S114" s="312"/>
      <c r="T114" s="312"/>
      <c r="U114" s="312"/>
      <c r="V114" s="306"/>
      <c r="W114" s="241"/>
      <c r="X114" s="241"/>
      <c r="Y114" s="241"/>
      <c r="Z114" s="241"/>
      <c r="AA114" s="241"/>
      <c r="AB114" s="241"/>
    </row>
    <row r="115" spans="1:33" s="175" customFormat="1" ht="12" x14ac:dyDescent="0.3">
      <c r="A115" s="318" t="s">
        <v>693</v>
      </c>
      <c r="B115" s="326">
        <v>18.621280432822399</v>
      </c>
      <c r="C115" s="327">
        <v>17.442577030812298</v>
      </c>
      <c r="D115" s="327">
        <v>11.9170305676856</v>
      </c>
      <c r="E115" s="327">
        <v>28.496175908221801</v>
      </c>
      <c r="F115" s="327">
        <v>25.730277185501102</v>
      </c>
      <c r="G115" s="327">
        <v>27.229465449804401</v>
      </c>
      <c r="H115" s="327">
        <v>0</v>
      </c>
      <c r="I115" s="327">
        <v>0</v>
      </c>
      <c r="J115" s="327">
        <v>0</v>
      </c>
      <c r="K115" s="327">
        <v>0</v>
      </c>
      <c r="L115" s="327">
        <v>0</v>
      </c>
      <c r="M115" s="327">
        <v>0</v>
      </c>
      <c r="N115" s="327">
        <v>20.108088126571001</v>
      </c>
      <c r="O115" s="189"/>
      <c r="P115" s="282"/>
      <c r="Q115" s="282"/>
      <c r="R115" s="282"/>
      <c r="S115" s="282"/>
      <c r="T115" s="282"/>
      <c r="U115" s="282"/>
      <c r="V115" s="306"/>
      <c r="W115" s="241"/>
      <c r="X115" s="241"/>
      <c r="Y115" s="241"/>
      <c r="Z115" s="241"/>
      <c r="AA115" s="241"/>
      <c r="AB115" s="241"/>
    </row>
    <row r="116" spans="1:33" s="175" customFormat="1" ht="12" x14ac:dyDescent="0.3">
      <c r="A116" s="307" t="s">
        <v>715</v>
      </c>
      <c r="B116" s="323">
        <v>44.213572183267701</v>
      </c>
      <c r="C116" s="324">
        <v>47.713599207332202</v>
      </c>
      <c r="D116" s="325">
        <v>49.517545541706603</v>
      </c>
      <c r="E116" s="324">
        <v>55.530727099140698</v>
      </c>
      <c r="F116" s="325">
        <v>44.532190910286197</v>
      </c>
      <c r="G116" s="324">
        <v>44.102761656994197</v>
      </c>
      <c r="H116" s="324">
        <v>0</v>
      </c>
      <c r="I116" s="325">
        <v>0</v>
      </c>
      <c r="J116" s="324">
        <v>0</v>
      </c>
      <c r="K116" s="325">
        <v>0</v>
      </c>
      <c r="L116" s="325">
        <v>0</v>
      </c>
      <c r="M116" s="324">
        <v>0</v>
      </c>
      <c r="N116" s="325">
        <v>47.517391409053303</v>
      </c>
      <c r="O116" s="189"/>
      <c r="P116" s="189"/>
      <c r="Q116" s="189"/>
      <c r="R116" s="189"/>
      <c r="S116" s="189"/>
      <c r="T116" s="189"/>
      <c r="U116" s="189"/>
      <c r="V116" s="259"/>
    </row>
    <row r="117" spans="1:33" s="175" customFormat="1" ht="12" x14ac:dyDescent="0.3">
      <c r="A117" s="316" t="s">
        <v>690</v>
      </c>
      <c r="B117" s="326">
        <v>46.948888021849399</v>
      </c>
      <c r="C117" s="327">
        <v>49.052631578947398</v>
      </c>
      <c r="D117" s="327">
        <v>51.1755153029357</v>
      </c>
      <c r="E117" s="327">
        <v>52.596099223631903</v>
      </c>
      <c r="F117" s="327">
        <v>47.087037037037</v>
      </c>
      <c r="G117" s="327">
        <v>45.949278629395799</v>
      </c>
      <c r="H117" s="327">
        <v>0</v>
      </c>
      <c r="I117" s="327">
        <v>0</v>
      </c>
      <c r="J117" s="327">
        <v>0</v>
      </c>
      <c r="K117" s="327">
        <v>0</v>
      </c>
      <c r="L117" s="327">
        <v>0</v>
      </c>
      <c r="M117" s="327">
        <v>0</v>
      </c>
      <c r="N117" s="327">
        <v>48.843629924153802</v>
      </c>
      <c r="O117" s="189"/>
      <c r="P117" s="189"/>
      <c r="Q117" s="189"/>
      <c r="R117" s="189"/>
      <c r="S117" s="189"/>
      <c r="T117" s="189"/>
      <c r="U117" s="189"/>
      <c r="V117" s="259"/>
    </row>
    <row r="118" spans="1:33" s="175" customFormat="1" ht="12" x14ac:dyDescent="0.3">
      <c r="A118" s="318" t="s">
        <v>691</v>
      </c>
      <c r="B118" s="326">
        <v>50.532994923857899</v>
      </c>
      <c r="C118" s="327">
        <v>44.652173913043498</v>
      </c>
      <c r="D118" s="327">
        <v>49</v>
      </c>
      <c r="E118" s="327">
        <v>54.757711721817202</v>
      </c>
      <c r="F118" s="327">
        <v>47.532663316582898</v>
      </c>
      <c r="G118" s="327">
        <v>44.755102040816297</v>
      </c>
      <c r="H118" s="327">
        <v>0</v>
      </c>
      <c r="I118" s="327">
        <v>0</v>
      </c>
      <c r="J118" s="327">
        <v>0</v>
      </c>
      <c r="K118" s="327">
        <v>0</v>
      </c>
      <c r="L118" s="327">
        <v>0</v>
      </c>
      <c r="M118" s="327">
        <v>0</v>
      </c>
      <c r="N118" s="327">
        <v>48.604306864064597</v>
      </c>
      <c r="O118" s="189"/>
      <c r="P118" s="189"/>
      <c r="Q118" s="189"/>
      <c r="R118" s="189"/>
      <c r="S118" s="189"/>
      <c r="T118" s="189"/>
      <c r="U118" s="189"/>
      <c r="V118" s="259"/>
    </row>
    <row r="119" spans="1:33" s="175" customFormat="1" ht="12" x14ac:dyDescent="0.3">
      <c r="A119" s="318" t="s">
        <v>693</v>
      </c>
      <c r="B119" s="326">
        <v>42.4017812253106</v>
      </c>
      <c r="C119" s="327">
        <v>47.6159558823529</v>
      </c>
      <c r="D119" s="327">
        <v>49.024147529575501</v>
      </c>
      <c r="E119" s="327">
        <v>56.8453688556516</v>
      </c>
      <c r="F119" s="327">
        <v>43.305388455138903</v>
      </c>
      <c r="G119" s="327">
        <v>43.434610398963002</v>
      </c>
      <c r="H119" s="327">
        <v>0</v>
      </c>
      <c r="I119" s="327">
        <v>0</v>
      </c>
      <c r="J119" s="327">
        <v>0</v>
      </c>
      <c r="K119" s="327">
        <v>0</v>
      </c>
      <c r="L119" s="327">
        <v>0</v>
      </c>
      <c r="M119" s="327">
        <v>0</v>
      </c>
      <c r="N119" s="327">
        <v>46.912003513686798</v>
      </c>
      <c r="O119" s="189"/>
      <c r="P119" s="189"/>
      <c r="Q119" s="189"/>
      <c r="R119" s="189"/>
      <c r="S119" s="189"/>
      <c r="T119" s="189"/>
      <c r="U119" s="189"/>
      <c r="V119" s="259"/>
    </row>
    <row r="120" spans="1:33" s="175" customFormat="1" ht="12" x14ac:dyDescent="0.3">
      <c r="A120" s="260"/>
      <c r="F120" s="173"/>
      <c r="G120" s="173"/>
      <c r="H120" s="173"/>
      <c r="I120" s="173"/>
      <c r="J120" s="173"/>
      <c r="K120" s="173"/>
      <c r="L120" s="189"/>
      <c r="M120" s="189"/>
      <c r="N120" s="189"/>
      <c r="O120" s="189"/>
      <c r="P120" s="189"/>
      <c r="Q120" s="189"/>
      <c r="R120" s="189"/>
      <c r="S120" s="189"/>
      <c r="T120" s="189"/>
      <c r="U120" s="189"/>
      <c r="V120" s="259"/>
    </row>
    <row r="121" spans="1:33" s="175" customFormat="1" ht="12" x14ac:dyDescent="0.3">
      <c r="A121" s="321"/>
      <c r="B121" s="302"/>
      <c r="C121" s="302"/>
      <c r="D121" s="302"/>
      <c r="E121" s="302"/>
      <c r="F121" s="302"/>
      <c r="G121" s="302"/>
      <c r="H121" s="302"/>
      <c r="I121" s="302"/>
      <c r="J121" s="302"/>
      <c r="K121" s="302"/>
      <c r="L121" s="302"/>
      <c r="M121" s="302"/>
      <c r="N121" s="302"/>
      <c r="O121" s="302"/>
      <c r="P121" s="302"/>
      <c r="Q121" s="302"/>
      <c r="R121" s="302"/>
      <c r="S121" s="302"/>
      <c r="T121" s="302"/>
      <c r="U121" s="302"/>
      <c r="V121" s="322"/>
    </row>
    <row r="122" spans="1:33" s="175" customFormat="1" ht="12" x14ac:dyDescent="0.3">
      <c r="A122" s="260"/>
      <c r="F122" s="173"/>
      <c r="G122" s="173"/>
      <c r="H122" s="173"/>
      <c r="I122" s="173"/>
      <c r="J122" s="173"/>
      <c r="K122" s="173"/>
      <c r="L122" s="189"/>
      <c r="M122" s="189"/>
      <c r="N122" s="189"/>
      <c r="O122" s="189"/>
      <c r="P122" s="189"/>
      <c r="Q122" s="189"/>
      <c r="R122" s="189"/>
      <c r="S122" s="282"/>
      <c r="T122" s="282"/>
      <c r="U122" s="282"/>
      <c r="V122" s="306"/>
    </row>
    <row r="123" spans="1:33" s="173" customFormat="1" ht="24.75" customHeight="1" x14ac:dyDescent="0.3">
      <c r="A123" s="328" t="s">
        <v>717</v>
      </c>
      <c r="B123" s="234"/>
      <c r="C123" s="234"/>
      <c r="D123" s="234"/>
      <c r="E123" s="234"/>
      <c r="F123" s="234"/>
      <c r="G123" s="234"/>
      <c r="H123" s="234"/>
      <c r="I123" s="234"/>
      <c r="J123" s="234"/>
      <c r="K123" s="234"/>
      <c r="L123" s="234"/>
      <c r="M123" s="234"/>
      <c r="N123" s="234"/>
      <c r="O123" s="189"/>
      <c r="P123" s="282"/>
      <c r="Q123" s="282"/>
      <c r="R123" s="282"/>
      <c r="S123" s="282"/>
      <c r="T123" s="282"/>
      <c r="U123" s="282"/>
      <c r="V123" s="306"/>
      <c r="W123" s="269"/>
      <c r="X123" s="269"/>
      <c r="Y123" s="269"/>
      <c r="Z123" s="269"/>
      <c r="AA123" s="269"/>
      <c r="AB123" s="269"/>
    </row>
    <row r="124" spans="1:33" s="175" customFormat="1" ht="12" x14ac:dyDescent="0.3">
      <c r="A124" s="197" t="s">
        <v>697</v>
      </c>
      <c r="B124" s="198" t="s">
        <v>678</v>
      </c>
      <c r="C124" s="198" t="s">
        <v>679</v>
      </c>
      <c r="D124" s="198" t="s">
        <v>680</v>
      </c>
      <c r="E124" s="198" t="s">
        <v>681</v>
      </c>
      <c r="F124" s="198" t="s">
        <v>682</v>
      </c>
      <c r="G124" s="198" t="s">
        <v>683</v>
      </c>
      <c r="H124" s="198" t="s">
        <v>684</v>
      </c>
      <c r="I124" s="198" t="s">
        <v>685</v>
      </c>
      <c r="J124" s="198" t="s">
        <v>686</v>
      </c>
      <c r="K124" s="198" t="s">
        <v>687</v>
      </c>
      <c r="L124" s="198" t="s">
        <v>688</v>
      </c>
      <c r="M124" s="198" t="s">
        <v>689</v>
      </c>
      <c r="N124" s="198" t="s">
        <v>712</v>
      </c>
      <c r="O124" s="189"/>
      <c r="P124" s="312"/>
      <c r="Q124" s="282"/>
      <c r="R124" s="282"/>
      <c r="S124" s="282"/>
      <c r="T124" s="282"/>
      <c r="U124" s="282"/>
      <c r="V124" s="306"/>
      <c r="W124" s="241"/>
      <c r="X124" s="241"/>
      <c r="Y124" s="241"/>
      <c r="Z124" s="241"/>
      <c r="AA124" s="241"/>
      <c r="AB124" s="241"/>
      <c r="AC124" s="241"/>
      <c r="AD124" s="241"/>
      <c r="AE124" s="241"/>
      <c r="AF124" s="241"/>
    </row>
    <row r="125" spans="1:33" s="175" customFormat="1" ht="12.75" customHeight="1" thickBot="1" x14ac:dyDescent="0.35">
      <c r="A125" s="206" t="s">
        <v>0</v>
      </c>
      <c r="B125" s="308">
        <v>38514.096774193502</v>
      </c>
      <c r="C125" s="309">
        <v>39194.633333333302</v>
      </c>
      <c r="D125" s="310">
        <v>36998.548387096802</v>
      </c>
      <c r="E125" s="309">
        <v>38192.161290322598</v>
      </c>
      <c r="F125" s="310">
        <v>39080.8620689655</v>
      </c>
      <c r="G125" s="309">
        <v>38890.695652173898</v>
      </c>
      <c r="H125" s="309">
        <v>0</v>
      </c>
      <c r="I125" s="310">
        <v>0</v>
      </c>
      <c r="J125" s="309">
        <v>0</v>
      </c>
      <c r="K125" s="310">
        <v>0</v>
      </c>
      <c r="L125" s="310">
        <v>0</v>
      </c>
      <c r="M125" s="309">
        <v>0</v>
      </c>
      <c r="N125" s="308">
        <v>38448.68</v>
      </c>
      <c r="O125" s="189"/>
      <c r="P125" s="312"/>
      <c r="Q125" s="312"/>
      <c r="R125" s="312"/>
      <c r="S125" s="312"/>
      <c r="T125" s="213"/>
      <c r="U125" s="312"/>
      <c r="V125" s="313"/>
      <c r="W125" s="315"/>
      <c r="X125" s="315"/>
      <c r="Y125" s="315"/>
      <c r="Z125" s="315"/>
      <c r="AA125" s="315"/>
      <c r="AB125" s="315"/>
    </row>
    <row r="126" spans="1:33" s="175" customFormat="1" ht="12.5" thickTop="1" x14ac:dyDescent="0.3">
      <c r="A126" s="222" t="s">
        <v>663</v>
      </c>
      <c r="B126" s="257">
        <v>38514.096774193502</v>
      </c>
      <c r="C126" s="317">
        <v>39194.633333333302</v>
      </c>
      <c r="D126" s="317">
        <v>36998.548387096802</v>
      </c>
      <c r="E126" s="317">
        <v>38192.161290322598</v>
      </c>
      <c r="F126" s="317">
        <v>39080.8620689655</v>
      </c>
      <c r="G126" s="317">
        <v>38890.695652173898</v>
      </c>
      <c r="H126" s="317">
        <v>0</v>
      </c>
      <c r="I126" s="317">
        <v>0</v>
      </c>
      <c r="J126" s="317">
        <v>0</v>
      </c>
      <c r="K126" s="317">
        <v>0</v>
      </c>
      <c r="L126" s="317">
        <v>0</v>
      </c>
      <c r="M126" s="317">
        <v>0</v>
      </c>
      <c r="N126" s="257">
        <v>38448.68</v>
      </c>
      <c r="O126" s="189"/>
      <c r="P126" s="312"/>
      <c r="Q126" s="312"/>
      <c r="R126" s="312"/>
      <c r="S126" s="312"/>
      <c r="T126" s="312"/>
      <c r="U126" s="312"/>
      <c r="V126" s="313"/>
      <c r="W126" s="315"/>
      <c r="X126" s="315"/>
      <c r="Y126" s="315"/>
      <c r="Z126" s="315"/>
      <c r="AA126" s="241"/>
      <c r="AB126" s="315"/>
      <c r="AF126" s="315"/>
      <c r="AG126" s="315"/>
    </row>
    <row r="127" spans="1:33" s="330" customFormat="1" ht="23.25" customHeight="1" x14ac:dyDescent="0.3">
      <c r="A127" s="260"/>
      <c r="B127" s="175"/>
      <c r="C127" s="175"/>
      <c r="D127" s="175"/>
      <c r="E127" s="175"/>
      <c r="F127" s="173"/>
      <c r="G127" s="173"/>
      <c r="H127" s="173"/>
      <c r="I127" s="173"/>
      <c r="J127" s="173"/>
      <c r="K127" s="173"/>
      <c r="L127" s="189"/>
      <c r="M127" s="189"/>
      <c r="N127" s="189"/>
      <c r="O127" s="189"/>
      <c r="P127" s="312"/>
      <c r="Q127" s="312"/>
      <c r="R127" s="312"/>
      <c r="S127" s="312"/>
      <c r="T127" s="312"/>
      <c r="U127" s="312"/>
      <c r="V127" s="313"/>
      <c r="W127" s="329"/>
      <c r="X127" s="329"/>
      <c r="Y127" s="329"/>
      <c r="Z127" s="329"/>
      <c r="AA127" s="329"/>
      <c r="AB127" s="329"/>
      <c r="AC127" s="329"/>
      <c r="AD127" s="329"/>
      <c r="AE127" s="329"/>
      <c r="AF127" s="329"/>
      <c r="AG127" s="329"/>
    </row>
    <row r="128" spans="1:33" s="175" customFormat="1" ht="12.75" customHeight="1" x14ac:dyDescent="0.3">
      <c r="A128" s="328" t="s">
        <v>718</v>
      </c>
      <c r="B128" s="234"/>
      <c r="C128" s="234"/>
      <c r="D128" s="234"/>
      <c r="E128" s="234"/>
      <c r="F128" s="234"/>
      <c r="G128" s="234"/>
      <c r="H128" s="234"/>
      <c r="I128" s="234"/>
      <c r="J128" s="234"/>
      <c r="K128" s="234"/>
      <c r="L128" s="234"/>
      <c r="M128" s="234"/>
      <c r="N128" s="234"/>
      <c r="O128" s="189"/>
      <c r="P128" s="189"/>
      <c r="Q128" s="312"/>
      <c r="R128" s="312"/>
      <c r="S128" s="282"/>
      <c r="T128" s="282"/>
      <c r="U128" s="282"/>
      <c r="V128" s="313"/>
      <c r="W128" s="315"/>
      <c r="X128" s="315"/>
      <c r="Y128" s="315"/>
      <c r="Z128" s="315"/>
      <c r="AA128" s="315"/>
    </row>
    <row r="129" spans="1:32" s="175" customFormat="1" ht="12.75" customHeight="1" x14ac:dyDescent="0.3">
      <c r="A129" s="197" t="s">
        <v>697</v>
      </c>
      <c r="B129" s="198" t="s">
        <v>678</v>
      </c>
      <c r="C129" s="198" t="s">
        <v>679</v>
      </c>
      <c r="D129" s="198" t="s">
        <v>680</v>
      </c>
      <c r="E129" s="198" t="s">
        <v>681</v>
      </c>
      <c r="F129" s="198" t="s">
        <v>682</v>
      </c>
      <c r="G129" s="198" t="s">
        <v>683</v>
      </c>
      <c r="H129" s="198" t="s">
        <v>684</v>
      </c>
      <c r="I129" s="198" t="s">
        <v>685</v>
      </c>
      <c r="J129" s="198" t="s">
        <v>686</v>
      </c>
      <c r="K129" s="198" t="s">
        <v>687</v>
      </c>
      <c r="L129" s="198" t="s">
        <v>688</v>
      </c>
      <c r="M129" s="198" t="s">
        <v>689</v>
      </c>
      <c r="N129" s="198" t="s">
        <v>712</v>
      </c>
      <c r="O129" s="189"/>
      <c r="P129" s="282"/>
      <c r="Q129" s="282"/>
      <c r="R129" s="282"/>
      <c r="S129" s="282"/>
      <c r="T129" s="282"/>
      <c r="U129" s="282"/>
      <c r="V129" s="306"/>
      <c r="W129" s="241"/>
      <c r="X129" s="241"/>
      <c r="Y129" s="241"/>
      <c r="Z129" s="241"/>
      <c r="AA129" s="241"/>
      <c r="AB129" s="241"/>
      <c r="AC129" s="241"/>
      <c r="AD129" s="241"/>
      <c r="AE129" s="241"/>
      <c r="AF129" s="241"/>
    </row>
    <row r="130" spans="1:32" s="173" customFormat="1" ht="14.25" customHeight="1" thickBot="1" x14ac:dyDescent="0.35">
      <c r="A130" s="206" t="s">
        <v>0</v>
      </c>
      <c r="B130" s="323">
        <v>44.213572183267701</v>
      </c>
      <c r="C130" s="324">
        <v>47.713599207332202</v>
      </c>
      <c r="D130" s="325">
        <v>49.517545541706603</v>
      </c>
      <c r="E130" s="324">
        <v>55.530727099140798</v>
      </c>
      <c r="F130" s="325">
        <v>44.532190910286197</v>
      </c>
      <c r="G130" s="324">
        <v>44.102761656994197</v>
      </c>
      <c r="H130" s="324">
        <v>0</v>
      </c>
      <c r="I130" s="325">
        <v>0</v>
      </c>
      <c r="J130" s="324">
        <v>0</v>
      </c>
      <c r="K130" s="325">
        <v>0</v>
      </c>
      <c r="L130" s="325">
        <v>0</v>
      </c>
      <c r="M130" s="324">
        <v>0</v>
      </c>
      <c r="N130" s="325">
        <v>47.517391409053303</v>
      </c>
      <c r="P130" s="269"/>
      <c r="Q130" s="269"/>
      <c r="R130" s="269"/>
      <c r="S130" s="269"/>
      <c r="T130" s="269"/>
      <c r="U130" s="269"/>
      <c r="V130" s="331"/>
      <c r="W130" s="269"/>
      <c r="X130" s="269"/>
      <c r="Y130" s="269"/>
      <c r="Z130" s="269"/>
      <c r="AA130" s="332"/>
      <c r="AB130" s="269"/>
    </row>
    <row r="131" spans="1:32" s="175" customFormat="1" ht="12.75" customHeight="1" thickTop="1" x14ac:dyDescent="0.3">
      <c r="A131" s="222" t="s">
        <v>663</v>
      </c>
      <c r="B131" s="326">
        <v>44.213572183267701</v>
      </c>
      <c r="C131" s="327">
        <v>47.713599207332202</v>
      </c>
      <c r="D131" s="327">
        <v>49.517545541706603</v>
      </c>
      <c r="E131" s="327">
        <v>55.530727099140798</v>
      </c>
      <c r="F131" s="327">
        <v>44.532190910286197</v>
      </c>
      <c r="G131" s="327">
        <v>44.102761656994197</v>
      </c>
      <c r="H131" s="327">
        <v>0</v>
      </c>
      <c r="I131" s="327">
        <v>0</v>
      </c>
      <c r="J131" s="327">
        <v>0</v>
      </c>
      <c r="K131" s="327">
        <v>0</v>
      </c>
      <c r="L131" s="327">
        <v>0</v>
      </c>
      <c r="M131" s="327">
        <v>0</v>
      </c>
      <c r="N131" s="327">
        <v>47.517391409053303</v>
      </c>
      <c r="O131" s="189"/>
      <c r="P131" s="189"/>
      <c r="Q131" s="189"/>
      <c r="R131" s="282"/>
      <c r="S131" s="282"/>
      <c r="T131" s="282"/>
      <c r="U131" s="282"/>
      <c r="V131" s="333"/>
      <c r="W131" s="241"/>
      <c r="X131" s="241"/>
      <c r="Y131" s="241"/>
      <c r="Z131" s="241"/>
      <c r="AA131" s="241"/>
      <c r="AB131" s="241"/>
      <c r="AC131" s="241"/>
    </row>
    <row r="132" spans="1:32" s="175" customFormat="1" ht="12.75" customHeight="1" x14ac:dyDescent="0.3">
      <c r="A132" s="227"/>
      <c r="B132" s="334"/>
      <c r="C132" s="334"/>
      <c r="D132" s="334"/>
      <c r="E132" s="334"/>
      <c r="F132" s="334"/>
      <c r="G132" s="334"/>
      <c r="H132" s="334"/>
      <c r="I132" s="334"/>
      <c r="J132" s="334"/>
      <c r="K132" s="334"/>
      <c r="L132" s="334"/>
      <c r="M132" s="334"/>
      <c r="N132" s="334"/>
      <c r="O132" s="189"/>
      <c r="P132" s="189"/>
      <c r="Q132" s="189"/>
      <c r="R132" s="189"/>
      <c r="S132" s="189"/>
      <c r="T132" s="189"/>
      <c r="U132" s="189"/>
      <c r="V132" s="335"/>
    </row>
    <row r="133" spans="1:32" s="175" customFormat="1" ht="12" x14ac:dyDescent="0.3">
      <c r="A133" s="328" t="s">
        <v>719</v>
      </c>
      <c r="B133" s="234"/>
      <c r="C133" s="234"/>
      <c r="D133" s="234"/>
      <c r="E133" s="234"/>
      <c r="F133" s="234"/>
      <c r="G133" s="234"/>
      <c r="H133" s="234"/>
      <c r="I133" s="234"/>
      <c r="J133" s="234"/>
      <c r="K133" s="234"/>
      <c r="L133" s="234"/>
      <c r="M133" s="234"/>
      <c r="N133" s="234"/>
      <c r="O133" s="189"/>
      <c r="P133" s="189"/>
      <c r="Q133" s="189"/>
      <c r="R133" s="282"/>
      <c r="S133" s="282"/>
      <c r="T133" s="282"/>
      <c r="U133" s="282"/>
      <c r="V133" s="333"/>
      <c r="W133" s="241"/>
      <c r="X133" s="241"/>
      <c r="Y133" s="241"/>
      <c r="Z133" s="241"/>
      <c r="AA133" s="241"/>
      <c r="AB133" s="241"/>
      <c r="AC133" s="241"/>
    </row>
    <row r="134" spans="1:32" s="175" customFormat="1" ht="12" x14ac:dyDescent="0.3">
      <c r="A134" s="197" t="s">
        <v>720</v>
      </c>
      <c r="B134" s="198" t="s">
        <v>678</v>
      </c>
      <c r="C134" s="198" t="s">
        <v>679</v>
      </c>
      <c r="D134" s="198" t="s">
        <v>680</v>
      </c>
      <c r="E134" s="198" t="s">
        <v>681</v>
      </c>
      <c r="F134" s="198" t="s">
        <v>682</v>
      </c>
      <c r="G134" s="198" t="s">
        <v>683</v>
      </c>
      <c r="H134" s="198" t="s">
        <v>684</v>
      </c>
      <c r="I134" s="198" t="s">
        <v>685</v>
      </c>
      <c r="J134" s="198" t="s">
        <v>686</v>
      </c>
      <c r="K134" s="198" t="s">
        <v>687</v>
      </c>
      <c r="L134" s="198" t="s">
        <v>688</v>
      </c>
      <c r="M134" s="198" t="s">
        <v>689</v>
      </c>
      <c r="N134" s="198" t="s">
        <v>712</v>
      </c>
      <c r="O134" s="189"/>
      <c r="P134" s="189"/>
      <c r="Q134" s="189"/>
      <c r="R134" s="282"/>
      <c r="S134" s="282"/>
      <c r="T134" s="282"/>
      <c r="U134" s="282"/>
      <c r="V134" s="333"/>
      <c r="W134" s="241"/>
      <c r="X134" s="241"/>
      <c r="Y134" s="241"/>
      <c r="Z134" s="241"/>
      <c r="AA134" s="241"/>
      <c r="AB134" s="241"/>
      <c r="AC134" s="241"/>
    </row>
    <row r="135" spans="1:32" ht="15" thickBot="1" x14ac:dyDescent="0.4">
      <c r="A135" s="206" t="s">
        <v>0</v>
      </c>
      <c r="B135" s="323">
        <v>44.213572183267701</v>
      </c>
      <c r="C135" s="324">
        <v>47.713599207332202</v>
      </c>
      <c r="D135" s="325">
        <v>49.517545541706603</v>
      </c>
      <c r="E135" s="324">
        <v>55.530727099140798</v>
      </c>
      <c r="F135" s="325">
        <v>44.532190910286197</v>
      </c>
      <c r="G135" s="324">
        <v>44.102761656994197</v>
      </c>
      <c r="H135" s="324">
        <v>0</v>
      </c>
      <c r="I135" s="325">
        <v>0</v>
      </c>
      <c r="J135" s="324">
        <v>0</v>
      </c>
      <c r="K135" s="325">
        <v>0</v>
      </c>
      <c r="L135" s="325">
        <v>0</v>
      </c>
      <c r="M135" s="324">
        <v>0</v>
      </c>
      <c r="N135" s="325">
        <v>47.517391409053303</v>
      </c>
      <c r="V135" s="335"/>
    </row>
    <row r="136" spans="1:32" ht="15" thickTop="1" x14ac:dyDescent="0.35">
      <c r="A136" s="214" t="s">
        <v>25</v>
      </c>
      <c r="B136" s="326">
        <v>44.5777318411861</v>
      </c>
      <c r="C136" s="327">
        <v>49.981500290191498</v>
      </c>
      <c r="D136" s="327">
        <v>54.470702983888501</v>
      </c>
      <c r="E136" s="327">
        <v>58.3553204262344</v>
      </c>
      <c r="F136" s="327">
        <v>44.9235396254496</v>
      </c>
      <c r="G136" s="327">
        <v>44.796592343289902</v>
      </c>
      <c r="H136" s="327">
        <v>0</v>
      </c>
      <c r="I136" s="327">
        <v>0</v>
      </c>
      <c r="J136" s="327">
        <v>0</v>
      </c>
      <c r="K136" s="327">
        <v>0</v>
      </c>
      <c r="L136" s="327">
        <v>0</v>
      </c>
      <c r="M136" s="327">
        <v>0</v>
      </c>
      <c r="N136" s="327">
        <v>49.306812857276697</v>
      </c>
      <c r="V136" s="335"/>
    </row>
    <row r="137" spans="1:32" x14ac:dyDescent="0.35">
      <c r="A137" s="222" t="s">
        <v>41</v>
      </c>
      <c r="B137" s="326">
        <v>43.461504489916102</v>
      </c>
      <c r="C137" s="327">
        <v>42.8298703327605</v>
      </c>
      <c r="D137" s="327">
        <v>39.7502493232654</v>
      </c>
      <c r="E137" s="327">
        <v>49.805931558935399</v>
      </c>
      <c r="F137" s="327">
        <v>43.589000149454499</v>
      </c>
      <c r="G137" s="327">
        <v>42.374607055536202</v>
      </c>
      <c r="H137" s="327">
        <v>0</v>
      </c>
      <c r="I137" s="327">
        <v>0</v>
      </c>
      <c r="J137" s="327">
        <v>0</v>
      </c>
      <c r="K137" s="327">
        <v>0</v>
      </c>
      <c r="L137" s="327">
        <v>0</v>
      </c>
      <c r="M137" s="327">
        <v>0</v>
      </c>
      <c r="N137" s="327">
        <v>43.620966713429397</v>
      </c>
      <c r="O137" s="336"/>
      <c r="V137" s="335"/>
    </row>
    <row r="138" spans="1:32" x14ac:dyDescent="0.35">
      <c r="A138" s="228"/>
      <c r="B138" s="334"/>
      <c r="C138" s="334"/>
      <c r="D138" s="334"/>
      <c r="E138" s="334"/>
      <c r="F138" s="334"/>
      <c r="G138" s="334"/>
      <c r="H138" s="334"/>
      <c r="I138" s="334"/>
      <c r="J138" s="334"/>
      <c r="K138" s="337"/>
      <c r="L138" s="334"/>
      <c r="M138" s="334"/>
      <c r="N138" s="338"/>
      <c r="O138" s="336"/>
      <c r="V138" s="335"/>
    </row>
    <row r="139" spans="1:32" x14ac:dyDescent="0.35">
      <c r="A139" s="339" t="s">
        <v>721</v>
      </c>
      <c r="B139" s="334"/>
      <c r="C139" s="334"/>
      <c r="D139" s="334"/>
      <c r="E139" s="334"/>
      <c r="F139" s="334"/>
      <c r="G139" s="334"/>
      <c r="H139" s="334"/>
      <c r="I139" s="334"/>
      <c r="J139" s="334"/>
      <c r="K139" s="337"/>
      <c r="L139" s="334"/>
      <c r="M139" s="334"/>
      <c r="N139" s="338"/>
      <c r="O139" s="336"/>
      <c r="V139" s="335"/>
    </row>
    <row r="140" spans="1:32" x14ac:dyDescent="0.35">
      <c r="A140" s="197" t="s">
        <v>722</v>
      </c>
      <c r="B140" s="340" t="s">
        <v>678</v>
      </c>
      <c r="C140" s="340" t="s">
        <v>679</v>
      </c>
      <c r="D140" s="340" t="s">
        <v>680</v>
      </c>
      <c r="E140" s="340" t="s">
        <v>681</v>
      </c>
      <c r="F140" s="340" t="s">
        <v>682</v>
      </c>
      <c r="G140" s="340" t="s">
        <v>683</v>
      </c>
      <c r="H140" s="340" t="s">
        <v>684</v>
      </c>
      <c r="I140" s="340" t="s">
        <v>685</v>
      </c>
      <c r="J140" s="340" t="s">
        <v>686</v>
      </c>
      <c r="K140" s="340" t="s">
        <v>687</v>
      </c>
      <c r="L140" s="340" t="s">
        <v>688</v>
      </c>
      <c r="M140" s="340" t="s">
        <v>689</v>
      </c>
      <c r="N140" s="340" t="s">
        <v>712</v>
      </c>
      <c r="O140" s="336"/>
      <c r="V140" s="335"/>
      <c r="W140" s="175"/>
    </row>
    <row r="141" spans="1:32" x14ac:dyDescent="0.35">
      <c r="A141" s="341" t="s">
        <v>667</v>
      </c>
      <c r="B141" s="257">
        <v>411</v>
      </c>
      <c r="C141" s="317">
        <v>444</v>
      </c>
      <c r="D141" s="317">
        <v>515</v>
      </c>
      <c r="E141" s="317">
        <v>641</v>
      </c>
      <c r="F141" s="317">
        <v>625</v>
      </c>
      <c r="G141" s="317">
        <v>500</v>
      </c>
      <c r="H141" s="317">
        <v>0</v>
      </c>
      <c r="I141" s="317">
        <v>0</v>
      </c>
      <c r="J141" s="317">
        <v>0</v>
      </c>
      <c r="K141" s="317">
        <v>0</v>
      </c>
      <c r="L141" s="317">
        <v>0</v>
      </c>
      <c r="M141" s="317">
        <v>0</v>
      </c>
      <c r="N141" s="317">
        <f>SUM(B141:M141)</f>
        <v>3136</v>
      </c>
      <c r="O141" s="336"/>
      <c r="V141" s="335"/>
      <c r="W141" s="175"/>
    </row>
    <row r="142" spans="1:32" x14ac:dyDescent="0.35">
      <c r="A142" s="341" t="s">
        <v>723</v>
      </c>
      <c r="B142" s="257">
        <v>347</v>
      </c>
      <c r="C142" s="317">
        <v>305</v>
      </c>
      <c r="D142" s="317">
        <v>208</v>
      </c>
      <c r="E142" s="317">
        <v>376</v>
      </c>
      <c r="F142" s="317">
        <v>214</v>
      </c>
      <c r="G142" s="317">
        <v>522</v>
      </c>
      <c r="H142" s="317">
        <v>637</v>
      </c>
      <c r="I142" s="317">
        <v>587</v>
      </c>
      <c r="J142" s="317">
        <v>663</v>
      </c>
      <c r="K142" s="317">
        <v>765</v>
      </c>
      <c r="L142" s="317">
        <v>628</v>
      </c>
      <c r="M142" s="317">
        <v>424</v>
      </c>
      <c r="N142" s="317">
        <f>SUM(B142:M142)</f>
        <v>5676</v>
      </c>
      <c r="O142" s="336"/>
      <c r="V142" s="335"/>
      <c r="W142" s="175"/>
    </row>
    <row r="143" spans="1:32" x14ac:dyDescent="0.35">
      <c r="A143" s="342" t="s">
        <v>724</v>
      </c>
      <c r="B143" s="257">
        <v>111</v>
      </c>
      <c r="C143" s="317">
        <v>166</v>
      </c>
      <c r="D143" s="317">
        <v>220</v>
      </c>
      <c r="E143" s="317">
        <v>171</v>
      </c>
      <c r="F143" s="317">
        <v>316</v>
      </c>
      <c r="G143" s="317">
        <v>274</v>
      </c>
      <c r="H143" s="317">
        <v>85</v>
      </c>
      <c r="I143" s="317">
        <v>66</v>
      </c>
      <c r="J143" s="317">
        <v>123</v>
      </c>
      <c r="K143" s="317">
        <v>192</v>
      </c>
      <c r="L143" s="317">
        <v>153</v>
      </c>
      <c r="M143" s="317">
        <v>203</v>
      </c>
      <c r="N143" s="317">
        <f>SUM(B143:M143)</f>
        <v>2080</v>
      </c>
      <c r="O143" s="336"/>
      <c r="V143" s="335"/>
      <c r="W143" s="175"/>
    </row>
    <row r="144" spans="1:32" x14ac:dyDescent="0.35">
      <c r="A144" s="343"/>
      <c r="B144" s="228"/>
      <c r="C144" s="344"/>
      <c r="D144" s="344"/>
      <c r="E144" s="344"/>
      <c r="F144" s="344"/>
      <c r="G144" s="344"/>
      <c r="H144" s="344"/>
      <c r="I144" s="344"/>
      <c r="J144" s="344"/>
      <c r="K144" s="344"/>
      <c r="L144" s="337"/>
      <c r="M144" s="344"/>
      <c r="N144" s="344"/>
      <c r="O144" s="336"/>
      <c r="P144" s="336"/>
      <c r="V144" s="335"/>
      <c r="W144" s="175"/>
    </row>
    <row r="145" spans="1:22" x14ac:dyDescent="0.35">
      <c r="A145" s="339" t="s">
        <v>725</v>
      </c>
      <c r="B145" s="334"/>
      <c r="C145" s="334"/>
      <c r="D145" s="334"/>
      <c r="E145" s="334"/>
      <c r="F145" s="334"/>
      <c r="G145" s="334"/>
      <c r="H145" s="334"/>
      <c r="I145" s="334"/>
      <c r="J145" s="334"/>
      <c r="K145" s="337"/>
      <c r="L145" s="334"/>
      <c r="M145" s="334"/>
      <c r="N145" s="338"/>
      <c r="O145" s="336"/>
      <c r="V145" s="335"/>
    </row>
    <row r="146" spans="1:22" x14ac:dyDescent="0.35">
      <c r="A146" s="197" t="s">
        <v>722</v>
      </c>
      <c r="B146" s="197" t="s">
        <v>726</v>
      </c>
      <c r="C146" s="340" t="s">
        <v>678</v>
      </c>
      <c r="D146" s="340" t="s">
        <v>679</v>
      </c>
      <c r="E146" s="340" t="s">
        <v>680</v>
      </c>
      <c r="F146" s="340" t="s">
        <v>681</v>
      </c>
      <c r="G146" s="340" t="s">
        <v>682</v>
      </c>
      <c r="H146" s="340" t="s">
        <v>683</v>
      </c>
      <c r="I146" s="340" t="s">
        <v>684</v>
      </c>
      <c r="J146" s="340" t="s">
        <v>685</v>
      </c>
      <c r="K146" s="340" t="s">
        <v>686</v>
      </c>
      <c r="L146" s="340" t="s">
        <v>687</v>
      </c>
      <c r="M146" s="340" t="s">
        <v>688</v>
      </c>
      <c r="N146" s="340" t="s">
        <v>689</v>
      </c>
      <c r="O146" s="340" t="s">
        <v>712</v>
      </c>
      <c r="P146" s="336"/>
      <c r="V146" s="335"/>
    </row>
    <row r="147" spans="1:22" x14ac:dyDescent="0.35">
      <c r="A147" s="345" t="s">
        <v>667</v>
      </c>
      <c r="B147" s="256" t="s">
        <v>727</v>
      </c>
      <c r="C147" s="257">
        <v>323</v>
      </c>
      <c r="D147" s="317">
        <v>355</v>
      </c>
      <c r="E147" s="317">
        <v>351</v>
      </c>
      <c r="F147" s="317">
        <v>391</v>
      </c>
      <c r="G147" s="317">
        <v>376</v>
      </c>
      <c r="H147" s="317">
        <v>395</v>
      </c>
      <c r="I147" s="317">
        <v>0</v>
      </c>
      <c r="J147" s="317">
        <v>0</v>
      </c>
      <c r="K147" s="317">
        <v>0</v>
      </c>
      <c r="L147" s="317">
        <v>0</v>
      </c>
      <c r="M147" s="317">
        <v>0</v>
      </c>
      <c r="N147" s="317">
        <v>0</v>
      </c>
      <c r="O147" s="346">
        <f>SUM(C147:N147)</f>
        <v>2191</v>
      </c>
      <c r="P147" s="336"/>
      <c r="V147" s="335"/>
    </row>
    <row r="148" spans="1:22" x14ac:dyDescent="0.35">
      <c r="A148" s="347"/>
      <c r="B148" s="256" t="s">
        <v>728</v>
      </c>
      <c r="C148" s="257">
        <v>54</v>
      </c>
      <c r="D148" s="317">
        <v>66</v>
      </c>
      <c r="E148" s="317">
        <v>57</v>
      </c>
      <c r="F148" s="317">
        <v>70</v>
      </c>
      <c r="G148" s="317">
        <v>97</v>
      </c>
      <c r="H148" s="317">
        <v>68</v>
      </c>
      <c r="I148" s="317">
        <v>0</v>
      </c>
      <c r="J148" s="317">
        <v>0</v>
      </c>
      <c r="K148" s="317">
        <v>0</v>
      </c>
      <c r="L148" s="317">
        <v>0</v>
      </c>
      <c r="M148" s="317">
        <v>0</v>
      </c>
      <c r="N148" s="317">
        <v>0</v>
      </c>
      <c r="O148" s="346">
        <f>SUM(C148:N148)</f>
        <v>412</v>
      </c>
      <c r="P148" s="336"/>
      <c r="V148" s="335"/>
    </row>
    <row r="149" spans="1:22" x14ac:dyDescent="0.35">
      <c r="A149" s="345" t="s">
        <v>723</v>
      </c>
      <c r="B149" s="256" t="s">
        <v>727</v>
      </c>
      <c r="C149" s="257">
        <v>272</v>
      </c>
      <c r="D149" s="317">
        <v>248</v>
      </c>
      <c r="E149" s="317">
        <v>168</v>
      </c>
      <c r="F149" s="317">
        <v>326</v>
      </c>
      <c r="G149" s="317">
        <v>105</v>
      </c>
      <c r="H149" s="317">
        <v>407</v>
      </c>
      <c r="I149" s="317">
        <v>519</v>
      </c>
      <c r="J149" s="317">
        <v>498</v>
      </c>
      <c r="K149" s="317">
        <v>584</v>
      </c>
      <c r="L149" s="317">
        <v>642</v>
      </c>
      <c r="M149" s="317">
        <v>533</v>
      </c>
      <c r="N149" s="317">
        <v>310</v>
      </c>
      <c r="O149" s="346">
        <f>SUM(C149:N149)</f>
        <v>4612</v>
      </c>
      <c r="P149" s="336"/>
      <c r="V149" s="335"/>
    </row>
    <row r="150" spans="1:22" x14ac:dyDescent="0.35">
      <c r="A150" s="347"/>
      <c r="B150" s="256" t="s">
        <v>728</v>
      </c>
      <c r="C150" s="257">
        <v>45</v>
      </c>
      <c r="D150" s="317">
        <v>17</v>
      </c>
      <c r="E150" s="317">
        <v>14</v>
      </c>
      <c r="F150" s="317">
        <v>40</v>
      </c>
      <c r="G150" s="317">
        <v>59</v>
      </c>
      <c r="H150" s="317">
        <v>73</v>
      </c>
      <c r="I150" s="317">
        <v>77</v>
      </c>
      <c r="J150" s="317">
        <v>44</v>
      </c>
      <c r="K150" s="317">
        <v>32</v>
      </c>
      <c r="L150" s="317">
        <v>49</v>
      </c>
      <c r="M150" s="317">
        <v>66</v>
      </c>
      <c r="N150" s="317">
        <v>57</v>
      </c>
      <c r="O150" s="346">
        <f t="shared" ref="O150" si="17">SUM(C150:N150)</f>
        <v>573</v>
      </c>
      <c r="P150" s="336"/>
      <c r="V150" s="335"/>
    </row>
    <row r="151" spans="1:22" x14ac:dyDescent="0.35">
      <c r="A151" s="345" t="s">
        <v>724</v>
      </c>
      <c r="B151" s="256" t="s">
        <v>727</v>
      </c>
      <c r="C151" s="257">
        <v>43</v>
      </c>
      <c r="D151" s="317">
        <v>160</v>
      </c>
      <c r="E151" s="317">
        <v>198</v>
      </c>
      <c r="F151" s="317">
        <v>125</v>
      </c>
      <c r="G151" s="317">
        <v>266</v>
      </c>
      <c r="H151" s="317">
        <v>235</v>
      </c>
      <c r="I151" s="317">
        <v>56</v>
      </c>
      <c r="J151" s="317">
        <v>46</v>
      </c>
      <c r="K151" s="317">
        <v>101</v>
      </c>
      <c r="L151" s="317">
        <v>184</v>
      </c>
      <c r="M151" s="317">
        <v>130</v>
      </c>
      <c r="N151" s="317">
        <v>140</v>
      </c>
      <c r="O151" s="346">
        <f>SUM(C151:N151)</f>
        <v>1684</v>
      </c>
      <c r="P151" s="336"/>
      <c r="V151" s="335"/>
    </row>
    <row r="152" spans="1:22" x14ac:dyDescent="0.35">
      <c r="A152" s="347"/>
      <c r="B152" s="256" t="s">
        <v>728</v>
      </c>
      <c r="C152" s="257">
        <v>0</v>
      </c>
      <c r="D152" s="317">
        <v>3</v>
      </c>
      <c r="E152" s="317">
        <v>1</v>
      </c>
      <c r="F152" s="317">
        <v>11</v>
      </c>
      <c r="G152" s="317">
        <v>19</v>
      </c>
      <c r="H152" s="317">
        <v>10</v>
      </c>
      <c r="I152" s="317">
        <v>20</v>
      </c>
      <c r="J152" s="317">
        <v>14</v>
      </c>
      <c r="K152" s="317">
        <v>8</v>
      </c>
      <c r="L152" s="317">
        <v>8</v>
      </c>
      <c r="M152" s="317">
        <v>20</v>
      </c>
      <c r="N152" s="317">
        <v>50</v>
      </c>
      <c r="O152" s="346">
        <f t="shared" ref="O152" si="18">SUM(C152:N152)</f>
        <v>164</v>
      </c>
      <c r="P152" s="336"/>
      <c r="V152" s="335"/>
    </row>
    <row r="153" spans="1:22" x14ac:dyDescent="0.35">
      <c r="B153" s="336"/>
      <c r="C153" s="336"/>
      <c r="D153" s="336"/>
      <c r="E153" s="336"/>
      <c r="F153" s="336"/>
      <c r="G153" s="336"/>
      <c r="H153" s="336"/>
      <c r="I153" s="336"/>
      <c r="J153" s="336"/>
      <c r="K153" s="336"/>
      <c r="L153" s="336"/>
      <c r="M153" s="336"/>
      <c r="V153" s="335"/>
    </row>
    <row r="154" spans="1:22" ht="15" thickBot="1" x14ac:dyDescent="0.4">
      <c r="A154" s="348"/>
      <c r="B154" s="348"/>
      <c r="C154" s="348"/>
      <c r="D154" s="348"/>
      <c r="E154" s="348"/>
      <c r="F154" s="348"/>
      <c r="G154" s="348"/>
      <c r="H154" s="348"/>
      <c r="I154" s="348"/>
      <c r="J154" s="348"/>
      <c r="K154" s="348"/>
      <c r="L154" s="348"/>
      <c r="M154" s="348"/>
      <c r="N154" s="348"/>
      <c r="O154" s="348"/>
      <c r="P154" s="348"/>
      <c r="Q154" s="348"/>
      <c r="R154" s="348"/>
      <c r="S154" s="348"/>
      <c r="T154" s="348"/>
      <c r="U154" s="348"/>
      <c r="V154" s="349"/>
    </row>
    <row r="155" spans="1:22" x14ac:dyDescent="0.35">
      <c r="B155" s="350"/>
      <c r="C155" s="350"/>
      <c r="D155" s="350"/>
      <c r="E155" s="350"/>
      <c r="F155" s="350"/>
      <c r="G155" s="350"/>
      <c r="H155" s="350"/>
      <c r="I155" s="350"/>
      <c r="J155" s="350"/>
      <c r="K155" s="350"/>
      <c r="L155" s="350"/>
      <c r="M155" s="350"/>
      <c r="P155" s="350"/>
    </row>
    <row r="156" spans="1:22" x14ac:dyDescent="0.35">
      <c r="A156" s="351"/>
      <c r="B156" s="351"/>
      <c r="C156" s="351"/>
      <c r="D156" s="351"/>
      <c r="E156" s="351"/>
      <c r="F156" s="351"/>
      <c r="G156" s="351"/>
      <c r="H156" s="351"/>
      <c r="I156" s="351"/>
      <c r="J156" s="351"/>
      <c r="K156" s="351"/>
      <c r="L156" s="351"/>
      <c r="M156" s="351"/>
      <c r="N156" s="351"/>
    </row>
    <row r="157" spans="1:22" x14ac:dyDescent="0.35">
      <c r="A157" s="352"/>
      <c r="B157" s="352"/>
      <c r="C157" s="353"/>
      <c r="D157" s="350"/>
      <c r="E157" s="350"/>
      <c r="F157" s="350"/>
      <c r="G157" s="350"/>
      <c r="H157" s="350"/>
      <c r="I157" s="350"/>
      <c r="J157" s="350"/>
      <c r="K157" s="350"/>
      <c r="L157" s="350"/>
      <c r="M157" s="336"/>
      <c r="P157" s="350"/>
    </row>
    <row r="158" spans="1:22" x14ac:dyDescent="0.35">
      <c r="A158" s="354"/>
      <c r="B158" s="354"/>
      <c r="C158" s="354"/>
      <c r="D158" s="350"/>
      <c r="E158" s="350"/>
      <c r="F158" s="350"/>
      <c r="G158" s="350"/>
      <c r="H158" s="336"/>
      <c r="I158" s="336"/>
    </row>
    <row r="159" spans="1:22" x14ac:dyDescent="0.35">
      <c r="A159" s="354"/>
      <c r="B159" s="354"/>
      <c r="C159" s="354"/>
      <c r="D159" s="336"/>
      <c r="E159" s="350"/>
      <c r="F159" s="336"/>
    </row>
    <row r="160" spans="1:22" x14ac:dyDescent="0.35">
      <c r="A160" s="354"/>
      <c r="B160" s="354"/>
      <c r="C160" s="354"/>
    </row>
    <row r="161" spans="1:3" x14ac:dyDescent="0.35">
      <c r="A161" s="354"/>
      <c r="B161" s="354"/>
      <c r="C161" s="354"/>
    </row>
  </sheetData>
  <mergeCells count="45">
    <mergeCell ref="A151:A152"/>
    <mergeCell ref="A156:N156"/>
    <mergeCell ref="A121:V121"/>
    <mergeCell ref="A123:N123"/>
    <mergeCell ref="A128:N128"/>
    <mergeCell ref="A133:N133"/>
    <mergeCell ref="A147:A148"/>
    <mergeCell ref="A149:A150"/>
    <mergeCell ref="A32:V32"/>
    <mergeCell ref="A35:E35"/>
    <mergeCell ref="A87:V87"/>
    <mergeCell ref="A89:N89"/>
    <mergeCell ref="A104:V104"/>
    <mergeCell ref="A106:N106"/>
    <mergeCell ref="H28:I28"/>
    <mergeCell ref="N28:O28"/>
    <mergeCell ref="H29:I29"/>
    <mergeCell ref="N29:O29"/>
    <mergeCell ref="H30:I30"/>
    <mergeCell ref="N30:O30"/>
    <mergeCell ref="A18:F18"/>
    <mergeCell ref="I18:V18"/>
    <mergeCell ref="A25:V25"/>
    <mergeCell ref="A27:E27"/>
    <mergeCell ref="H27:L27"/>
    <mergeCell ref="N27:R27"/>
    <mergeCell ref="G10:H10"/>
    <mergeCell ref="M10:N10"/>
    <mergeCell ref="F11:G11"/>
    <mergeCell ref="M11:N11"/>
    <mergeCell ref="M12:N12"/>
    <mergeCell ref="A16:V16"/>
    <mergeCell ref="A4:V4"/>
    <mergeCell ref="A6:V6"/>
    <mergeCell ref="A8:D8"/>
    <mergeCell ref="G8:K8"/>
    <mergeCell ref="M8:Q8"/>
    <mergeCell ref="G9:H9"/>
    <mergeCell ref="M9:N9"/>
    <mergeCell ref="A1:D1"/>
    <mergeCell ref="A2:D2"/>
    <mergeCell ref="E2:H2"/>
    <mergeCell ref="I2:L2"/>
    <mergeCell ref="M2:P2"/>
    <mergeCell ref="A3:D3"/>
  </mergeCells>
  <pageMargins left="0.25" right="0.25" top="0.5" bottom="0.25" header="0.3" footer="0.3"/>
  <pageSetup scale="65" fitToWidth="0" fitToHeight="0"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FD9BBE-D675-4912-8053-C1FF8984D819}">
  <dimension ref="A1:AE34"/>
  <sheetViews>
    <sheetView showGridLines="0" zoomScale="90" zoomScaleNormal="90" workbookViewId="0">
      <pane xSplit="1" topLeftCell="R1" activePane="topRight" state="frozen"/>
      <selection pane="topRight" activeCell="T24" sqref="T24:AD28"/>
    </sheetView>
  </sheetViews>
  <sheetFormatPr defaultColWidth="9.1796875" defaultRowHeight="15.5" x14ac:dyDescent="0.35"/>
  <cols>
    <col min="1" max="1" width="71.1796875" style="108" customWidth="1"/>
    <col min="2" max="16384" width="9.1796875" style="108"/>
  </cols>
  <sheetData>
    <row r="1" spans="1:31" x14ac:dyDescent="0.35">
      <c r="A1" s="355" t="s">
        <v>729</v>
      </c>
    </row>
    <row r="2" spans="1:31" x14ac:dyDescent="0.35">
      <c r="A2" s="355"/>
    </row>
    <row r="3" spans="1:31" x14ac:dyDescent="0.35">
      <c r="A3" s="355"/>
    </row>
    <row r="4" spans="1:31" x14ac:dyDescent="0.35">
      <c r="A4" s="356" t="s">
        <v>730</v>
      </c>
      <c r="B4" s="357">
        <v>2023</v>
      </c>
      <c r="C4" s="358"/>
      <c r="D4" s="358"/>
      <c r="E4" s="358"/>
      <c r="F4" s="358"/>
      <c r="G4" s="358"/>
      <c r="H4" s="358"/>
      <c r="I4" s="358"/>
      <c r="J4" s="358"/>
      <c r="K4" s="358"/>
      <c r="L4" s="358"/>
      <c r="M4" s="358"/>
      <c r="N4" s="358"/>
      <c r="O4" s="358"/>
      <c r="P4" s="358"/>
      <c r="Q4" s="358"/>
      <c r="R4" s="358"/>
      <c r="S4" s="358"/>
      <c r="T4" s="358"/>
      <c r="U4" s="358"/>
      <c r="V4" s="358"/>
      <c r="W4" s="358"/>
      <c r="X4" s="358"/>
      <c r="Y4" s="359"/>
      <c r="Z4" s="360">
        <v>2024</v>
      </c>
      <c r="AA4" s="360"/>
      <c r="AB4" s="360"/>
      <c r="AC4" s="360"/>
      <c r="AD4" s="360"/>
      <c r="AE4" s="361"/>
    </row>
    <row r="5" spans="1:31" x14ac:dyDescent="0.35">
      <c r="A5" s="356"/>
      <c r="B5" s="362" t="s">
        <v>731</v>
      </c>
      <c r="C5" s="363"/>
      <c r="D5" s="362" t="s">
        <v>732</v>
      </c>
      <c r="E5" s="363"/>
      <c r="F5" s="362" t="s">
        <v>733</v>
      </c>
      <c r="G5" s="363"/>
      <c r="H5" s="362" t="s">
        <v>734</v>
      </c>
      <c r="I5" s="363"/>
      <c r="J5" s="362" t="s">
        <v>685</v>
      </c>
      <c r="K5" s="363"/>
      <c r="L5" s="362" t="s">
        <v>735</v>
      </c>
      <c r="M5" s="363"/>
      <c r="N5" s="362" t="s">
        <v>736</v>
      </c>
      <c r="O5" s="363"/>
      <c r="P5" s="362" t="s">
        <v>737</v>
      </c>
      <c r="Q5" s="363"/>
      <c r="R5" s="362" t="s">
        <v>738</v>
      </c>
      <c r="S5" s="363"/>
      <c r="T5" s="362" t="s">
        <v>739</v>
      </c>
      <c r="U5" s="363"/>
      <c r="V5" s="362" t="s">
        <v>740</v>
      </c>
      <c r="W5" s="363"/>
      <c r="X5" s="362" t="s">
        <v>741</v>
      </c>
      <c r="Y5" s="363"/>
      <c r="Z5" s="364" t="s">
        <v>731</v>
      </c>
      <c r="AA5" s="365"/>
      <c r="AB5" s="364" t="s">
        <v>732</v>
      </c>
      <c r="AC5" s="365"/>
      <c r="AD5" s="364" t="s">
        <v>733</v>
      </c>
      <c r="AE5" s="365"/>
    </row>
    <row r="6" spans="1:31" x14ac:dyDescent="0.35">
      <c r="A6" s="356"/>
      <c r="B6" s="366" t="s">
        <v>742</v>
      </c>
      <c r="C6" s="366" t="s">
        <v>743</v>
      </c>
      <c r="D6" s="366" t="s">
        <v>742</v>
      </c>
      <c r="E6" s="366" t="s">
        <v>743</v>
      </c>
      <c r="F6" s="366" t="s">
        <v>742</v>
      </c>
      <c r="G6" s="366" t="s">
        <v>743</v>
      </c>
      <c r="H6" s="366" t="s">
        <v>742</v>
      </c>
      <c r="I6" s="366" t="s">
        <v>743</v>
      </c>
      <c r="J6" s="366" t="s">
        <v>742</v>
      </c>
      <c r="K6" s="366" t="s">
        <v>743</v>
      </c>
      <c r="L6" s="366" t="s">
        <v>742</v>
      </c>
      <c r="M6" s="366" t="s">
        <v>743</v>
      </c>
      <c r="N6" s="366" t="s">
        <v>742</v>
      </c>
      <c r="O6" s="366" t="s">
        <v>743</v>
      </c>
      <c r="P6" s="366" t="s">
        <v>742</v>
      </c>
      <c r="Q6" s="366" t="s">
        <v>743</v>
      </c>
      <c r="R6" s="366" t="s">
        <v>742</v>
      </c>
      <c r="S6" s="366" t="s">
        <v>743</v>
      </c>
      <c r="T6" s="366" t="s">
        <v>742</v>
      </c>
      <c r="U6" s="366" t="s">
        <v>743</v>
      </c>
      <c r="V6" s="366" t="s">
        <v>742</v>
      </c>
      <c r="W6" s="366" t="s">
        <v>743</v>
      </c>
      <c r="X6" s="366" t="s">
        <v>742</v>
      </c>
      <c r="Y6" s="366" t="s">
        <v>743</v>
      </c>
      <c r="Z6" s="367" t="s">
        <v>742</v>
      </c>
      <c r="AA6" s="367" t="s">
        <v>743</v>
      </c>
      <c r="AB6" s="367" t="s">
        <v>742</v>
      </c>
      <c r="AC6" s="367" t="s">
        <v>743</v>
      </c>
      <c r="AD6" s="367" t="s">
        <v>742</v>
      </c>
      <c r="AE6" s="367" t="s">
        <v>743</v>
      </c>
    </row>
    <row r="7" spans="1:31" x14ac:dyDescent="0.35">
      <c r="A7" s="368" t="s">
        <v>744</v>
      </c>
      <c r="B7" s="369">
        <v>50.077658426273302</v>
      </c>
      <c r="C7" s="369">
        <v>43.682359565160901</v>
      </c>
      <c r="D7" s="369">
        <v>42.8849597689292</v>
      </c>
      <c r="E7" s="369">
        <v>42.793431428339098</v>
      </c>
      <c r="F7" s="369">
        <v>43.019862114248198</v>
      </c>
      <c r="G7" s="369">
        <v>45.321667390360403</v>
      </c>
      <c r="H7" s="369">
        <v>48.512544145301099</v>
      </c>
      <c r="I7" s="369">
        <v>50.272072432594697</v>
      </c>
      <c r="J7" s="369">
        <v>43.268614947011102</v>
      </c>
      <c r="K7" s="369">
        <v>35.515960701047199</v>
      </c>
      <c r="L7" s="369">
        <v>38.078070847470002</v>
      </c>
      <c r="M7" s="369">
        <v>39.270787586005</v>
      </c>
      <c r="N7" s="369">
        <v>42.1362040288302</v>
      </c>
      <c r="O7" s="369">
        <v>42.786277168932997</v>
      </c>
      <c r="P7" s="369">
        <v>39.808013122535201</v>
      </c>
      <c r="Q7" s="369">
        <v>38.775142406590902</v>
      </c>
      <c r="R7" s="369">
        <v>39.5924269346241</v>
      </c>
      <c r="S7" s="369">
        <v>41.875955231963403</v>
      </c>
      <c r="T7" s="369">
        <v>43.187363401549803</v>
      </c>
      <c r="U7" s="369">
        <v>44.304620820875201</v>
      </c>
      <c r="V7" s="369">
        <v>46.010283407435701</v>
      </c>
      <c r="W7" s="369">
        <v>50.493505348536502</v>
      </c>
      <c r="X7" s="369">
        <v>47.884742107470203</v>
      </c>
      <c r="Y7" s="369">
        <v>51.292322537844498</v>
      </c>
      <c r="Z7" s="369">
        <v>52.520062610999098</v>
      </c>
      <c r="AA7" s="369">
        <v>50.418109978907303</v>
      </c>
      <c r="AB7" s="369">
        <v>49.579866670548199</v>
      </c>
      <c r="AC7" s="369">
        <v>49.764542465132102</v>
      </c>
      <c r="AD7" s="369">
        <v>51.994275751852399</v>
      </c>
      <c r="AE7" s="369">
        <v>0</v>
      </c>
    </row>
    <row r="8" spans="1:31" x14ac:dyDescent="0.35">
      <c r="A8" s="368" t="s">
        <v>745</v>
      </c>
      <c r="B8" s="369">
        <v>71.904302019315196</v>
      </c>
      <c r="C8" s="369">
        <v>59.022913256955803</v>
      </c>
      <c r="D8" s="369">
        <v>58.804856115107903</v>
      </c>
      <c r="E8" s="369">
        <v>56.031290074377999</v>
      </c>
      <c r="F8" s="369">
        <v>52.507682593138298</v>
      </c>
      <c r="G8" s="369">
        <v>53.2716579959285</v>
      </c>
      <c r="H8" s="369">
        <v>55.766170368562399</v>
      </c>
      <c r="I8" s="369">
        <v>61.291329479768798</v>
      </c>
      <c r="J8" s="369">
        <v>62.604145077720197</v>
      </c>
      <c r="K8" s="369">
        <v>53.525115473441097</v>
      </c>
      <c r="L8" s="369">
        <v>51.425330341560702</v>
      </c>
      <c r="M8" s="369">
        <v>55.124661912957897</v>
      </c>
      <c r="N8" s="369">
        <v>56.2574047954866</v>
      </c>
      <c r="O8" s="369">
        <v>59.815751093826002</v>
      </c>
      <c r="P8" s="369">
        <v>62.833025586916399</v>
      </c>
      <c r="Q8" s="369">
        <v>64.755285412262197</v>
      </c>
      <c r="R8" s="369">
        <v>68.187044534412905</v>
      </c>
      <c r="S8" s="369">
        <v>68.341557440246703</v>
      </c>
      <c r="T8" s="369">
        <v>70.363491218733401</v>
      </c>
      <c r="U8" s="369">
        <v>73.977690288713902</v>
      </c>
      <c r="V8" s="369">
        <v>72.821142048135897</v>
      </c>
      <c r="W8" s="369">
        <v>78.480318763583696</v>
      </c>
      <c r="X8" s="369">
        <v>80.422896619787807</v>
      </c>
      <c r="Y8" s="369">
        <v>84.189856065798494</v>
      </c>
      <c r="Z8" s="369">
        <v>80.014817558807195</v>
      </c>
      <c r="AA8" s="369">
        <v>77.575670840787097</v>
      </c>
      <c r="AB8" s="369">
        <v>78.1050456345789</v>
      </c>
      <c r="AC8" s="369">
        <v>82.714900484131206</v>
      </c>
      <c r="AD8" s="369">
        <v>86.378288868445296</v>
      </c>
      <c r="AE8" s="369">
        <v>0</v>
      </c>
    </row>
    <row r="9" spans="1:31" x14ac:dyDescent="0.35">
      <c r="A9" s="370" t="s">
        <v>0</v>
      </c>
      <c r="B9" s="371">
        <v>52.365263400045997</v>
      </c>
      <c r="C9" s="371">
        <v>45.474946450428398</v>
      </c>
      <c r="D9" s="371">
        <v>44.8112146820935</v>
      </c>
      <c r="E9" s="371">
        <v>44.604399845619398</v>
      </c>
      <c r="F9" s="371">
        <v>44.567876644115501</v>
      </c>
      <c r="G9" s="371">
        <v>46.602018141415599</v>
      </c>
      <c r="H9" s="371">
        <v>49.659961389961403</v>
      </c>
      <c r="I9" s="371">
        <v>51.897872158969797</v>
      </c>
      <c r="J9" s="371">
        <v>45.535598574437103</v>
      </c>
      <c r="K9" s="371">
        <v>37.512175610380503</v>
      </c>
      <c r="L9" s="371">
        <v>39.781840748520104</v>
      </c>
      <c r="M9" s="371">
        <v>41.324806473192901</v>
      </c>
      <c r="N9" s="371">
        <v>44.054872400907101</v>
      </c>
      <c r="O9" s="371">
        <v>45.017676848106497</v>
      </c>
      <c r="P9" s="371">
        <v>42.498428060658398</v>
      </c>
      <c r="Q9" s="371">
        <v>41.5954901454514</v>
      </c>
      <c r="R9" s="371">
        <v>42.507194541502699</v>
      </c>
      <c r="S9" s="371">
        <v>44.649465377467699</v>
      </c>
      <c r="T9" s="371">
        <v>45.806766010926097</v>
      </c>
      <c r="U9" s="371">
        <v>47.089211822660097</v>
      </c>
      <c r="V9" s="371">
        <v>48.788454485439701</v>
      </c>
      <c r="W9" s="371">
        <v>53.529827870785198</v>
      </c>
      <c r="X9" s="371">
        <v>51.4071957050135</v>
      </c>
      <c r="Y9" s="371">
        <v>55.128133407922398</v>
      </c>
      <c r="Z9" s="371">
        <v>56.363775245986503</v>
      </c>
      <c r="AA9" s="371">
        <v>54.285801635627102</v>
      </c>
      <c r="AB9" s="371">
        <v>53.704716370337202</v>
      </c>
      <c r="AC9" s="371">
        <v>54.262722443884201</v>
      </c>
      <c r="AD9" s="371">
        <v>56.683789209535703</v>
      </c>
      <c r="AE9" s="371">
        <v>0</v>
      </c>
    </row>
    <row r="11" spans="1:31" x14ac:dyDescent="0.35">
      <c r="A11" s="355" t="s">
        <v>746</v>
      </c>
    </row>
    <row r="12" spans="1:31" x14ac:dyDescent="0.35">
      <c r="A12" s="372"/>
    </row>
    <row r="13" spans="1:31" x14ac:dyDescent="0.35">
      <c r="A13" s="372"/>
    </row>
    <row r="14" spans="1:31" x14ac:dyDescent="0.35">
      <c r="A14" s="373" t="s">
        <v>730</v>
      </c>
      <c r="B14" s="357">
        <v>2023</v>
      </c>
      <c r="C14" s="358"/>
      <c r="D14" s="358"/>
      <c r="E14" s="358"/>
      <c r="F14" s="358"/>
      <c r="G14" s="358"/>
      <c r="H14" s="358"/>
      <c r="I14" s="358"/>
      <c r="J14" s="358"/>
      <c r="K14" s="358"/>
      <c r="L14" s="358"/>
      <c r="M14" s="358"/>
      <c r="N14" s="358"/>
      <c r="O14" s="358"/>
      <c r="P14" s="358"/>
      <c r="Q14" s="358"/>
      <c r="R14" s="358"/>
      <c r="S14" s="358"/>
      <c r="T14" s="358"/>
      <c r="U14" s="358"/>
      <c r="V14" s="358"/>
      <c r="W14" s="358"/>
      <c r="X14" s="358"/>
      <c r="Y14" s="359"/>
      <c r="Z14" s="360">
        <v>2024</v>
      </c>
      <c r="AA14" s="360"/>
      <c r="AB14" s="360"/>
      <c r="AC14" s="360"/>
      <c r="AD14" s="360"/>
      <c r="AE14" s="361"/>
    </row>
    <row r="15" spans="1:31" x14ac:dyDescent="0.35">
      <c r="A15" s="373"/>
      <c r="B15" s="362" t="s">
        <v>731</v>
      </c>
      <c r="C15" s="363"/>
      <c r="D15" s="362" t="s">
        <v>732</v>
      </c>
      <c r="E15" s="363"/>
      <c r="F15" s="362" t="s">
        <v>733</v>
      </c>
      <c r="G15" s="363"/>
      <c r="H15" s="362" t="s">
        <v>734</v>
      </c>
      <c r="I15" s="363"/>
      <c r="J15" s="362" t="s">
        <v>685</v>
      </c>
      <c r="K15" s="363"/>
      <c r="L15" s="362" t="s">
        <v>735</v>
      </c>
      <c r="M15" s="363"/>
      <c r="N15" s="362" t="s">
        <v>736</v>
      </c>
      <c r="O15" s="363"/>
      <c r="P15" s="362" t="s">
        <v>737</v>
      </c>
      <c r="Q15" s="363"/>
      <c r="R15" s="362" t="s">
        <v>738</v>
      </c>
      <c r="S15" s="363"/>
      <c r="T15" s="362" t="s">
        <v>739</v>
      </c>
      <c r="U15" s="363"/>
      <c r="V15" s="362" t="s">
        <v>740</v>
      </c>
      <c r="W15" s="363"/>
      <c r="X15" s="362" t="s">
        <v>741</v>
      </c>
      <c r="Y15" s="363"/>
      <c r="Z15" s="364" t="s">
        <v>731</v>
      </c>
      <c r="AA15" s="365"/>
      <c r="AB15" s="364" t="s">
        <v>732</v>
      </c>
      <c r="AC15" s="365"/>
      <c r="AD15" s="364" t="s">
        <v>733</v>
      </c>
      <c r="AE15" s="365"/>
    </row>
    <row r="16" spans="1:31" x14ac:dyDescent="0.35">
      <c r="A16" s="373"/>
      <c r="B16" s="366" t="s">
        <v>742</v>
      </c>
      <c r="C16" s="366" t="s">
        <v>743</v>
      </c>
      <c r="D16" s="366" t="s">
        <v>742</v>
      </c>
      <c r="E16" s="366" t="s">
        <v>743</v>
      </c>
      <c r="F16" s="366" t="s">
        <v>742</v>
      </c>
      <c r="G16" s="366" t="s">
        <v>743</v>
      </c>
      <c r="H16" s="366" t="s">
        <v>742</v>
      </c>
      <c r="I16" s="366" t="s">
        <v>743</v>
      </c>
      <c r="J16" s="366" t="s">
        <v>742</v>
      </c>
      <c r="K16" s="366" t="s">
        <v>743</v>
      </c>
      <c r="L16" s="366" t="s">
        <v>742</v>
      </c>
      <c r="M16" s="366" t="s">
        <v>743</v>
      </c>
      <c r="N16" s="366" t="s">
        <v>742</v>
      </c>
      <c r="O16" s="366" t="s">
        <v>743</v>
      </c>
      <c r="P16" s="366" t="s">
        <v>742</v>
      </c>
      <c r="Q16" s="366" t="s">
        <v>743</v>
      </c>
      <c r="R16" s="366" t="s">
        <v>742</v>
      </c>
      <c r="S16" s="366" t="s">
        <v>743</v>
      </c>
      <c r="T16" s="366" t="s">
        <v>742</v>
      </c>
      <c r="U16" s="366" t="s">
        <v>743</v>
      </c>
      <c r="V16" s="366" t="s">
        <v>742</v>
      </c>
      <c r="W16" s="366" t="s">
        <v>743</v>
      </c>
      <c r="X16" s="366" t="s">
        <v>742</v>
      </c>
      <c r="Y16" s="366" t="s">
        <v>743</v>
      </c>
      <c r="Z16" s="367" t="s">
        <v>742</v>
      </c>
      <c r="AA16" s="367" t="s">
        <v>743</v>
      </c>
      <c r="AB16" s="367" t="s">
        <v>742</v>
      </c>
      <c r="AC16" s="367" t="s">
        <v>743</v>
      </c>
      <c r="AD16" s="367" t="s">
        <v>742</v>
      </c>
      <c r="AE16" s="367" t="s">
        <v>743</v>
      </c>
    </row>
    <row r="17" spans="1:31" x14ac:dyDescent="0.35">
      <c r="A17" s="374" t="s">
        <v>744</v>
      </c>
      <c r="B17" s="375"/>
      <c r="C17" s="375"/>
      <c r="D17" s="375"/>
      <c r="E17" s="375"/>
      <c r="F17" s="375"/>
      <c r="G17" s="375"/>
      <c r="H17" s="375"/>
      <c r="I17" s="375"/>
      <c r="J17" s="375"/>
      <c r="K17" s="375"/>
      <c r="L17" s="375"/>
      <c r="M17" s="375"/>
      <c r="N17" s="375"/>
      <c r="O17" s="375"/>
      <c r="P17" s="375"/>
      <c r="Q17" s="375"/>
      <c r="R17" s="375"/>
      <c r="S17" s="375"/>
      <c r="T17" s="375"/>
      <c r="U17" s="375"/>
      <c r="V17" s="375"/>
      <c r="W17" s="375"/>
      <c r="X17" s="375"/>
      <c r="Y17" s="375"/>
      <c r="Z17" s="375"/>
      <c r="AA17" s="375"/>
      <c r="AB17" s="375"/>
      <c r="AC17" s="375"/>
      <c r="AD17" s="375"/>
      <c r="AE17" s="375"/>
    </row>
    <row r="18" spans="1:31" x14ac:dyDescent="0.35">
      <c r="A18" s="376" t="s">
        <v>747</v>
      </c>
      <c r="B18" s="376">
        <v>18356</v>
      </c>
      <c r="C18" s="376">
        <v>22026</v>
      </c>
      <c r="D18" s="376">
        <v>23176</v>
      </c>
      <c r="E18" s="376">
        <v>23562</v>
      </c>
      <c r="F18" s="376">
        <v>23326</v>
      </c>
      <c r="G18" s="376">
        <v>21987</v>
      </c>
      <c r="H18" s="376">
        <v>20755</v>
      </c>
      <c r="I18" s="376">
        <v>18911</v>
      </c>
      <c r="J18" s="376">
        <v>20705</v>
      </c>
      <c r="K18" s="376">
        <v>26752</v>
      </c>
      <c r="L18" s="376">
        <v>26400</v>
      </c>
      <c r="M18" s="376">
        <v>26307</v>
      </c>
      <c r="N18" s="376">
        <v>25999</v>
      </c>
      <c r="O18" s="376">
        <v>26225</v>
      </c>
      <c r="P18" s="376">
        <v>27603</v>
      </c>
      <c r="Q18" s="376">
        <v>29998</v>
      </c>
      <c r="R18" s="376">
        <v>31502</v>
      </c>
      <c r="S18" s="376">
        <v>32067</v>
      </c>
      <c r="T18" s="376">
        <v>34028</v>
      </c>
      <c r="U18" s="376">
        <v>35551</v>
      </c>
      <c r="V18" s="376">
        <v>35354</v>
      </c>
      <c r="W18" s="376">
        <v>32693</v>
      </c>
      <c r="X18" s="376">
        <v>32017</v>
      </c>
      <c r="Y18" s="376">
        <v>31734</v>
      </c>
      <c r="Z18" s="376">
        <v>31591</v>
      </c>
      <c r="AA18" s="376">
        <v>32018</v>
      </c>
      <c r="AB18" s="376">
        <v>32668</v>
      </c>
      <c r="AC18" s="376">
        <v>33574</v>
      </c>
      <c r="AD18" s="376">
        <v>32558</v>
      </c>
      <c r="AE18" s="376">
        <v>0</v>
      </c>
    </row>
    <row r="19" spans="1:31" x14ac:dyDescent="0.35">
      <c r="A19" s="376" t="s">
        <v>748</v>
      </c>
      <c r="B19" s="376">
        <v>801</v>
      </c>
      <c r="C19" s="376">
        <v>769</v>
      </c>
      <c r="D19" s="376">
        <v>773</v>
      </c>
      <c r="E19" s="376">
        <v>766</v>
      </c>
      <c r="F19" s="376">
        <v>782</v>
      </c>
      <c r="G19" s="376">
        <v>794</v>
      </c>
      <c r="H19" s="376">
        <v>791</v>
      </c>
      <c r="I19" s="376">
        <v>820</v>
      </c>
      <c r="J19" s="376">
        <v>822</v>
      </c>
      <c r="K19" s="376">
        <v>779</v>
      </c>
      <c r="L19" s="376">
        <v>753</v>
      </c>
      <c r="M19" s="376">
        <v>757</v>
      </c>
      <c r="N19" s="376">
        <v>795</v>
      </c>
      <c r="O19" s="376">
        <v>803</v>
      </c>
      <c r="P19" s="376">
        <v>804</v>
      </c>
      <c r="Q19" s="376">
        <v>839</v>
      </c>
      <c r="R19" s="376">
        <v>887</v>
      </c>
      <c r="S19" s="376">
        <v>917</v>
      </c>
      <c r="T19" s="376">
        <v>931</v>
      </c>
      <c r="U19" s="376">
        <v>958</v>
      </c>
      <c r="V19" s="376">
        <v>1016</v>
      </c>
      <c r="W19" s="376">
        <v>1050</v>
      </c>
      <c r="X19" s="376">
        <v>1095</v>
      </c>
      <c r="Y19" s="376">
        <v>1157</v>
      </c>
      <c r="Z19" s="376">
        <v>1343</v>
      </c>
      <c r="AA19" s="376">
        <v>1350</v>
      </c>
      <c r="AB19" s="376">
        <v>1381</v>
      </c>
      <c r="AC19" s="376">
        <v>1392</v>
      </c>
      <c r="AD19" s="376">
        <v>1537</v>
      </c>
      <c r="AE19" s="376">
        <v>0</v>
      </c>
    </row>
    <row r="20" spans="1:31" x14ac:dyDescent="0.35">
      <c r="A20" s="376" t="s">
        <v>749</v>
      </c>
      <c r="B20" s="376">
        <v>227</v>
      </c>
      <c r="C20" s="376">
        <v>219</v>
      </c>
      <c r="D20" s="376">
        <v>217</v>
      </c>
      <c r="E20" s="376">
        <v>207</v>
      </c>
      <c r="F20" s="376">
        <v>198</v>
      </c>
      <c r="G20" s="376">
        <v>189</v>
      </c>
      <c r="H20" s="376">
        <v>200</v>
      </c>
      <c r="I20" s="376">
        <v>204</v>
      </c>
      <c r="J20" s="376">
        <v>213</v>
      </c>
      <c r="K20" s="376">
        <v>202</v>
      </c>
      <c r="L20" s="376">
        <v>202</v>
      </c>
      <c r="M20" s="376">
        <v>209</v>
      </c>
      <c r="N20" s="376">
        <v>207</v>
      </c>
      <c r="O20" s="376">
        <v>200</v>
      </c>
      <c r="P20" s="376">
        <v>191</v>
      </c>
      <c r="Q20" s="376">
        <v>185</v>
      </c>
      <c r="R20" s="376">
        <v>201</v>
      </c>
      <c r="S20" s="376">
        <v>201</v>
      </c>
      <c r="T20" s="376">
        <v>209</v>
      </c>
      <c r="U20" s="376">
        <v>222</v>
      </c>
      <c r="V20" s="376">
        <v>236</v>
      </c>
      <c r="W20" s="376">
        <v>231</v>
      </c>
      <c r="X20" s="376">
        <v>222</v>
      </c>
      <c r="Y20" s="376">
        <v>219</v>
      </c>
      <c r="Z20" s="376">
        <v>232</v>
      </c>
      <c r="AA20" s="376">
        <v>241</v>
      </c>
      <c r="AB20" s="376">
        <v>252</v>
      </c>
      <c r="AC20" s="376">
        <v>260</v>
      </c>
      <c r="AD20" s="376">
        <v>271</v>
      </c>
      <c r="AE20" s="376">
        <v>0</v>
      </c>
    </row>
    <row r="21" spans="1:31" ht="16" thickBot="1" x14ac:dyDescent="0.4">
      <c r="A21" s="377" t="s">
        <v>750</v>
      </c>
      <c r="B21" s="377">
        <v>73</v>
      </c>
      <c r="C21" s="377">
        <v>75</v>
      </c>
      <c r="D21" s="377">
        <v>69</v>
      </c>
      <c r="E21" s="377">
        <v>67</v>
      </c>
      <c r="F21" s="377">
        <v>62</v>
      </c>
      <c r="G21" s="377">
        <v>60</v>
      </c>
      <c r="H21" s="377">
        <v>57</v>
      </c>
      <c r="I21" s="377">
        <v>56</v>
      </c>
      <c r="J21" s="377">
        <v>57</v>
      </c>
      <c r="K21" s="377">
        <v>54</v>
      </c>
      <c r="L21" s="377">
        <v>56</v>
      </c>
      <c r="M21" s="377">
        <v>51</v>
      </c>
      <c r="N21" s="377">
        <v>54</v>
      </c>
      <c r="O21" s="377">
        <v>55</v>
      </c>
      <c r="P21" s="377">
        <v>55</v>
      </c>
      <c r="Q21" s="377">
        <v>51</v>
      </c>
      <c r="R21" s="377">
        <v>52</v>
      </c>
      <c r="S21" s="377">
        <v>53</v>
      </c>
      <c r="T21" s="377">
        <v>63</v>
      </c>
      <c r="U21" s="377">
        <v>59</v>
      </c>
      <c r="V21" s="377">
        <v>55</v>
      </c>
      <c r="W21" s="377">
        <v>54</v>
      </c>
      <c r="X21" s="377">
        <v>52</v>
      </c>
      <c r="Y21" s="377">
        <v>52</v>
      </c>
      <c r="Z21" s="377">
        <v>55</v>
      </c>
      <c r="AA21" s="377">
        <v>52</v>
      </c>
      <c r="AB21" s="377">
        <v>50</v>
      </c>
      <c r="AC21" s="377">
        <v>50</v>
      </c>
      <c r="AD21" s="377">
        <v>49</v>
      </c>
      <c r="AE21" s="377">
        <v>0</v>
      </c>
    </row>
    <row r="22" spans="1:31" x14ac:dyDescent="0.35">
      <c r="A22" s="378" t="s">
        <v>0</v>
      </c>
      <c r="B22" s="378">
        <v>19457</v>
      </c>
      <c r="C22" s="378">
        <v>23089</v>
      </c>
      <c r="D22" s="378">
        <v>24235</v>
      </c>
      <c r="E22" s="378">
        <v>24602</v>
      </c>
      <c r="F22" s="378">
        <v>24368</v>
      </c>
      <c r="G22" s="378">
        <v>23030</v>
      </c>
      <c r="H22" s="378">
        <v>21803</v>
      </c>
      <c r="I22" s="378">
        <v>19991</v>
      </c>
      <c r="J22" s="378">
        <v>21797</v>
      </c>
      <c r="K22" s="378">
        <v>27787</v>
      </c>
      <c r="L22" s="378">
        <v>27411</v>
      </c>
      <c r="M22" s="378">
        <v>27324</v>
      </c>
      <c r="N22" s="378">
        <v>27055</v>
      </c>
      <c r="O22" s="378">
        <v>27283</v>
      </c>
      <c r="P22" s="378">
        <v>28653</v>
      </c>
      <c r="Q22" s="378">
        <v>31073</v>
      </c>
      <c r="R22" s="378">
        <v>32642</v>
      </c>
      <c r="S22" s="378">
        <v>33238</v>
      </c>
      <c r="T22" s="378">
        <v>35231</v>
      </c>
      <c r="U22" s="378">
        <v>36790</v>
      </c>
      <c r="V22" s="378">
        <v>36661</v>
      </c>
      <c r="W22" s="378">
        <v>34028</v>
      </c>
      <c r="X22" s="378">
        <v>33386</v>
      </c>
      <c r="Y22" s="378">
        <v>33162</v>
      </c>
      <c r="Z22" s="378">
        <v>33221</v>
      </c>
      <c r="AA22" s="378">
        <v>33661</v>
      </c>
      <c r="AB22" s="378">
        <v>34351</v>
      </c>
      <c r="AC22" s="378">
        <v>35276</v>
      </c>
      <c r="AD22" s="378">
        <v>34415</v>
      </c>
      <c r="AE22" s="378">
        <v>0</v>
      </c>
    </row>
    <row r="23" spans="1:31" x14ac:dyDescent="0.35">
      <c r="A23" s="374" t="s">
        <v>745</v>
      </c>
      <c r="B23" s="375"/>
      <c r="C23" s="375"/>
      <c r="D23" s="375"/>
      <c r="E23" s="375"/>
      <c r="F23" s="375"/>
      <c r="G23" s="375"/>
      <c r="H23" s="375"/>
      <c r="I23" s="375"/>
      <c r="J23" s="375"/>
      <c r="K23" s="375"/>
      <c r="L23" s="375"/>
      <c r="M23" s="375"/>
      <c r="N23" s="375"/>
      <c r="O23" s="375"/>
      <c r="P23" s="375"/>
      <c r="Q23" s="375"/>
      <c r="R23" s="375"/>
      <c r="S23" s="375"/>
      <c r="T23" s="375"/>
      <c r="U23" s="375"/>
      <c r="V23" s="375"/>
      <c r="W23" s="375"/>
      <c r="X23" s="375"/>
      <c r="Y23" s="375"/>
      <c r="Z23" s="375"/>
      <c r="AA23" s="375"/>
      <c r="AB23" s="375"/>
      <c r="AC23" s="375"/>
      <c r="AD23" s="375"/>
      <c r="AE23" s="375"/>
    </row>
    <row r="24" spans="1:31" x14ac:dyDescent="0.35">
      <c r="A24" s="376" t="s">
        <v>747</v>
      </c>
      <c r="B24" s="376">
        <v>2089</v>
      </c>
      <c r="C24" s="376">
        <v>2861</v>
      </c>
      <c r="D24" s="376">
        <v>3122</v>
      </c>
      <c r="E24" s="376">
        <v>3678</v>
      </c>
      <c r="F24" s="376">
        <v>4536</v>
      </c>
      <c r="G24" s="376">
        <v>4211</v>
      </c>
      <c r="H24" s="376">
        <v>3888</v>
      </c>
      <c r="I24" s="376">
        <v>3252</v>
      </c>
      <c r="J24" s="376">
        <v>2737</v>
      </c>
      <c r="K24" s="376">
        <v>3312</v>
      </c>
      <c r="L24" s="376">
        <v>3855</v>
      </c>
      <c r="M24" s="376">
        <v>3889</v>
      </c>
      <c r="N24" s="376">
        <v>4048</v>
      </c>
      <c r="O24" s="376">
        <v>3905</v>
      </c>
      <c r="P24" s="376">
        <v>3590</v>
      </c>
      <c r="Q24" s="376">
        <v>3576</v>
      </c>
      <c r="R24" s="376">
        <v>3476</v>
      </c>
      <c r="S24" s="376">
        <v>3669</v>
      </c>
      <c r="T24" s="376">
        <v>3523</v>
      </c>
      <c r="U24" s="376">
        <v>3566</v>
      </c>
      <c r="V24" s="376">
        <v>3994</v>
      </c>
      <c r="W24" s="376">
        <v>3895</v>
      </c>
      <c r="X24" s="376">
        <v>3800</v>
      </c>
      <c r="Y24" s="376">
        <v>4087</v>
      </c>
      <c r="Z24" s="376">
        <v>5084</v>
      </c>
      <c r="AA24" s="376">
        <v>5256</v>
      </c>
      <c r="AB24" s="376">
        <v>5442</v>
      </c>
      <c r="AC24" s="376">
        <v>5186</v>
      </c>
      <c r="AD24" s="376">
        <v>5014</v>
      </c>
      <c r="AE24" s="376">
        <v>0</v>
      </c>
    </row>
    <row r="25" spans="1:31" x14ac:dyDescent="0.35">
      <c r="A25" s="376" t="s">
        <v>748</v>
      </c>
      <c r="B25" s="376">
        <v>153</v>
      </c>
      <c r="C25" s="376">
        <v>157</v>
      </c>
      <c r="D25" s="376">
        <v>175</v>
      </c>
      <c r="E25" s="376">
        <v>183</v>
      </c>
      <c r="F25" s="376">
        <v>180</v>
      </c>
      <c r="G25" s="376">
        <v>172</v>
      </c>
      <c r="H25" s="376">
        <v>166</v>
      </c>
      <c r="I25" s="376">
        <v>164</v>
      </c>
      <c r="J25" s="376">
        <v>118</v>
      </c>
      <c r="K25" s="376">
        <v>115</v>
      </c>
      <c r="L25" s="376">
        <v>117</v>
      </c>
      <c r="M25" s="376">
        <v>136</v>
      </c>
      <c r="N25" s="376">
        <v>165</v>
      </c>
      <c r="O25" s="376">
        <v>170</v>
      </c>
      <c r="P25" s="376">
        <v>162</v>
      </c>
      <c r="Q25" s="376">
        <v>166</v>
      </c>
      <c r="R25" s="376">
        <v>189</v>
      </c>
      <c r="S25" s="376">
        <v>177</v>
      </c>
      <c r="T25" s="376">
        <v>194</v>
      </c>
      <c r="U25" s="376">
        <v>207</v>
      </c>
      <c r="V25" s="376">
        <v>209</v>
      </c>
      <c r="W25" s="376">
        <v>209</v>
      </c>
      <c r="X25" s="376">
        <v>217</v>
      </c>
      <c r="Y25" s="376">
        <v>250</v>
      </c>
      <c r="Z25" s="376">
        <v>268</v>
      </c>
      <c r="AA25" s="376">
        <v>286</v>
      </c>
      <c r="AB25" s="376">
        <v>315</v>
      </c>
      <c r="AC25" s="376">
        <v>332</v>
      </c>
      <c r="AD25" s="376">
        <v>366</v>
      </c>
      <c r="AE25" s="376">
        <v>0</v>
      </c>
    </row>
    <row r="26" spans="1:31" x14ac:dyDescent="0.35">
      <c r="A26" s="376" t="s">
        <v>749</v>
      </c>
      <c r="B26" s="376">
        <v>30</v>
      </c>
      <c r="C26" s="376">
        <v>31</v>
      </c>
      <c r="D26" s="376">
        <v>33</v>
      </c>
      <c r="E26" s="376">
        <v>32</v>
      </c>
      <c r="F26" s="376">
        <v>29</v>
      </c>
      <c r="G26" s="376">
        <v>32</v>
      </c>
      <c r="H26" s="376">
        <v>38</v>
      </c>
      <c r="I26" s="376">
        <v>39</v>
      </c>
      <c r="J26" s="376">
        <v>35</v>
      </c>
      <c r="K26" s="376">
        <v>32</v>
      </c>
      <c r="L26" s="376">
        <v>34</v>
      </c>
      <c r="M26" s="376">
        <v>37</v>
      </c>
      <c r="N26" s="376">
        <v>35</v>
      </c>
      <c r="O26" s="376">
        <v>32</v>
      </c>
      <c r="P26" s="376">
        <v>32</v>
      </c>
      <c r="Q26" s="376">
        <v>35</v>
      </c>
      <c r="R26" s="376">
        <v>34</v>
      </c>
      <c r="S26" s="376">
        <v>37</v>
      </c>
      <c r="T26" s="376">
        <v>39</v>
      </c>
      <c r="U26" s="376">
        <v>35</v>
      </c>
      <c r="V26" s="376">
        <v>34</v>
      </c>
      <c r="W26" s="376">
        <v>36</v>
      </c>
      <c r="X26" s="376">
        <v>35</v>
      </c>
      <c r="Y26" s="376">
        <v>38</v>
      </c>
      <c r="Z26" s="376">
        <v>44</v>
      </c>
      <c r="AA26" s="376">
        <v>46</v>
      </c>
      <c r="AB26" s="376">
        <v>48</v>
      </c>
      <c r="AC26" s="376">
        <v>57</v>
      </c>
      <c r="AD26" s="376">
        <v>53</v>
      </c>
      <c r="AE26" s="376">
        <v>0</v>
      </c>
    </row>
    <row r="27" spans="1:31" ht="16" thickBot="1" x14ac:dyDescent="0.4">
      <c r="A27" s="377" t="s">
        <v>750</v>
      </c>
      <c r="B27" s="377">
        <v>6</v>
      </c>
      <c r="C27" s="377">
        <v>6</v>
      </c>
      <c r="D27" s="377">
        <v>6</v>
      </c>
      <c r="E27" s="377">
        <v>6</v>
      </c>
      <c r="F27" s="377">
        <v>6</v>
      </c>
      <c r="G27" s="377">
        <v>6</v>
      </c>
      <c r="H27" s="377">
        <v>5</v>
      </c>
      <c r="I27" s="377">
        <v>5</v>
      </c>
      <c r="J27" s="377">
        <v>5</v>
      </c>
      <c r="K27" s="377">
        <v>5</v>
      </c>
      <c r="L27" s="377">
        <v>5</v>
      </c>
      <c r="M27" s="377">
        <v>5</v>
      </c>
      <c r="N27" s="377">
        <v>6</v>
      </c>
      <c r="O27" s="377">
        <v>7</v>
      </c>
      <c r="P27" s="377">
        <v>7</v>
      </c>
      <c r="Q27" s="377">
        <v>7</v>
      </c>
      <c r="R27" s="377">
        <v>6</v>
      </c>
      <c r="S27" s="377">
        <v>8</v>
      </c>
      <c r="T27" s="377">
        <v>2</v>
      </c>
      <c r="U27" s="377">
        <v>2</v>
      </c>
      <c r="V27" s="377">
        <v>1</v>
      </c>
      <c r="W27" s="377">
        <v>1</v>
      </c>
      <c r="X27" s="377">
        <v>1</v>
      </c>
      <c r="Y27" s="377">
        <v>2</v>
      </c>
      <c r="Z27" s="377">
        <v>3</v>
      </c>
      <c r="AA27" s="377">
        <v>2</v>
      </c>
      <c r="AB27" s="377">
        <v>2</v>
      </c>
      <c r="AC27" s="377">
        <v>2</v>
      </c>
      <c r="AD27" s="377">
        <v>2</v>
      </c>
      <c r="AE27" s="377">
        <v>0</v>
      </c>
    </row>
    <row r="28" spans="1:31" x14ac:dyDescent="0.35">
      <c r="A28" s="378" t="s">
        <v>0</v>
      </c>
      <c r="B28" s="378">
        <v>2278</v>
      </c>
      <c r="C28" s="378">
        <v>3055</v>
      </c>
      <c r="D28" s="378">
        <v>3336</v>
      </c>
      <c r="E28" s="378">
        <v>3899</v>
      </c>
      <c r="F28" s="378">
        <v>4751</v>
      </c>
      <c r="G28" s="378">
        <v>4421</v>
      </c>
      <c r="H28" s="378">
        <v>4097</v>
      </c>
      <c r="I28" s="378">
        <v>3460</v>
      </c>
      <c r="J28" s="378">
        <v>2895</v>
      </c>
      <c r="K28" s="378">
        <v>3464</v>
      </c>
      <c r="L28" s="378">
        <v>4011</v>
      </c>
      <c r="M28" s="378">
        <v>4067</v>
      </c>
      <c r="N28" s="378">
        <v>4254</v>
      </c>
      <c r="O28" s="378">
        <v>4114</v>
      </c>
      <c r="P28" s="378">
        <v>3791</v>
      </c>
      <c r="Q28" s="378">
        <v>3784</v>
      </c>
      <c r="R28" s="378">
        <v>3705</v>
      </c>
      <c r="S28" s="378">
        <v>3891</v>
      </c>
      <c r="T28" s="378">
        <v>3758</v>
      </c>
      <c r="U28" s="378">
        <v>3810</v>
      </c>
      <c r="V28" s="378">
        <v>4238</v>
      </c>
      <c r="W28" s="378">
        <v>4141</v>
      </c>
      <c r="X28" s="378">
        <v>4053</v>
      </c>
      <c r="Y28" s="378">
        <v>4377</v>
      </c>
      <c r="Z28" s="378">
        <v>5399</v>
      </c>
      <c r="AA28" s="378">
        <v>5590</v>
      </c>
      <c r="AB28" s="378">
        <v>5807</v>
      </c>
      <c r="AC28" s="378">
        <v>5577</v>
      </c>
      <c r="AD28" s="378">
        <v>5435</v>
      </c>
      <c r="AE28" s="378">
        <v>0</v>
      </c>
    </row>
    <row r="29" spans="1:31" x14ac:dyDescent="0.35">
      <c r="A29" s="374" t="s">
        <v>0</v>
      </c>
      <c r="B29" s="375"/>
      <c r="C29" s="375"/>
      <c r="D29" s="375"/>
      <c r="E29" s="375"/>
      <c r="F29" s="375"/>
      <c r="G29" s="375"/>
      <c r="H29" s="375"/>
      <c r="I29" s="375"/>
      <c r="J29" s="375"/>
      <c r="K29" s="375"/>
      <c r="L29" s="375"/>
      <c r="M29" s="375"/>
      <c r="N29" s="375"/>
      <c r="O29" s="375"/>
      <c r="P29" s="375"/>
      <c r="Q29" s="375"/>
      <c r="R29" s="375"/>
      <c r="S29" s="375"/>
      <c r="T29" s="375"/>
      <c r="U29" s="375"/>
      <c r="V29" s="375"/>
      <c r="W29" s="375"/>
      <c r="X29" s="375"/>
      <c r="Y29" s="375"/>
      <c r="Z29" s="375"/>
      <c r="AA29" s="375"/>
      <c r="AB29" s="375"/>
      <c r="AC29" s="375"/>
      <c r="AD29" s="375"/>
      <c r="AE29" s="375"/>
    </row>
    <row r="30" spans="1:31" x14ac:dyDescent="0.35">
      <c r="A30" s="376" t="s">
        <v>747</v>
      </c>
      <c r="B30" s="376">
        <f t="shared" ref="B30:AE33" si="0">SUM(B18,B24)</f>
        <v>20445</v>
      </c>
      <c r="C30" s="376">
        <f t="shared" si="0"/>
        <v>24887</v>
      </c>
      <c r="D30" s="376">
        <f t="shared" si="0"/>
        <v>26298</v>
      </c>
      <c r="E30" s="376">
        <f t="shared" si="0"/>
        <v>27240</v>
      </c>
      <c r="F30" s="376">
        <f t="shared" si="0"/>
        <v>27862</v>
      </c>
      <c r="G30" s="376">
        <f t="shared" si="0"/>
        <v>26198</v>
      </c>
      <c r="H30" s="376">
        <f t="shared" si="0"/>
        <v>24643</v>
      </c>
      <c r="I30" s="376">
        <f t="shared" si="0"/>
        <v>22163</v>
      </c>
      <c r="J30" s="376">
        <f t="shared" si="0"/>
        <v>23442</v>
      </c>
      <c r="K30" s="376">
        <f t="shared" si="0"/>
        <v>30064</v>
      </c>
      <c r="L30" s="376">
        <f t="shared" si="0"/>
        <v>30255</v>
      </c>
      <c r="M30" s="376">
        <f t="shared" si="0"/>
        <v>30196</v>
      </c>
      <c r="N30" s="376">
        <f t="shared" si="0"/>
        <v>30047</v>
      </c>
      <c r="O30" s="376">
        <f t="shared" si="0"/>
        <v>30130</v>
      </c>
      <c r="P30" s="376">
        <f t="shared" si="0"/>
        <v>31193</v>
      </c>
      <c r="Q30" s="376">
        <f t="shared" si="0"/>
        <v>33574</v>
      </c>
      <c r="R30" s="376">
        <f t="shared" si="0"/>
        <v>34978</v>
      </c>
      <c r="S30" s="376">
        <f t="shared" si="0"/>
        <v>35736</v>
      </c>
      <c r="T30" s="376">
        <f t="shared" si="0"/>
        <v>37551</v>
      </c>
      <c r="U30" s="376">
        <f t="shared" si="0"/>
        <v>39117</v>
      </c>
      <c r="V30" s="376">
        <f t="shared" si="0"/>
        <v>39348</v>
      </c>
      <c r="W30" s="376">
        <f t="shared" si="0"/>
        <v>36588</v>
      </c>
      <c r="X30" s="376">
        <f t="shared" si="0"/>
        <v>35817</v>
      </c>
      <c r="Y30" s="376">
        <f t="shared" si="0"/>
        <v>35821</v>
      </c>
      <c r="Z30" s="376">
        <f t="shared" si="0"/>
        <v>36675</v>
      </c>
      <c r="AA30" s="376">
        <f t="shared" si="0"/>
        <v>37274</v>
      </c>
      <c r="AB30" s="376">
        <f t="shared" si="0"/>
        <v>38110</v>
      </c>
      <c r="AC30" s="376">
        <f t="shared" si="0"/>
        <v>38760</v>
      </c>
      <c r="AD30" s="376">
        <f t="shared" si="0"/>
        <v>37572</v>
      </c>
      <c r="AE30" s="376">
        <f t="shared" si="0"/>
        <v>0</v>
      </c>
    </row>
    <row r="31" spans="1:31" x14ac:dyDescent="0.35">
      <c r="A31" s="376" t="s">
        <v>748</v>
      </c>
      <c r="B31" s="376">
        <f t="shared" si="0"/>
        <v>954</v>
      </c>
      <c r="C31" s="376">
        <f t="shared" si="0"/>
        <v>926</v>
      </c>
      <c r="D31" s="376">
        <f t="shared" si="0"/>
        <v>948</v>
      </c>
      <c r="E31" s="376">
        <f t="shared" si="0"/>
        <v>949</v>
      </c>
      <c r="F31" s="376">
        <f t="shared" si="0"/>
        <v>962</v>
      </c>
      <c r="G31" s="376">
        <f t="shared" si="0"/>
        <v>966</v>
      </c>
      <c r="H31" s="376">
        <f t="shared" si="0"/>
        <v>957</v>
      </c>
      <c r="I31" s="376">
        <f t="shared" si="0"/>
        <v>984</v>
      </c>
      <c r="J31" s="376">
        <f t="shared" si="0"/>
        <v>940</v>
      </c>
      <c r="K31" s="376">
        <f t="shared" si="0"/>
        <v>894</v>
      </c>
      <c r="L31" s="376">
        <f t="shared" si="0"/>
        <v>870</v>
      </c>
      <c r="M31" s="376">
        <f t="shared" si="0"/>
        <v>893</v>
      </c>
      <c r="N31" s="376">
        <f t="shared" si="0"/>
        <v>960</v>
      </c>
      <c r="O31" s="376">
        <f t="shared" si="0"/>
        <v>973</v>
      </c>
      <c r="P31" s="376">
        <f t="shared" si="0"/>
        <v>966</v>
      </c>
      <c r="Q31" s="376">
        <f t="shared" si="0"/>
        <v>1005</v>
      </c>
      <c r="R31" s="376">
        <f t="shared" si="0"/>
        <v>1076</v>
      </c>
      <c r="S31" s="376">
        <f t="shared" si="0"/>
        <v>1094</v>
      </c>
      <c r="T31" s="376">
        <f t="shared" si="0"/>
        <v>1125</v>
      </c>
      <c r="U31" s="376">
        <f t="shared" si="0"/>
        <v>1165</v>
      </c>
      <c r="V31" s="376">
        <f t="shared" si="0"/>
        <v>1225</v>
      </c>
      <c r="W31" s="376">
        <f t="shared" si="0"/>
        <v>1259</v>
      </c>
      <c r="X31" s="376">
        <f t="shared" si="0"/>
        <v>1312</v>
      </c>
      <c r="Y31" s="376">
        <f t="shared" si="0"/>
        <v>1407</v>
      </c>
      <c r="Z31" s="376">
        <f t="shared" si="0"/>
        <v>1611</v>
      </c>
      <c r="AA31" s="376">
        <f t="shared" si="0"/>
        <v>1636</v>
      </c>
      <c r="AB31" s="376">
        <f t="shared" si="0"/>
        <v>1696</v>
      </c>
      <c r="AC31" s="376">
        <f t="shared" si="0"/>
        <v>1724</v>
      </c>
      <c r="AD31" s="376">
        <f t="shared" si="0"/>
        <v>1903</v>
      </c>
      <c r="AE31" s="376">
        <f t="shared" si="0"/>
        <v>0</v>
      </c>
    </row>
    <row r="32" spans="1:31" x14ac:dyDescent="0.35">
      <c r="A32" s="376" t="s">
        <v>749</v>
      </c>
      <c r="B32" s="376">
        <f t="shared" si="0"/>
        <v>257</v>
      </c>
      <c r="C32" s="376">
        <f t="shared" si="0"/>
        <v>250</v>
      </c>
      <c r="D32" s="376">
        <f t="shared" si="0"/>
        <v>250</v>
      </c>
      <c r="E32" s="376">
        <f t="shared" si="0"/>
        <v>239</v>
      </c>
      <c r="F32" s="376">
        <f t="shared" si="0"/>
        <v>227</v>
      </c>
      <c r="G32" s="376">
        <f t="shared" si="0"/>
        <v>221</v>
      </c>
      <c r="H32" s="376">
        <f t="shared" si="0"/>
        <v>238</v>
      </c>
      <c r="I32" s="376">
        <f t="shared" si="0"/>
        <v>243</v>
      </c>
      <c r="J32" s="376">
        <f t="shared" si="0"/>
        <v>248</v>
      </c>
      <c r="K32" s="376">
        <f t="shared" si="0"/>
        <v>234</v>
      </c>
      <c r="L32" s="376">
        <f t="shared" si="0"/>
        <v>236</v>
      </c>
      <c r="M32" s="376">
        <f t="shared" si="0"/>
        <v>246</v>
      </c>
      <c r="N32" s="376">
        <f t="shared" si="0"/>
        <v>242</v>
      </c>
      <c r="O32" s="376">
        <f t="shared" si="0"/>
        <v>232</v>
      </c>
      <c r="P32" s="376">
        <f t="shared" si="0"/>
        <v>223</v>
      </c>
      <c r="Q32" s="376">
        <f t="shared" si="0"/>
        <v>220</v>
      </c>
      <c r="R32" s="376">
        <f t="shared" si="0"/>
        <v>235</v>
      </c>
      <c r="S32" s="376">
        <f t="shared" si="0"/>
        <v>238</v>
      </c>
      <c r="T32" s="376">
        <f t="shared" si="0"/>
        <v>248</v>
      </c>
      <c r="U32" s="376">
        <f t="shared" si="0"/>
        <v>257</v>
      </c>
      <c r="V32" s="376">
        <f t="shared" si="0"/>
        <v>270</v>
      </c>
      <c r="W32" s="376">
        <f t="shared" si="0"/>
        <v>267</v>
      </c>
      <c r="X32" s="376">
        <f t="shared" si="0"/>
        <v>257</v>
      </c>
      <c r="Y32" s="376">
        <f t="shared" si="0"/>
        <v>257</v>
      </c>
      <c r="Z32" s="376">
        <f t="shared" si="0"/>
        <v>276</v>
      </c>
      <c r="AA32" s="376">
        <f t="shared" si="0"/>
        <v>287</v>
      </c>
      <c r="AB32" s="376">
        <f t="shared" si="0"/>
        <v>300</v>
      </c>
      <c r="AC32" s="376">
        <f t="shared" si="0"/>
        <v>317</v>
      </c>
      <c r="AD32" s="376">
        <f t="shared" si="0"/>
        <v>324</v>
      </c>
      <c r="AE32" s="376">
        <f t="shared" si="0"/>
        <v>0</v>
      </c>
    </row>
    <row r="33" spans="1:31" ht="16" thickBot="1" x14ac:dyDescent="0.4">
      <c r="A33" s="377" t="s">
        <v>750</v>
      </c>
      <c r="B33" s="376">
        <f t="shared" si="0"/>
        <v>79</v>
      </c>
      <c r="C33" s="376">
        <f t="shared" si="0"/>
        <v>81</v>
      </c>
      <c r="D33" s="376">
        <f t="shared" si="0"/>
        <v>75</v>
      </c>
      <c r="E33" s="376">
        <f t="shared" si="0"/>
        <v>73</v>
      </c>
      <c r="F33" s="376">
        <f t="shared" si="0"/>
        <v>68</v>
      </c>
      <c r="G33" s="376">
        <f t="shared" si="0"/>
        <v>66</v>
      </c>
      <c r="H33" s="376">
        <f t="shared" si="0"/>
        <v>62</v>
      </c>
      <c r="I33" s="376">
        <f t="shared" si="0"/>
        <v>61</v>
      </c>
      <c r="J33" s="376">
        <f t="shared" si="0"/>
        <v>62</v>
      </c>
      <c r="K33" s="376">
        <f t="shared" si="0"/>
        <v>59</v>
      </c>
      <c r="L33" s="376">
        <f t="shared" si="0"/>
        <v>61</v>
      </c>
      <c r="M33" s="376">
        <f t="shared" si="0"/>
        <v>56</v>
      </c>
      <c r="N33" s="376">
        <f t="shared" si="0"/>
        <v>60</v>
      </c>
      <c r="O33" s="376">
        <f t="shared" si="0"/>
        <v>62</v>
      </c>
      <c r="P33" s="376">
        <f t="shared" si="0"/>
        <v>62</v>
      </c>
      <c r="Q33" s="376">
        <f t="shared" si="0"/>
        <v>58</v>
      </c>
      <c r="R33" s="376">
        <f t="shared" si="0"/>
        <v>58</v>
      </c>
      <c r="S33" s="376">
        <f t="shared" si="0"/>
        <v>61</v>
      </c>
      <c r="T33" s="376">
        <f t="shared" si="0"/>
        <v>65</v>
      </c>
      <c r="U33" s="376">
        <f t="shared" si="0"/>
        <v>61</v>
      </c>
      <c r="V33" s="376">
        <f t="shared" si="0"/>
        <v>56</v>
      </c>
      <c r="W33" s="376">
        <f t="shared" si="0"/>
        <v>55</v>
      </c>
      <c r="X33" s="376">
        <f t="shared" si="0"/>
        <v>53</v>
      </c>
      <c r="Y33" s="376">
        <f t="shared" si="0"/>
        <v>54</v>
      </c>
      <c r="Z33" s="376">
        <f t="shared" si="0"/>
        <v>58</v>
      </c>
      <c r="AA33" s="376">
        <f t="shared" si="0"/>
        <v>54</v>
      </c>
      <c r="AB33" s="376">
        <f t="shared" si="0"/>
        <v>52</v>
      </c>
      <c r="AC33" s="376">
        <f t="shared" si="0"/>
        <v>52</v>
      </c>
      <c r="AD33" s="376">
        <f t="shared" si="0"/>
        <v>51</v>
      </c>
      <c r="AE33" s="376">
        <f t="shared" si="0"/>
        <v>0</v>
      </c>
    </row>
    <row r="34" spans="1:31" x14ac:dyDescent="0.35">
      <c r="A34" s="378" t="s">
        <v>0</v>
      </c>
      <c r="B34" s="378">
        <f t="shared" ref="B34:C34" si="1">SUM(B30:B33)</f>
        <v>21735</v>
      </c>
      <c r="C34" s="378">
        <f t="shared" si="1"/>
        <v>26144</v>
      </c>
      <c r="D34" s="378">
        <f t="shared" ref="D34:AE34" si="2">SUM(D30:D33)</f>
        <v>27571</v>
      </c>
      <c r="E34" s="378">
        <f t="shared" si="2"/>
        <v>28501</v>
      </c>
      <c r="F34" s="378">
        <f t="shared" si="2"/>
        <v>29119</v>
      </c>
      <c r="G34" s="378">
        <f t="shared" si="2"/>
        <v>27451</v>
      </c>
      <c r="H34" s="378">
        <f t="shared" si="2"/>
        <v>25900</v>
      </c>
      <c r="I34" s="378">
        <f t="shared" si="2"/>
        <v>23451</v>
      </c>
      <c r="J34" s="378">
        <f t="shared" si="2"/>
        <v>24692</v>
      </c>
      <c r="K34" s="378">
        <f t="shared" si="2"/>
        <v>31251</v>
      </c>
      <c r="L34" s="378">
        <f t="shared" si="2"/>
        <v>31422</v>
      </c>
      <c r="M34" s="378">
        <f t="shared" si="2"/>
        <v>31391</v>
      </c>
      <c r="N34" s="378">
        <f t="shared" si="2"/>
        <v>31309</v>
      </c>
      <c r="O34" s="378">
        <f t="shared" si="2"/>
        <v>31397</v>
      </c>
      <c r="P34" s="378">
        <f t="shared" si="2"/>
        <v>32444</v>
      </c>
      <c r="Q34" s="378">
        <f t="shared" si="2"/>
        <v>34857</v>
      </c>
      <c r="R34" s="378">
        <f t="shared" si="2"/>
        <v>36347</v>
      </c>
      <c r="S34" s="378">
        <f t="shared" si="2"/>
        <v>37129</v>
      </c>
      <c r="T34" s="378">
        <f t="shared" si="2"/>
        <v>38989</v>
      </c>
      <c r="U34" s="378">
        <f t="shared" si="2"/>
        <v>40600</v>
      </c>
      <c r="V34" s="378">
        <f t="shared" si="2"/>
        <v>40899</v>
      </c>
      <c r="W34" s="378">
        <f t="shared" si="2"/>
        <v>38169</v>
      </c>
      <c r="X34" s="378">
        <f t="shared" si="2"/>
        <v>37439</v>
      </c>
      <c r="Y34" s="378">
        <f t="shared" si="2"/>
        <v>37539</v>
      </c>
      <c r="Z34" s="378">
        <f t="shared" si="2"/>
        <v>38620</v>
      </c>
      <c r="AA34" s="378">
        <f t="shared" si="2"/>
        <v>39251</v>
      </c>
      <c r="AB34" s="378">
        <f t="shared" si="2"/>
        <v>40158</v>
      </c>
      <c r="AC34" s="378">
        <f t="shared" si="2"/>
        <v>40853</v>
      </c>
      <c r="AD34" s="378">
        <f t="shared" si="2"/>
        <v>39850</v>
      </c>
      <c r="AE34" s="378">
        <f t="shared" si="2"/>
        <v>0</v>
      </c>
    </row>
  </sheetData>
  <mergeCells count="32">
    <mergeCell ref="X15:Y15"/>
    <mergeCell ref="Z15:AA15"/>
    <mergeCell ref="AB15:AC15"/>
    <mergeCell ref="AD15:AE15"/>
    <mergeCell ref="L15:M15"/>
    <mergeCell ref="N15:O15"/>
    <mergeCell ref="P15:Q15"/>
    <mergeCell ref="R15:S15"/>
    <mergeCell ref="T15:U15"/>
    <mergeCell ref="V15:W15"/>
    <mergeCell ref="X5:Y5"/>
    <mergeCell ref="Z5:AA5"/>
    <mergeCell ref="AB5:AC5"/>
    <mergeCell ref="AD5:AE5"/>
    <mergeCell ref="A14:A16"/>
    <mergeCell ref="B15:C15"/>
    <mergeCell ref="D15:E15"/>
    <mergeCell ref="F15:G15"/>
    <mergeCell ref="H15:I15"/>
    <mergeCell ref="J15:K15"/>
    <mergeCell ref="L5:M5"/>
    <mergeCell ref="N5:O5"/>
    <mergeCell ref="P5:Q5"/>
    <mergeCell ref="R5:S5"/>
    <mergeCell ref="T5:U5"/>
    <mergeCell ref="V5:W5"/>
    <mergeCell ref="A4:A6"/>
    <mergeCell ref="B5:C5"/>
    <mergeCell ref="D5:E5"/>
    <mergeCell ref="F5:G5"/>
    <mergeCell ref="H5:I5"/>
    <mergeCell ref="J5:K5"/>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A880E0-F362-4C74-8C0B-77133B55C06E}">
  <dimension ref="A1:O8"/>
  <sheetViews>
    <sheetView showGridLines="0" zoomScale="80" zoomScaleNormal="80" workbookViewId="0">
      <selection activeCell="J7" sqref="J7:O7"/>
    </sheetView>
  </sheetViews>
  <sheetFormatPr defaultColWidth="8.7265625" defaultRowHeight="15.5" x14ac:dyDescent="0.35"/>
  <cols>
    <col min="1" max="1" width="64" style="108" customWidth="1"/>
    <col min="2" max="2" width="10.7265625" style="108" customWidth="1"/>
    <col min="3" max="3" width="12.81640625" style="108" customWidth="1"/>
    <col min="4" max="4" width="10.7265625" style="108" bestFit="1" customWidth="1"/>
    <col min="5" max="6" width="11.453125" style="108" customWidth="1"/>
    <col min="7" max="7" width="10.1796875" style="108" bestFit="1" customWidth="1"/>
    <col min="8" max="8" width="11" style="108" bestFit="1" customWidth="1"/>
    <col min="9" max="9" width="13.81640625" style="108" customWidth="1"/>
    <col min="10" max="10" width="15.1796875" style="108" customWidth="1"/>
    <col min="11" max="11" width="13.54296875" style="108" customWidth="1"/>
    <col min="12" max="12" width="12.26953125" style="108" customWidth="1"/>
    <col min="13" max="13" width="11.54296875" style="108" customWidth="1"/>
    <col min="14" max="14" width="10.26953125" style="108" bestFit="1" customWidth="1"/>
    <col min="15" max="15" width="10.453125" style="108" bestFit="1" customWidth="1"/>
    <col min="16" max="16384" width="8.7265625" style="108"/>
  </cols>
  <sheetData>
    <row r="1" spans="1:15" x14ac:dyDescent="0.35">
      <c r="A1" s="355" t="s">
        <v>751</v>
      </c>
    </row>
    <row r="2" spans="1:15" ht="16" thickBot="1" x14ac:dyDescent="0.4"/>
    <row r="3" spans="1:15" x14ac:dyDescent="0.35">
      <c r="A3" s="379"/>
      <c r="B3" s="380">
        <v>44958</v>
      </c>
      <c r="C3" s="380">
        <v>44986</v>
      </c>
      <c r="D3" s="380">
        <v>45017</v>
      </c>
      <c r="E3" s="380">
        <v>45047</v>
      </c>
      <c r="F3" s="380">
        <v>45078</v>
      </c>
      <c r="G3" s="380">
        <v>45108</v>
      </c>
      <c r="H3" s="380">
        <v>45139</v>
      </c>
      <c r="I3" s="381">
        <v>45170</v>
      </c>
      <c r="J3" s="382">
        <v>45200</v>
      </c>
      <c r="K3" s="383">
        <v>45231</v>
      </c>
      <c r="L3" s="383">
        <v>45261</v>
      </c>
      <c r="M3" s="383">
        <v>45292</v>
      </c>
      <c r="N3" s="383">
        <v>45323</v>
      </c>
      <c r="O3" s="384">
        <v>45352</v>
      </c>
    </row>
    <row r="4" spans="1:15" x14ac:dyDescent="0.35">
      <c r="A4" s="385" t="s">
        <v>752</v>
      </c>
      <c r="B4" s="386">
        <v>10111</v>
      </c>
      <c r="C4" s="386">
        <v>14255</v>
      </c>
      <c r="D4" s="386">
        <v>12671</v>
      </c>
      <c r="E4" s="386">
        <v>12442</v>
      </c>
      <c r="F4" s="386">
        <v>11090</v>
      </c>
      <c r="G4" s="386">
        <v>11255</v>
      </c>
      <c r="H4" s="386">
        <v>12344</v>
      </c>
      <c r="I4" s="387">
        <v>10474</v>
      </c>
      <c r="J4" s="388">
        <v>20382</v>
      </c>
      <c r="K4" s="386">
        <v>19637</v>
      </c>
      <c r="L4" s="386">
        <v>20284</v>
      </c>
      <c r="M4" s="386">
        <v>19299</v>
      </c>
      <c r="N4" s="386">
        <v>22133</v>
      </c>
      <c r="O4" s="387">
        <v>19516</v>
      </c>
    </row>
    <row r="5" spans="1:15" x14ac:dyDescent="0.35">
      <c r="A5" s="385" t="s">
        <v>753</v>
      </c>
      <c r="B5" s="386">
        <v>1062</v>
      </c>
      <c r="C5" s="386">
        <v>2026</v>
      </c>
      <c r="D5" s="386">
        <v>1004</v>
      </c>
      <c r="E5" s="386">
        <v>1251</v>
      </c>
      <c r="F5" s="386">
        <v>980</v>
      </c>
      <c r="G5" s="386">
        <v>1112</v>
      </c>
      <c r="H5" s="386">
        <v>1446</v>
      </c>
      <c r="I5" s="387">
        <v>1201</v>
      </c>
      <c r="J5" s="388">
        <v>1176</v>
      </c>
      <c r="K5" s="386">
        <v>1147</v>
      </c>
      <c r="L5" s="386">
        <v>1045</v>
      </c>
      <c r="M5" s="386">
        <v>797</v>
      </c>
      <c r="N5" s="386">
        <v>915</v>
      </c>
      <c r="O5" s="387">
        <v>832</v>
      </c>
    </row>
    <row r="6" spans="1:15" x14ac:dyDescent="0.35">
      <c r="A6" s="385" t="s">
        <v>754</v>
      </c>
      <c r="B6" s="389">
        <f t="shared" ref="B6:O6" si="0">IF(ISERROR(B5/B4),0,B5/B4)</f>
        <v>0.10503412125407971</v>
      </c>
      <c r="C6" s="389">
        <f t="shared" si="0"/>
        <v>0.1421255699754472</v>
      </c>
      <c r="D6" s="389">
        <f t="shared" si="0"/>
        <v>7.9236050824717866E-2</v>
      </c>
      <c r="E6" s="389">
        <f t="shared" si="0"/>
        <v>0.10054653592669989</v>
      </c>
      <c r="F6" s="389">
        <f t="shared" si="0"/>
        <v>8.8367899008115425E-2</v>
      </c>
      <c r="G6" s="389">
        <f t="shared" si="0"/>
        <v>9.8800533096401605E-2</v>
      </c>
      <c r="H6" s="389">
        <f t="shared" si="0"/>
        <v>0.11714193130265717</v>
      </c>
      <c r="I6" s="390">
        <f t="shared" si="0"/>
        <v>0.11466488447584496</v>
      </c>
      <c r="J6" s="391">
        <f t="shared" si="0"/>
        <v>5.7697968795996465E-2</v>
      </c>
      <c r="K6" s="389">
        <f t="shared" si="0"/>
        <v>5.8410144115699954E-2</v>
      </c>
      <c r="L6" s="389">
        <f t="shared" si="0"/>
        <v>5.1518438177874187E-2</v>
      </c>
      <c r="M6" s="389">
        <f t="shared" si="0"/>
        <v>4.1297476553189286E-2</v>
      </c>
      <c r="N6" s="389">
        <f t="shared" si="0"/>
        <v>4.1340984050964626E-2</v>
      </c>
      <c r="O6" s="390">
        <f t="shared" si="0"/>
        <v>4.2631686821069895E-2</v>
      </c>
    </row>
    <row r="7" spans="1:15" x14ac:dyDescent="0.35">
      <c r="A7" s="385" t="s">
        <v>755</v>
      </c>
      <c r="B7" s="392">
        <v>5433.9796860572496</v>
      </c>
      <c r="C7" s="392">
        <v>4149.3917274939204</v>
      </c>
      <c r="D7" s="392">
        <v>6354.3983822042501</v>
      </c>
      <c r="E7" s="392">
        <v>6341.3197172034597</v>
      </c>
      <c r="F7" s="392">
        <v>6934.8484848484804</v>
      </c>
      <c r="G7" s="392">
        <v>7137.2134038800696</v>
      </c>
      <c r="H7" s="392">
        <v>6818.7070151306698</v>
      </c>
      <c r="I7" s="393">
        <v>6917.0357751277697</v>
      </c>
      <c r="J7" s="394">
        <v>6569.9145299145302</v>
      </c>
      <c r="K7" s="392">
        <v>6332.73862622658</v>
      </c>
      <c r="L7" s="392">
        <v>6730.5801376597801</v>
      </c>
      <c r="M7" s="392">
        <v>6613.5240572171697</v>
      </c>
      <c r="N7" s="392">
        <v>7039.4304490690001</v>
      </c>
      <c r="O7" s="393">
        <v>6692.7648578811404</v>
      </c>
    </row>
    <row r="8" spans="1:15" ht="16" thickBot="1" x14ac:dyDescent="0.4">
      <c r="A8" s="395" t="s">
        <v>756</v>
      </c>
      <c r="B8" s="396">
        <v>56.538606403013198</v>
      </c>
      <c r="C8" s="396">
        <v>34.517275419545904</v>
      </c>
      <c r="D8" s="396">
        <v>46.820717131474098</v>
      </c>
      <c r="E8" s="396">
        <v>44.201438848920901</v>
      </c>
      <c r="F8" s="396">
        <v>48.1367346938775</v>
      </c>
      <c r="G8" s="396">
        <v>48.999100719424497</v>
      </c>
      <c r="H8" s="396">
        <v>47.914246196403901</v>
      </c>
      <c r="I8" s="397">
        <v>48.601998334721102</v>
      </c>
      <c r="J8" s="398">
        <v>57.349489795899999</v>
      </c>
      <c r="K8" s="396">
        <v>61.575414123800002</v>
      </c>
      <c r="L8" s="396">
        <v>65.782775119600004</v>
      </c>
      <c r="M8" s="396">
        <v>72.972396486799994</v>
      </c>
      <c r="N8" s="396">
        <v>77.056830601100003</v>
      </c>
      <c r="O8" s="397">
        <v>79.924278846199996</v>
      </c>
    </row>
  </sheetData>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B086B6-BC94-4622-BB91-B29989864E14}">
  <dimension ref="A1:L139"/>
  <sheetViews>
    <sheetView showGridLines="0" zoomScale="80" zoomScaleNormal="80" workbookViewId="0">
      <selection sqref="A1:L1"/>
    </sheetView>
  </sheetViews>
  <sheetFormatPr defaultRowHeight="14.5" x14ac:dyDescent="0.35"/>
  <cols>
    <col min="1" max="1" width="35.7265625" customWidth="1"/>
    <col min="2" max="2" width="11.1796875" customWidth="1"/>
    <col min="3" max="3" width="10.81640625" customWidth="1"/>
  </cols>
  <sheetData>
    <row r="1" spans="1:12" ht="98.5" customHeight="1" x14ac:dyDescent="0.35">
      <c r="A1" s="399" t="s">
        <v>757</v>
      </c>
      <c r="B1" s="400"/>
      <c r="C1" s="400"/>
      <c r="D1" s="400"/>
      <c r="E1" s="400"/>
      <c r="F1" s="400"/>
      <c r="G1" s="400"/>
      <c r="H1" s="400"/>
      <c r="I1" s="400"/>
      <c r="J1" s="400"/>
      <c r="K1" s="400"/>
      <c r="L1" s="400"/>
    </row>
    <row r="2" spans="1:12" ht="12.65" customHeight="1" x14ac:dyDescent="0.35"/>
    <row r="3" spans="1:12" ht="16" thickBot="1" x14ac:dyDescent="0.4">
      <c r="A3" s="355" t="s">
        <v>758</v>
      </c>
      <c r="B3" s="108"/>
      <c r="C3" s="108"/>
    </row>
    <row r="4" spans="1:12" ht="15" x14ac:dyDescent="0.35">
      <c r="A4" s="379" t="s">
        <v>722</v>
      </c>
      <c r="B4" s="381" t="s">
        <v>759</v>
      </c>
    </row>
    <row r="5" spans="1:12" ht="15.5" x14ac:dyDescent="0.35">
      <c r="A5" s="385" t="s">
        <v>760</v>
      </c>
      <c r="B5" s="401">
        <v>15</v>
      </c>
    </row>
    <row r="6" spans="1:12" ht="15.5" x14ac:dyDescent="0.35">
      <c r="A6" s="385" t="s">
        <v>761</v>
      </c>
      <c r="B6" s="401">
        <v>9</v>
      </c>
    </row>
    <row r="7" spans="1:12" ht="15.5" x14ac:dyDescent="0.35">
      <c r="A7" s="385" t="s">
        <v>762</v>
      </c>
      <c r="B7" s="401">
        <v>10</v>
      </c>
    </row>
    <row r="8" spans="1:12" ht="15.5" x14ac:dyDescent="0.35">
      <c r="A8" s="385" t="s">
        <v>763</v>
      </c>
      <c r="B8" s="401">
        <v>25</v>
      </c>
    </row>
    <row r="9" spans="1:12" ht="15.5" x14ac:dyDescent="0.35">
      <c r="A9" s="385" t="s">
        <v>764</v>
      </c>
      <c r="B9" s="401">
        <v>17</v>
      </c>
    </row>
    <row r="10" spans="1:12" ht="16" thickBot="1" x14ac:dyDescent="0.4">
      <c r="A10" s="395" t="s">
        <v>723</v>
      </c>
      <c r="B10" s="402">
        <v>25</v>
      </c>
    </row>
    <row r="12" spans="1:12" ht="16" thickBot="1" x14ac:dyDescent="0.4">
      <c r="A12" s="355" t="s">
        <v>765</v>
      </c>
      <c r="B12" s="108"/>
    </row>
    <row r="13" spans="1:12" ht="15" x14ac:dyDescent="0.35">
      <c r="A13" s="379" t="s">
        <v>722</v>
      </c>
      <c r="B13" s="381" t="s">
        <v>766</v>
      </c>
    </row>
    <row r="14" spans="1:12" ht="15.5" x14ac:dyDescent="0.35">
      <c r="A14" s="385" t="s">
        <v>760</v>
      </c>
      <c r="B14" s="401">
        <v>22</v>
      </c>
    </row>
    <row r="15" spans="1:12" ht="15.5" x14ac:dyDescent="0.35">
      <c r="A15" s="385" t="s">
        <v>761</v>
      </c>
      <c r="B15" s="401">
        <v>21</v>
      </c>
    </row>
    <row r="16" spans="1:12" ht="15.5" x14ac:dyDescent="0.35">
      <c r="A16" s="385" t="s">
        <v>762</v>
      </c>
      <c r="B16" s="401">
        <v>19</v>
      </c>
    </row>
    <row r="17" spans="1:2" ht="15.5" x14ac:dyDescent="0.35">
      <c r="A17" s="385" t="s">
        <v>763</v>
      </c>
      <c r="B17" s="401">
        <v>19</v>
      </c>
    </row>
    <row r="18" spans="1:2" ht="15.5" x14ac:dyDescent="0.35">
      <c r="A18" s="385" t="s">
        <v>764</v>
      </c>
      <c r="B18" s="401">
        <v>19</v>
      </c>
    </row>
    <row r="19" spans="1:2" ht="16" thickBot="1" x14ac:dyDescent="0.4">
      <c r="A19" s="395" t="s">
        <v>723</v>
      </c>
      <c r="B19" s="402">
        <v>20</v>
      </c>
    </row>
    <row r="20" spans="1:2" ht="15.5" x14ac:dyDescent="0.35">
      <c r="B20" s="403"/>
    </row>
    <row r="21" spans="1:2" ht="16" thickBot="1" x14ac:dyDescent="0.4">
      <c r="A21" s="355" t="s">
        <v>767</v>
      </c>
      <c r="B21" s="108"/>
    </row>
    <row r="22" spans="1:2" ht="15" x14ac:dyDescent="0.35">
      <c r="A22" s="379" t="s">
        <v>722</v>
      </c>
      <c r="B22" s="381" t="s">
        <v>698</v>
      </c>
    </row>
    <row r="23" spans="1:2" ht="15.5" x14ac:dyDescent="0.35">
      <c r="A23" s="385" t="s">
        <v>760</v>
      </c>
      <c r="B23" s="387">
        <v>12</v>
      </c>
    </row>
    <row r="24" spans="1:2" ht="15.5" x14ac:dyDescent="0.35">
      <c r="A24" s="385" t="s">
        <v>761</v>
      </c>
      <c r="B24" s="387">
        <v>3</v>
      </c>
    </row>
    <row r="25" spans="1:2" ht="15.5" x14ac:dyDescent="0.35">
      <c r="A25" s="385" t="s">
        <v>762</v>
      </c>
      <c r="B25" s="387">
        <v>9</v>
      </c>
    </row>
    <row r="26" spans="1:2" ht="15.5" x14ac:dyDescent="0.35">
      <c r="A26" s="385" t="s">
        <v>763</v>
      </c>
      <c r="B26" s="387">
        <v>11</v>
      </c>
    </row>
    <row r="27" spans="1:2" ht="15.5" x14ac:dyDescent="0.35">
      <c r="A27" s="385" t="s">
        <v>764</v>
      </c>
      <c r="B27" s="387">
        <v>8</v>
      </c>
    </row>
    <row r="28" spans="1:2" ht="16" thickBot="1" x14ac:dyDescent="0.4">
      <c r="A28" s="395" t="s">
        <v>723</v>
      </c>
      <c r="B28" s="404">
        <v>14</v>
      </c>
    </row>
    <row r="29" spans="1:2" ht="15.5" x14ac:dyDescent="0.35">
      <c r="B29" s="403"/>
    </row>
    <row r="30" spans="1:2" ht="16" thickBot="1" x14ac:dyDescent="0.4">
      <c r="A30" s="355" t="s">
        <v>768</v>
      </c>
      <c r="B30" s="108"/>
    </row>
    <row r="31" spans="1:2" ht="15" x14ac:dyDescent="0.35">
      <c r="A31" s="379" t="s">
        <v>722</v>
      </c>
      <c r="B31" s="381" t="s">
        <v>759</v>
      </c>
    </row>
    <row r="32" spans="1:2" ht="15.5" x14ac:dyDescent="0.35">
      <c r="A32" s="385" t="s">
        <v>760</v>
      </c>
      <c r="B32" s="401">
        <v>30</v>
      </c>
    </row>
    <row r="33" spans="1:2" ht="15.5" x14ac:dyDescent="0.35">
      <c r="A33" s="385" t="s">
        <v>761</v>
      </c>
      <c r="B33" s="401">
        <v>12</v>
      </c>
    </row>
    <row r="34" spans="1:2" ht="15.5" x14ac:dyDescent="0.35">
      <c r="A34" s="385" t="s">
        <v>762</v>
      </c>
      <c r="B34" s="401">
        <v>11</v>
      </c>
    </row>
    <row r="35" spans="1:2" ht="15.5" x14ac:dyDescent="0.35">
      <c r="A35" s="385" t="s">
        <v>763</v>
      </c>
      <c r="B35" s="401">
        <v>6</v>
      </c>
    </row>
    <row r="36" spans="1:2" ht="15.5" x14ac:dyDescent="0.35">
      <c r="A36" s="385" t="s">
        <v>724</v>
      </c>
      <c r="B36" s="387">
        <v>1</v>
      </c>
    </row>
    <row r="37" spans="1:2" ht="16" thickBot="1" x14ac:dyDescent="0.4">
      <c r="A37" s="395" t="s">
        <v>723</v>
      </c>
      <c r="B37" s="404">
        <v>7</v>
      </c>
    </row>
    <row r="39" spans="1:2" ht="16" thickBot="1" x14ac:dyDescent="0.4">
      <c r="A39" s="355" t="s">
        <v>769</v>
      </c>
      <c r="B39" s="108"/>
    </row>
    <row r="40" spans="1:2" ht="15" x14ac:dyDescent="0.35">
      <c r="A40" s="379" t="s">
        <v>722</v>
      </c>
      <c r="B40" s="381" t="s">
        <v>766</v>
      </c>
    </row>
    <row r="41" spans="1:2" ht="15.5" x14ac:dyDescent="0.35">
      <c r="A41" s="385" t="s">
        <v>760</v>
      </c>
      <c r="B41" s="401">
        <v>19</v>
      </c>
    </row>
    <row r="42" spans="1:2" ht="15.5" x14ac:dyDescent="0.35">
      <c r="A42" s="385" t="s">
        <v>761</v>
      </c>
      <c r="B42" s="401">
        <v>8</v>
      </c>
    </row>
    <row r="43" spans="1:2" ht="15.5" x14ac:dyDescent="0.35">
      <c r="A43" s="385" t="s">
        <v>762</v>
      </c>
      <c r="B43" s="401">
        <v>9</v>
      </c>
    </row>
    <row r="44" spans="1:2" ht="15.5" x14ac:dyDescent="0.35">
      <c r="A44" s="385" t="s">
        <v>763</v>
      </c>
      <c r="B44" s="401">
        <v>4</v>
      </c>
    </row>
    <row r="45" spans="1:2" ht="15.5" x14ac:dyDescent="0.35">
      <c r="A45" s="385" t="s">
        <v>724</v>
      </c>
      <c r="B45" s="405">
        <v>1</v>
      </c>
    </row>
    <row r="46" spans="1:2" ht="16" thickBot="1" x14ac:dyDescent="0.4">
      <c r="A46" s="395" t="s">
        <v>723</v>
      </c>
      <c r="B46" s="406">
        <v>4</v>
      </c>
    </row>
    <row r="47" spans="1:2" ht="15.5" x14ac:dyDescent="0.35">
      <c r="B47" s="403"/>
    </row>
    <row r="48" spans="1:2" ht="16" thickBot="1" x14ac:dyDescent="0.4">
      <c r="A48" s="355" t="s">
        <v>770</v>
      </c>
      <c r="B48" s="108"/>
    </row>
    <row r="49" spans="1:2" ht="15" x14ac:dyDescent="0.35">
      <c r="A49" s="379" t="s">
        <v>722</v>
      </c>
      <c r="B49" s="381" t="s">
        <v>698</v>
      </c>
    </row>
    <row r="50" spans="1:2" ht="15.5" x14ac:dyDescent="0.35">
      <c r="A50" s="385" t="s">
        <v>760</v>
      </c>
      <c r="B50" s="387">
        <v>2</v>
      </c>
    </row>
    <row r="51" spans="1:2" ht="15.5" x14ac:dyDescent="0.35">
      <c r="A51" s="385" t="s">
        <v>761</v>
      </c>
      <c r="B51" s="387">
        <v>1</v>
      </c>
    </row>
    <row r="52" spans="1:2" ht="15.5" x14ac:dyDescent="0.35">
      <c r="A52" s="385" t="s">
        <v>762</v>
      </c>
      <c r="B52" s="387">
        <v>0</v>
      </c>
    </row>
    <row r="53" spans="1:2" ht="15.5" x14ac:dyDescent="0.35">
      <c r="A53" s="385" t="s">
        <v>763</v>
      </c>
      <c r="B53" s="387">
        <v>0</v>
      </c>
    </row>
    <row r="54" spans="1:2" ht="15.5" x14ac:dyDescent="0.35">
      <c r="A54" s="385" t="s">
        <v>764</v>
      </c>
      <c r="B54" s="387">
        <v>0</v>
      </c>
    </row>
    <row r="55" spans="1:2" ht="16" thickBot="1" x14ac:dyDescent="0.4">
      <c r="A55" s="395" t="s">
        <v>723</v>
      </c>
      <c r="B55" s="404">
        <v>0</v>
      </c>
    </row>
    <row r="56" spans="1:2" ht="15.5" x14ac:dyDescent="0.35">
      <c r="B56" s="403"/>
    </row>
    <row r="57" spans="1:2" ht="16" thickBot="1" x14ac:dyDescent="0.4">
      <c r="A57" s="355" t="s">
        <v>771</v>
      </c>
      <c r="B57" s="108"/>
    </row>
    <row r="58" spans="1:2" ht="15" x14ac:dyDescent="0.35">
      <c r="A58" s="379" t="s">
        <v>722</v>
      </c>
      <c r="B58" s="381" t="s">
        <v>759</v>
      </c>
    </row>
    <row r="59" spans="1:2" ht="15.5" x14ac:dyDescent="0.35">
      <c r="A59" s="385" t="s">
        <v>760</v>
      </c>
      <c r="B59" s="401">
        <v>24545</v>
      </c>
    </row>
    <row r="60" spans="1:2" ht="15.5" x14ac:dyDescent="0.35">
      <c r="A60" s="385" t="s">
        <v>761</v>
      </c>
      <c r="B60" s="401">
        <v>22976</v>
      </c>
    </row>
    <row r="61" spans="1:2" ht="15.5" x14ac:dyDescent="0.35">
      <c r="A61" s="385" t="s">
        <v>762</v>
      </c>
      <c r="B61" s="401">
        <v>16174</v>
      </c>
    </row>
    <row r="62" spans="1:2" ht="15.5" x14ac:dyDescent="0.35">
      <c r="A62" s="385" t="s">
        <v>763</v>
      </c>
      <c r="B62" s="401">
        <v>6941</v>
      </c>
    </row>
    <row r="63" spans="1:2" ht="15.5" x14ac:dyDescent="0.35">
      <c r="A63" s="385" t="s">
        <v>764</v>
      </c>
      <c r="B63" s="401">
        <v>5977</v>
      </c>
    </row>
    <row r="64" spans="1:2" ht="16" thickBot="1" x14ac:dyDescent="0.4">
      <c r="A64" s="395" t="s">
        <v>723</v>
      </c>
      <c r="B64" s="402">
        <v>9042</v>
      </c>
    </row>
    <row r="66" spans="1:2" ht="16" thickBot="1" x14ac:dyDescent="0.4">
      <c r="A66" s="355" t="s">
        <v>772</v>
      </c>
      <c r="B66" s="108"/>
    </row>
    <row r="67" spans="1:2" ht="15" x14ac:dyDescent="0.35">
      <c r="A67" s="379" t="s">
        <v>722</v>
      </c>
      <c r="B67" s="381" t="s">
        <v>766</v>
      </c>
    </row>
    <row r="68" spans="1:2" ht="15.5" x14ac:dyDescent="0.35">
      <c r="A68" s="385" t="s">
        <v>760</v>
      </c>
      <c r="B68" s="401">
        <v>25793</v>
      </c>
    </row>
    <row r="69" spans="1:2" ht="15.5" x14ac:dyDescent="0.35">
      <c r="A69" s="385" t="s">
        <v>761</v>
      </c>
      <c r="B69" s="401">
        <v>24371</v>
      </c>
    </row>
    <row r="70" spans="1:2" ht="15.5" x14ac:dyDescent="0.35">
      <c r="A70" s="385" t="s">
        <v>762</v>
      </c>
      <c r="B70" s="401">
        <v>17657</v>
      </c>
    </row>
    <row r="71" spans="1:2" ht="15.5" x14ac:dyDescent="0.35">
      <c r="A71" s="385" t="s">
        <v>763</v>
      </c>
      <c r="B71" s="401">
        <v>7422</v>
      </c>
    </row>
    <row r="72" spans="1:2" ht="15.5" x14ac:dyDescent="0.35">
      <c r="A72" s="385" t="s">
        <v>764</v>
      </c>
      <c r="B72" s="401">
        <v>6468</v>
      </c>
    </row>
    <row r="73" spans="1:2" ht="16" thickBot="1" x14ac:dyDescent="0.4">
      <c r="A73" s="395" t="s">
        <v>723</v>
      </c>
      <c r="B73" s="402">
        <v>9470</v>
      </c>
    </row>
    <row r="74" spans="1:2" ht="15.5" x14ac:dyDescent="0.35">
      <c r="B74" s="403"/>
    </row>
    <row r="75" spans="1:2" ht="16" thickBot="1" x14ac:dyDescent="0.4">
      <c r="A75" s="355" t="s">
        <v>773</v>
      </c>
      <c r="B75" s="108"/>
    </row>
    <row r="76" spans="1:2" ht="15" x14ac:dyDescent="0.35">
      <c r="A76" s="379" t="s">
        <v>722</v>
      </c>
      <c r="B76" s="381" t="s">
        <v>698</v>
      </c>
    </row>
    <row r="77" spans="1:2" ht="15.5" x14ac:dyDescent="0.35">
      <c r="A77" s="385" t="s">
        <v>760</v>
      </c>
      <c r="B77" s="387">
        <v>13632</v>
      </c>
    </row>
    <row r="78" spans="1:2" ht="15.5" x14ac:dyDescent="0.35">
      <c r="A78" s="385" t="s">
        <v>761</v>
      </c>
      <c r="B78" s="387">
        <v>13203</v>
      </c>
    </row>
    <row r="79" spans="1:2" ht="15.5" x14ac:dyDescent="0.35">
      <c r="A79" s="385" t="s">
        <v>762</v>
      </c>
      <c r="B79" s="387">
        <v>10998</v>
      </c>
    </row>
    <row r="80" spans="1:2" ht="15.5" x14ac:dyDescent="0.35">
      <c r="A80" s="385" t="s">
        <v>763</v>
      </c>
      <c r="B80" s="387">
        <v>64</v>
      </c>
    </row>
    <row r="81" spans="1:7" ht="15.5" x14ac:dyDescent="0.35">
      <c r="A81" s="385" t="s">
        <v>764</v>
      </c>
      <c r="B81" s="387">
        <v>4065</v>
      </c>
    </row>
    <row r="82" spans="1:7" ht="16" thickBot="1" x14ac:dyDescent="0.4">
      <c r="A82" s="395" t="s">
        <v>723</v>
      </c>
      <c r="B82" s="404">
        <v>5801</v>
      </c>
    </row>
    <row r="83" spans="1:7" ht="15.5" x14ac:dyDescent="0.35">
      <c r="B83" s="403"/>
    </row>
    <row r="84" spans="1:7" ht="16" thickBot="1" x14ac:dyDescent="0.4">
      <c r="A84" s="355" t="s">
        <v>774</v>
      </c>
      <c r="B84" s="108"/>
    </row>
    <row r="85" spans="1:7" ht="15" x14ac:dyDescent="0.35">
      <c r="A85" s="379" t="s">
        <v>775</v>
      </c>
      <c r="B85" s="380" t="s">
        <v>760</v>
      </c>
      <c r="C85" s="380" t="s">
        <v>761</v>
      </c>
      <c r="D85" s="380" t="s">
        <v>762</v>
      </c>
      <c r="E85" s="380" t="s">
        <v>763</v>
      </c>
      <c r="F85" s="380" t="s">
        <v>724</v>
      </c>
      <c r="G85" s="381" t="s">
        <v>723</v>
      </c>
    </row>
    <row r="86" spans="1:7" ht="15.5" x14ac:dyDescent="0.35">
      <c r="A86" s="385" t="s">
        <v>776</v>
      </c>
      <c r="B86" s="407"/>
      <c r="C86" s="407"/>
      <c r="D86" s="407"/>
      <c r="E86" s="407"/>
      <c r="F86" s="386">
        <v>23</v>
      </c>
      <c r="G86" s="387">
        <v>123</v>
      </c>
    </row>
    <row r="87" spans="1:7" ht="15.5" x14ac:dyDescent="0.35">
      <c r="A87" s="385" t="s">
        <v>777</v>
      </c>
      <c r="B87" s="407">
        <v>0</v>
      </c>
      <c r="C87" s="407">
        <v>0</v>
      </c>
      <c r="D87" s="407">
        <v>0</v>
      </c>
      <c r="E87" s="386">
        <v>10</v>
      </c>
      <c r="F87" s="386">
        <v>37</v>
      </c>
      <c r="G87" s="387">
        <v>69</v>
      </c>
    </row>
    <row r="88" spans="1:7" ht="15.5" x14ac:dyDescent="0.35">
      <c r="A88" s="385" t="s">
        <v>778</v>
      </c>
      <c r="B88" s="407"/>
      <c r="C88" s="407"/>
      <c r="D88" s="407"/>
      <c r="E88" s="407"/>
      <c r="F88" s="386">
        <v>54</v>
      </c>
      <c r="G88" s="387">
        <v>129</v>
      </c>
    </row>
    <row r="89" spans="1:7" ht="15.5" x14ac:dyDescent="0.35">
      <c r="A89" s="385" t="s">
        <v>779</v>
      </c>
      <c r="B89" s="386">
        <v>10119</v>
      </c>
      <c r="C89" s="386">
        <v>9164</v>
      </c>
      <c r="D89" s="386">
        <v>6123</v>
      </c>
      <c r="E89" s="386">
        <v>5270</v>
      </c>
      <c r="F89" s="386">
        <v>6607</v>
      </c>
      <c r="G89" s="387">
        <v>5089</v>
      </c>
    </row>
    <row r="90" spans="1:7" ht="15.5" x14ac:dyDescent="0.35">
      <c r="A90" s="385" t="s">
        <v>780</v>
      </c>
      <c r="B90" s="407"/>
      <c r="C90" s="407"/>
      <c r="D90" s="407"/>
      <c r="E90" s="407"/>
      <c r="F90" s="407"/>
      <c r="G90" s="387">
        <v>39</v>
      </c>
    </row>
    <row r="91" spans="1:7" ht="15.5" x14ac:dyDescent="0.35">
      <c r="A91" s="385" t="s">
        <v>781</v>
      </c>
      <c r="B91" s="407">
        <v>0</v>
      </c>
      <c r="C91" s="407">
        <v>0</v>
      </c>
      <c r="D91" s="407">
        <v>0</v>
      </c>
      <c r="E91" s="386">
        <v>1303</v>
      </c>
      <c r="F91" s="386">
        <v>4296</v>
      </c>
      <c r="G91" s="387">
        <v>1008</v>
      </c>
    </row>
    <row r="92" spans="1:7" ht="15.5" x14ac:dyDescent="0.35">
      <c r="A92" s="385" t="s">
        <v>782</v>
      </c>
      <c r="B92" s="386">
        <v>13597</v>
      </c>
      <c r="C92" s="386">
        <v>13716</v>
      </c>
      <c r="D92" s="386">
        <v>9950</v>
      </c>
      <c r="E92" s="386">
        <v>10790</v>
      </c>
      <c r="F92" s="386">
        <v>16487</v>
      </c>
      <c r="G92" s="387">
        <v>11532</v>
      </c>
    </row>
    <row r="93" spans="1:7" ht="15.5" x14ac:dyDescent="0.35">
      <c r="A93" s="385" t="s">
        <v>783</v>
      </c>
      <c r="B93" s="386">
        <v>53</v>
      </c>
      <c r="C93" s="386">
        <v>34</v>
      </c>
      <c r="D93" s="386">
        <v>36</v>
      </c>
      <c r="E93" s="386">
        <v>11</v>
      </c>
      <c r="F93" s="386">
        <v>30</v>
      </c>
      <c r="G93" s="387">
        <v>58</v>
      </c>
    </row>
    <row r="94" spans="1:7" ht="15.5" x14ac:dyDescent="0.35">
      <c r="A94" s="385" t="s">
        <v>784</v>
      </c>
      <c r="B94" s="386">
        <v>637</v>
      </c>
      <c r="C94" s="386">
        <v>823</v>
      </c>
      <c r="D94" s="386">
        <v>543</v>
      </c>
      <c r="E94" s="386">
        <v>2222</v>
      </c>
      <c r="F94" s="386">
        <v>10858</v>
      </c>
      <c r="G94" s="387">
        <v>21525</v>
      </c>
    </row>
    <row r="95" spans="1:7" ht="15.5" x14ac:dyDescent="0.35">
      <c r="A95" s="385" t="s">
        <v>785</v>
      </c>
      <c r="B95" s="386">
        <v>236</v>
      </c>
      <c r="C95" s="386">
        <v>132</v>
      </c>
      <c r="D95" s="386">
        <v>105</v>
      </c>
      <c r="E95" s="386">
        <v>52</v>
      </c>
      <c r="F95" s="386">
        <v>88</v>
      </c>
      <c r="G95" s="387">
        <v>194</v>
      </c>
    </row>
    <row r="96" spans="1:7" ht="15.5" x14ac:dyDescent="0.35">
      <c r="A96" s="385" t="s">
        <v>786</v>
      </c>
      <c r="B96" s="386">
        <v>81</v>
      </c>
      <c r="C96" s="386">
        <v>40</v>
      </c>
      <c r="D96" s="386">
        <v>29</v>
      </c>
      <c r="E96" s="386">
        <v>12</v>
      </c>
      <c r="F96" s="386">
        <v>5</v>
      </c>
      <c r="G96" s="387">
        <v>8</v>
      </c>
    </row>
    <row r="97" spans="1:7" ht="15.5" x14ac:dyDescent="0.35">
      <c r="A97" s="385" t="s">
        <v>787</v>
      </c>
      <c r="B97" s="386">
        <v>134</v>
      </c>
      <c r="C97" s="386">
        <v>82</v>
      </c>
      <c r="D97" s="386">
        <v>72</v>
      </c>
      <c r="E97" s="386">
        <v>29</v>
      </c>
      <c r="F97" s="386">
        <v>26</v>
      </c>
      <c r="G97" s="387">
        <v>38</v>
      </c>
    </row>
    <row r="98" spans="1:7" ht="15.5" x14ac:dyDescent="0.35">
      <c r="A98" s="385" t="s">
        <v>788</v>
      </c>
      <c r="B98" s="386">
        <v>27</v>
      </c>
      <c r="C98" s="386">
        <v>19</v>
      </c>
      <c r="D98" s="386">
        <v>17</v>
      </c>
      <c r="E98" s="386">
        <v>7</v>
      </c>
      <c r="F98" s="386">
        <v>12</v>
      </c>
      <c r="G98" s="387">
        <v>25</v>
      </c>
    </row>
    <row r="99" spans="1:7" ht="15.5" x14ac:dyDescent="0.35">
      <c r="A99" s="385" t="s">
        <v>789</v>
      </c>
      <c r="B99" s="407"/>
      <c r="C99" s="407"/>
      <c r="D99" s="407"/>
      <c r="E99" s="407"/>
      <c r="F99" s="386">
        <v>86</v>
      </c>
      <c r="G99" s="387">
        <v>199</v>
      </c>
    </row>
    <row r="100" spans="1:7" ht="15.5" x14ac:dyDescent="0.35">
      <c r="A100" s="385" t="s">
        <v>790</v>
      </c>
      <c r="B100" s="407">
        <v>0</v>
      </c>
      <c r="C100" s="407">
        <v>0</v>
      </c>
      <c r="D100" s="407">
        <v>0</v>
      </c>
      <c r="E100" s="386">
        <v>2452</v>
      </c>
      <c r="F100" s="386">
        <v>17061</v>
      </c>
      <c r="G100" s="387">
        <v>17048</v>
      </c>
    </row>
    <row r="101" spans="1:7" ht="16" thickBot="1" x14ac:dyDescent="0.4">
      <c r="A101" s="395" t="s">
        <v>791</v>
      </c>
      <c r="B101" s="408">
        <v>51</v>
      </c>
      <c r="C101" s="408">
        <v>32</v>
      </c>
      <c r="D101" s="408">
        <v>14</v>
      </c>
      <c r="E101" s="408">
        <v>5</v>
      </c>
      <c r="F101" s="408">
        <v>24</v>
      </c>
      <c r="G101" s="404">
        <v>9</v>
      </c>
    </row>
    <row r="103" spans="1:7" ht="16" thickBot="1" x14ac:dyDescent="0.4">
      <c r="A103" s="355" t="s">
        <v>792</v>
      </c>
      <c r="B103" s="108"/>
    </row>
    <row r="104" spans="1:7" ht="15" x14ac:dyDescent="0.35">
      <c r="A104" s="379" t="s">
        <v>775</v>
      </c>
      <c r="B104" s="380" t="s">
        <v>760</v>
      </c>
      <c r="C104" s="380" t="s">
        <v>761</v>
      </c>
      <c r="D104" s="380" t="s">
        <v>762</v>
      </c>
      <c r="E104" s="380" t="s">
        <v>763</v>
      </c>
      <c r="F104" s="380" t="s">
        <v>724</v>
      </c>
      <c r="G104" s="381" t="s">
        <v>723</v>
      </c>
    </row>
    <row r="105" spans="1:7" ht="15.5" x14ac:dyDescent="0.35">
      <c r="A105" s="385" t="s">
        <v>776</v>
      </c>
      <c r="B105" s="407"/>
      <c r="C105" s="407"/>
      <c r="D105" s="407"/>
      <c r="E105" s="407"/>
      <c r="F105" s="386">
        <v>173</v>
      </c>
      <c r="G105" s="387">
        <v>649</v>
      </c>
    </row>
    <row r="106" spans="1:7" ht="15.5" x14ac:dyDescent="0.35">
      <c r="A106" s="385" t="s">
        <v>777</v>
      </c>
      <c r="B106" s="407">
        <v>0</v>
      </c>
      <c r="C106" s="407">
        <v>0</v>
      </c>
      <c r="D106" s="407">
        <v>0</v>
      </c>
      <c r="E106" s="386">
        <v>10</v>
      </c>
      <c r="F106" s="386">
        <v>36</v>
      </c>
      <c r="G106" s="387">
        <v>49</v>
      </c>
    </row>
    <row r="107" spans="1:7" ht="15.5" x14ac:dyDescent="0.35">
      <c r="A107" s="385" t="s">
        <v>778</v>
      </c>
      <c r="B107" s="407"/>
      <c r="C107" s="407"/>
      <c r="D107" s="407"/>
      <c r="E107" s="407"/>
      <c r="F107" s="386">
        <v>108</v>
      </c>
      <c r="G107" s="387">
        <v>689</v>
      </c>
    </row>
    <row r="108" spans="1:7" ht="15.5" x14ac:dyDescent="0.35">
      <c r="A108" s="385" t="s">
        <v>779</v>
      </c>
      <c r="B108" s="386">
        <v>33169</v>
      </c>
      <c r="C108" s="386">
        <v>43408</v>
      </c>
      <c r="D108" s="386">
        <v>11108</v>
      </c>
      <c r="E108" s="386">
        <v>5137</v>
      </c>
      <c r="F108" s="386">
        <v>5367</v>
      </c>
      <c r="G108" s="387">
        <v>8904</v>
      </c>
    </row>
    <row r="109" spans="1:7" ht="15.5" x14ac:dyDescent="0.35">
      <c r="A109" s="385" t="s">
        <v>780</v>
      </c>
      <c r="B109" s="407"/>
      <c r="C109" s="407"/>
      <c r="D109" s="407"/>
      <c r="E109" s="407"/>
      <c r="F109" s="407"/>
      <c r="G109" s="387">
        <v>200</v>
      </c>
    </row>
    <row r="110" spans="1:7" ht="15.5" x14ac:dyDescent="0.35">
      <c r="A110" s="385" t="s">
        <v>781</v>
      </c>
      <c r="B110" s="407">
        <v>0</v>
      </c>
      <c r="C110" s="407">
        <v>0</v>
      </c>
      <c r="D110" s="407">
        <v>0</v>
      </c>
      <c r="E110" s="386">
        <v>12331</v>
      </c>
      <c r="F110" s="386">
        <v>3926</v>
      </c>
      <c r="G110" s="387">
        <v>1684</v>
      </c>
    </row>
    <row r="111" spans="1:7" ht="15.5" x14ac:dyDescent="0.35">
      <c r="A111" s="385" t="s">
        <v>782</v>
      </c>
      <c r="B111" s="386">
        <v>62461</v>
      </c>
      <c r="C111" s="386">
        <v>104166</v>
      </c>
      <c r="D111" s="386">
        <v>16860</v>
      </c>
      <c r="E111" s="386">
        <v>13106</v>
      </c>
      <c r="F111" s="386">
        <v>11239</v>
      </c>
      <c r="G111" s="387">
        <v>21610</v>
      </c>
    </row>
    <row r="112" spans="1:7" ht="15.5" x14ac:dyDescent="0.35">
      <c r="A112" s="385" t="s">
        <v>783</v>
      </c>
      <c r="B112" s="386">
        <v>777</v>
      </c>
      <c r="C112" s="386">
        <v>371</v>
      </c>
      <c r="D112" s="386">
        <v>152</v>
      </c>
      <c r="E112" s="386">
        <v>384</v>
      </c>
      <c r="F112" s="386">
        <v>962</v>
      </c>
      <c r="G112" s="387">
        <v>835</v>
      </c>
    </row>
    <row r="113" spans="1:7" ht="15.5" x14ac:dyDescent="0.35">
      <c r="A113" s="385" t="s">
        <v>784</v>
      </c>
      <c r="B113" s="386">
        <v>3428</v>
      </c>
      <c r="C113" s="386">
        <v>7893</v>
      </c>
      <c r="D113" s="386">
        <v>1467</v>
      </c>
      <c r="E113" s="386">
        <v>26920</v>
      </c>
      <c r="F113" s="386">
        <v>48045</v>
      </c>
      <c r="G113" s="387">
        <v>4448</v>
      </c>
    </row>
    <row r="114" spans="1:7" ht="15.5" x14ac:dyDescent="0.35">
      <c r="A114" s="385" t="s">
        <v>785</v>
      </c>
      <c r="B114" s="386">
        <v>290</v>
      </c>
      <c r="C114" s="386">
        <v>155</v>
      </c>
      <c r="D114" s="386">
        <v>129</v>
      </c>
      <c r="E114" s="386">
        <v>106</v>
      </c>
      <c r="F114" s="386">
        <v>502</v>
      </c>
      <c r="G114" s="387">
        <v>496</v>
      </c>
    </row>
    <row r="115" spans="1:7" ht="15.5" x14ac:dyDescent="0.35">
      <c r="A115" s="385" t="s">
        <v>786</v>
      </c>
      <c r="B115" s="386">
        <v>113</v>
      </c>
      <c r="C115" s="386">
        <v>61</v>
      </c>
      <c r="D115" s="386">
        <v>39</v>
      </c>
      <c r="E115" s="386">
        <v>15</v>
      </c>
      <c r="F115" s="386">
        <v>9</v>
      </c>
      <c r="G115" s="387">
        <v>11</v>
      </c>
    </row>
    <row r="116" spans="1:7" ht="15.5" x14ac:dyDescent="0.35">
      <c r="A116" s="385" t="s">
        <v>787</v>
      </c>
      <c r="B116" s="386">
        <v>121</v>
      </c>
      <c r="C116" s="386">
        <v>73</v>
      </c>
      <c r="D116" s="386">
        <v>68</v>
      </c>
      <c r="E116" s="386">
        <v>46</v>
      </c>
      <c r="F116" s="386">
        <v>58</v>
      </c>
      <c r="G116" s="387">
        <v>125</v>
      </c>
    </row>
    <row r="117" spans="1:7" ht="15.5" x14ac:dyDescent="0.35">
      <c r="A117" s="385" t="s">
        <v>788</v>
      </c>
      <c r="B117" s="386">
        <v>41</v>
      </c>
      <c r="C117" s="386">
        <v>31</v>
      </c>
      <c r="D117" s="386">
        <v>21</v>
      </c>
      <c r="E117" s="386">
        <v>19</v>
      </c>
      <c r="F117" s="386">
        <v>107</v>
      </c>
      <c r="G117" s="387">
        <v>192</v>
      </c>
    </row>
    <row r="118" spans="1:7" ht="15.5" x14ac:dyDescent="0.35">
      <c r="A118" s="385" t="s">
        <v>789</v>
      </c>
      <c r="B118" s="407"/>
      <c r="C118" s="407"/>
      <c r="D118" s="407"/>
      <c r="E118" s="407"/>
      <c r="F118" s="386">
        <v>75</v>
      </c>
      <c r="G118" s="387">
        <v>105</v>
      </c>
    </row>
    <row r="119" spans="1:7" ht="15.5" x14ac:dyDescent="0.35">
      <c r="A119" s="385" t="s">
        <v>790</v>
      </c>
      <c r="B119" s="407">
        <v>0</v>
      </c>
      <c r="C119" s="407">
        <v>0</v>
      </c>
      <c r="D119" s="407">
        <v>0</v>
      </c>
      <c r="E119" s="386">
        <v>3823</v>
      </c>
      <c r="F119" s="386">
        <v>36644</v>
      </c>
      <c r="G119" s="387">
        <v>14918</v>
      </c>
    </row>
    <row r="120" spans="1:7" ht="16" thickBot="1" x14ac:dyDescent="0.4">
      <c r="A120" s="395" t="s">
        <v>791</v>
      </c>
      <c r="B120" s="408">
        <v>99</v>
      </c>
      <c r="C120" s="408">
        <v>83</v>
      </c>
      <c r="D120" s="408">
        <v>37</v>
      </c>
      <c r="E120" s="408">
        <v>43</v>
      </c>
      <c r="F120" s="408">
        <v>75</v>
      </c>
      <c r="G120" s="404">
        <v>42</v>
      </c>
    </row>
    <row r="121" spans="1:7" ht="15.5" x14ac:dyDescent="0.35">
      <c r="A121" s="409"/>
      <c r="B121" s="410"/>
      <c r="C121" s="410"/>
      <c r="D121" s="410"/>
      <c r="E121" s="410"/>
      <c r="F121" s="410"/>
    </row>
    <row r="122" spans="1:7" ht="16" thickBot="1" x14ac:dyDescent="0.4">
      <c r="A122" s="355" t="s">
        <v>793</v>
      </c>
      <c r="B122" s="108"/>
    </row>
    <row r="123" spans="1:7" ht="15" x14ac:dyDescent="0.35">
      <c r="A123" s="379" t="s">
        <v>775</v>
      </c>
      <c r="B123" s="380" t="s">
        <v>760</v>
      </c>
      <c r="C123" s="380" t="s">
        <v>761</v>
      </c>
      <c r="D123" s="380" t="s">
        <v>762</v>
      </c>
      <c r="E123" s="380" t="s">
        <v>763</v>
      </c>
      <c r="F123" s="380" t="s">
        <v>724</v>
      </c>
      <c r="G123" s="381" t="s">
        <v>723</v>
      </c>
    </row>
    <row r="124" spans="1:7" ht="15.5" x14ac:dyDescent="0.35">
      <c r="A124" s="385" t="s">
        <v>776</v>
      </c>
      <c r="B124" s="407"/>
      <c r="C124" s="407"/>
      <c r="D124" s="407"/>
      <c r="E124" s="407"/>
      <c r="F124" s="386">
        <v>8</v>
      </c>
      <c r="G124" s="387">
        <v>47</v>
      </c>
    </row>
    <row r="125" spans="1:7" ht="15.5" x14ac:dyDescent="0.35">
      <c r="A125" s="385" t="s">
        <v>777</v>
      </c>
      <c r="B125" s="407">
        <v>0</v>
      </c>
      <c r="C125" s="407">
        <v>0</v>
      </c>
      <c r="D125" s="407">
        <v>0</v>
      </c>
      <c r="E125" s="386">
        <v>0</v>
      </c>
      <c r="F125" s="386">
        <v>1</v>
      </c>
      <c r="G125" s="387">
        <v>2</v>
      </c>
    </row>
    <row r="126" spans="1:7" ht="15.5" x14ac:dyDescent="0.35">
      <c r="A126" s="385" t="s">
        <v>778</v>
      </c>
      <c r="B126" s="407"/>
      <c r="C126" s="407"/>
      <c r="D126" s="407"/>
      <c r="E126" s="407"/>
      <c r="F126" s="386">
        <v>5</v>
      </c>
      <c r="G126" s="387">
        <v>42</v>
      </c>
    </row>
    <row r="127" spans="1:7" ht="15.5" x14ac:dyDescent="0.35">
      <c r="A127" s="385" t="s">
        <v>779</v>
      </c>
      <c r="B127" s="386">
        <v>15445</v>
      </c>
      <c r="C127" s="386">
        <v>18981</v>
      </c>
      <c r="D127" s="386">
        <v>12590</v>
      </c>
      <c r="E127" s="386">
        <v>2872</v>
      </c>
      <c r="F127" s="386">
        <v>7376</v>
      </c>
      <c r="G127" s="387">
        <v>8600</v>
      </c>
    </row>
    <row r="128" spans="1:7" ht="15.5" x14ac:dyDescent="0.35">
      <c r="A128" s="385" t="s">
        <v>780</v>
      </c>
      <c r="B128" s="407"/>
      <c r="C128" s="407"/>
      <c r="D128" s="407"/>
      <c r="E128" s="407"/>
      <c r="F128" s="407"/>
      <c r="G128" s="387">
        <v>37</v>
      </c>
    </row>
    <row r="129" spans="1:7" ht="15.5" x14ac:dyDescent="0.35">
      <c r="A129" s="385" t="s">
        <v>781</v>
      </c>
      <c r="B129" s="407">
        <v>0</v>
      </c>
      <c r="C129" s="407">
        <v>0</v>
      </c>
      <c r="D129" s="407">
        <v>0</v>
      </c>
      <c r="E129" s="386">
        <v>16</v>
      </c>
      <c r="F129" s="386">
        <v>1612</v>
      </c>
      <c r="G129" s="387">
        <v>1115</v>
      </c>
    </row>
    <row r="130" spans="1:7" ht="15.5" x14ac:dyDescent="0.35">
      <c r="A130" s="385" t="s">
        <v>782</v>
      </c>
      <c r="B130" s="386">
        <v>28894</v>
      </c>
      <c r="C130" s="386">
        <v>41800</v>
      </c>
      <c r="D130" s="386">
        <v>21139</v>
      </c>
      <c r="E130" s="386">
        <v>4904</v>
      </c>
      <c r="F130" s="386">
        <v>6541</v>
      </c>
      <c r="G130" s="387">
        <v>22631</v>
      </c>
    </row>
    <row r="131" spans="1:7" ht="15.5" x14ac:dyDescent="0.35">
      <c r="A131" s="385" t="s">
        <v>783</v>
      </c>
      <c r="B131" s="386">
        <v>45</v>
      </c>
      <c r="C131" s="386">
        <v>162</v>
      </c>
      <c r="D131" s="386">
        <v>97</v>
      </c>
      <c r="E131" s="386">
        <v>23</v>
      </c>
      <c r="F131" s="386">
        <v>32</v>
      </c>
      <c r="G131" s="387">
        <v>26</v>
      </c>
    </row>
    <row r="132" spans="1:7" ht="15.5" x14ac:dyDescent="0.35">
      <c r="A132" s="385" t="s">
        <v>784</v>
      </c>
      <c r="B132" s="386">
        <v>879</v>
      </c>
      <c r="C132" s="386">
        <v>2240</v>
      </c>
      <c r="D132" s="386">
        <v>1416</v>
      </c>
      <c r="E132" s="386">
        <v>964</v>
      </c>
      <c r="F132" s="386">
        <v>2605</v>
      </c>
      <c r="G132" s="387">
        <v>2408</v>
      </c>
    </row>
    <row r="133" spans="1:7" ht="15.5" x14ac:dyDescent="0.35">
      <c r="A133" s="385" t="s">
        <v>785</v>
      </c>
      <c r="B133" s="386">
        <v>229</v>
      </c>
      <c r="C133" s="386">
        <v>151</v>
      </c>
      <c r="D133" s="386">
        <v>112</v>
      </c>
      <c r="E133" s="386">
        <v>47</v>
      </c>
      <c r="F133" s="386">
        <v>23</v>
      </c>
      <c r="G133" s="387">
        <v>47</v>
      </c>
    </row>
    <row r="134" spans="1:7" ht="15.5" x14ac:dyDescent="0.35">
      <c r="A134" s="385" t="s">
        <v>786</v>
      </c>
      <c r="B134" s="386">
        <v>61</v>
      </c>
      <c r="C134" s="386">
        <v>65</v>
      </c>
      <c r="D134" s="386">
        <v>41</v>
      </c>
      <c r="E134" s="386">
        <v>22</v>
      </c>
      <c r="F134" s="386">
        <v>0</v>
      </c>
      <c r="G134" s="387">
        <v>4</v>
      </c>
    </row>
    <row r="135" spans="1:7" ht="15.5" x14ac:dyDescent="0.35">
      <c r="A135" s="385" t="s">
        <v>787</v>
      </c>
      <c r="B135" s="386">
        <v>42</v>
      </c>
      <c r="C135" s="386">
        <v>18</v>
      </c>
      <c r="D135" s="386">
        <v>17</v>
      </c>
      <c r="E135" s="386">
        <v>4</v>
      </c>
      <c r="F135" s="386">
        <v>9</v>
      </c>
      <c r="G135" s="387">
        <v>15</v>
      </c>
    </row>
    <row r="136" spans="1:7" ht="15.5" x14ac:dyDescent="0.35">
      <c r="A136" s="385" t="s">
        <v>788</v>
      </c>
      <c r="B136" s="386">
        <v>7</v>
      </c>
      <c r="C136" s="386">
        <v>9</v>
      </c>
      <c r="D136" s="386">
        <v>2</v>
      </c>
      <c r="E136" s="386">
        <v>0</v>
      </c>
      <c r="F136" s="386">
        <v>6</v>
      </c>
      <c r="G136" s="387">
        <v>19</v>
      </c>
    </row>
    <row r="137" spans="1:7" ht="15.5" x14ac:dyDescent="0.35">
      <c r="A137" s="385" t="s">
        <v>789</v>
      </c>
      <c r="B137" s="407"/>
      <c r="C137" s="407"/>
      <c r="D137" s="407"/>
      <c r="E137" s="407"/>
      <c r="F137" s="386">
        <v>10</v>
      </c>
      <c r="G137" s="387">
        <v>41</v>
      </c>
    </row>
    <row r="138" spans="1:7" ht="15.5" x14ac:dyDescent="0.35">
      <c r="A138" s="385" t="s">
        <v>790</v>
      </c>
      <c r="B138" s="407">
        <v>0</v>
      </c>
      <c r="C138" s="407">
        <v>0</v>
      </c>
      <c r="D138" s="407">
        <v>0</v>
      </c>
      <c r="E138" s="386">
        <v>18</v>
      </c>
      <c r="F138" s="386">
        <v>197</v>
      </c>
      <c r="G138" s="387">
        <v>894</v>
      </c>
    </row>
    <row r="139" spans="1:7" ht="16" thickBot="1" x14ac:dyDescent="0.4">
      <c r="A139" s="395" t="s">
        <v>791</v>
      </c>
      <c r="B139" s="408">
        <v>24</v>
      </c>
      <c r="C139" s="408">
        <v>46</v>
      </c>
      <c r="D139" s="408">
        <v>14</v>
      </c>
      <c r="E139" s="408">
        <v>6</v>
      </c>
      <c r="F139" s="408">
        <v>17</v>
      </c>
      <c r="G139" s="404">
        <v>12</v>
      </c>
    </row>
  </sheetData>
  <mergeCells count="1">
    <mergeCell ref="A1:L1"/>
  </mergeCells>
  <pageMargins left="0.7" right="0.7" top="0.75" bottom="0.75" header="0.3" footer="0.3"/>
  <pageSetup orientation="portrait" horizontalDpi="1200" verticalDpi="1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A09CFA-DBDC-45BD-886B-9B581201B671}">
  <dimension ref="A1:AA116"/>
  <sheetViews>
    <sheetView zoomScale="90" zoomScaleNormal="90" workbookViewId="0">
      <pane xSplit="1" topLeftCell="B1" activePane="topRight" state="frozen"/>
      <selection pane="topRight" activeCell="B22" sqref="B22"/>
    </sheetView>
  </sheetViews>
  <sheetFormatPr defaultColWidth="9.453125" defaultRowHeight="15.5" x14ac:dyDescent="0.35"/>
  <cols>
    <col min="1" max="1" width="90.1796875" style="108" customWidth="1"/>
    <col min="2" max="2" width="56.90625" style="108" customWidth="1"/>
    <col min="3" max="3" width="24.54296875" style="108" customWidth="1"/>
    <col min="4" max="4" width="9.6328125" style="108" customWidth="1"/>
    <col min="5" max="5" width="9.6328125" style="110" customWidth="1"/>
    <col min="6" max="6" width="11.1796875" style="108" customWidth="1"/>
    <col min="7" max="7" width="22.81640625" style="108" customWidth="1"/>
    <col min="8" max="8" width="21" style="108" customWidth="1"/>
    <col min="9" max="9" width="14.6328125" style="108" customWidth="1"/>
    <col min="10" max="10" width="11.90625" style="108" customWidth="1"/>
    <col min="11" max="13" width="14.81640625" style="108" customWidth="1"/>
    <col min="14" max="15" width="18" style="108" customWidth="1"/>
    <col min="16" max="16" width="15.36328125" style="108" customWidth="1"/>
    <col min="17" max="17" width="17.1796875" style="108" customWidth="1"/>
    <col min="18" max="18" width="14" style="108" customWidth="1"/>
    <col min="19" max="20" width="14.453125" style="108" customWidth="1"/>
    <col min="21" max="21" width="15.6328125" style="108" customWidth="1"/>
    <col min="22" max="22" width="18.36328125" style="108" customWidth="1"/>
    <col min="23" max="23" width="18.1796875" style="108" customWidth="1"/>
    <col min="24" max="24" width="15.54296875" style="108" bestFit="1" customWidth="1"/>
    <col min="25" max="25" width="18.54296875" style="109" bestFit="1" customWidth="1"/>
    <col min="26" max="26" width="34" style="108" bestFit="1" customWidth="1"/>
    <col min="27" max="27" width="43.54296875" style="108" customWidth="1"/>
    <col min="28" max="16384" width="9.453125" style="108"/>
  </cols>
  <sheetData>
    <row r="1" spans="1:27" ht="15.5" customHeight="1" x14ac:dyDescent="0.35">
      <c r="A1" s="153" t="s">
        <v>657</v>
      </c>
      <c r="B1" s="153"/>
      <c r="C1" s="153"/>
      <c r="D1" s="153"/>
      <c r="E1" s="153"/>
      <c r="F1" s="153"/>
      <c r="G1" s="153"/>
      <c r="H1" s="153"/>
      <c r="I1" s="153"/>
      <c r="J1" s="153"/>
      <c r="K1" s="153"/>
      <c r="L1" s="153"/>
      <c r="M1" s="153"/>
      <c r="N1" s="153"/>
      <c r="O1" s="153"/>
      <c r="P1" s="153"/>
      <c r="Q1" s="153"/>
      <c r="R1" s="153"/>
      <c r="S1" s="153"/>
      <c r="T1" s="153"/>
      <c r="U1" s="153"/>
      <c r="V1" s="153"/>
      <c r="W1" s="153"/>
      <c r="X1" s="153"/>
      <c r="Y1" s="153"/>
      <c r="Z1" s="153"/>
      <c r="AA1" s="153"/>
    </row>
    <row r="2" spans="1:27" ht="75" x14ac:dyDescent="0.35">
      <c r="A2" s="142" t="s">
        <v>656</v>
      </c>
      <c r="B2" s="141"/>
      <c r="C2" s="141"/>
      <c r="D2" s="141"/>
      <c r="E2" s="141"/>
      <c r="F2" s="141"/>
      <c r="G2" s="141"/>
      <c r="H2" s="141"/>
      <c r="I2" s="141"/>
      <c r="J2" s="141"/>
      <c r="K2" s="141"/>
      <c r="L2" s="141"/>
      <c r="M2" s="141"/>
      <c r="N2" s="141"/>
      <c r="O2" s="141"/>
      <c r="P2" s="141"/>
      <c r="Q2" s="141"/>
      <c r="R2" s="141"/>
      <c r="S2" s="141"/>
      <c r="T2" s="141"/>
      <c r="U2" s="141"/>
      <c r="V2" s="141"/>
      <c r="W2" s="141"/>
      <c r="X2" s="141"/>
      <c r="Y2" s="141"/>
      <c r="Z2" s="141"/>
      <c r="AA2" s="141"/>
    </row>
    <row r="3" spans="1:27" x14ac:dyDescent="0.35">
      <c r="A3" s="138" t="s">
        <v>655</v>
      </c>
      <c r="B3" s="138"/>
      <c r="C3" s="138"/>
      <c r="D3" s="138"/>
      <c r="E3" s="140"/>
      <c r="F3" s="138"/>
      <c r="G3" s="138"/>
      <c r="H3" s="138"/>
      <c r="I3" s="139"/>
      <c r="J3" s="138"/>
      <c r="K3" s="138"/>
      <c r="L3" s="138"/>
      <c r="M3" s="138"/>
      <c r="N3" s="138"/>
      <c r="O3" s="138"/>
      <c r="P3" s="138"/>
      <c r="Q3" s="138"/>
      <c r="R3" s="135"/>
      <c r="S3" s="135"/>
      <c r="T3" s="135"/>
      <c r="U3" s="135"/>
      <c r="V3" s="137"/>
      <c r="W3" s="136"/>
      <c r="X3" s="135"/>
      <c r="Y3" s="135"/>
      <c r="Z3" s="135"/>
      <c r="AA3" s="134"/>
    </row>
    <row r="4" spans="1:27" ht="30.5" x14ac:dyDescent="0.35">
      <c r="A4" s="131" t="s">
        <v>79</v>
      </c>
      <c r="B4" s="131" t="s">
        <v>80</v>
      </c>
      <c r="C4" s="131" t="s">
        <v>81</v>
      </c>
      <c r="D4" s="131" t="s">
        <v>82</v>
      </c>
      <c r="E4" s="133" t="s">
        <v>83</v>
      </c>
      <c r="F4" s="131" t="s">
        <v>18</v>
      </c>
      <c r="G4" s="131" t="s">
        <v>84</v>
      </c>
      <c r="H4" s="131" t="s">
        <v>53</v>
      </c>
      <c r="I4" s="132" t="s">
        <v>654</v>
      </c>
      <c r="J4" s="131" t="s">
        <v>85</v>
      </c>
      <c r="K4" s="131" t="s">
        <v>86</v>
      </c>
      <c r="L4" s="131" t="s">
        <v>87</v>
      </c>
      <c r="M4" s="131" t="s">
        <v>88</v>
      </c>
      <c r="N4" s="131" t="s">
        <v>89</v>
      </c>
      <c r="O4" s="131" t="s">
        <v>90</v>
      </c>
      <c r="P4" s="131" t="s">
        <v>91</v>
      </c>
      <c r="Q4" s="131" t="s">
        <v>92</v>
      </c>
      <c r="R4" s="131" t="s">
        <v>93</v>
      </c>
      <c r="S4" s="131" t="s">
        <v>94</v>
      </c>
      <c r="T4" s="131" t="s">
        <v>95</v>
      </c>
      <c r="U4" s="131" t="s">
        <v>96</v>
      </c>
      <c r="V4" s="131" t="s">
        <v>97</v>
      </c>
      <c r="W4" s="131" t="s">
        <v>98</v>
      </c>
      <c r="X4" s="131" t="s">
        <v>99</v>
      </c>
      <c r="Y4" s="130" t="s">
        <v>653</v>
      </c>
      <c r="Z4" s="130" t="s">
        <v>652</v>
      </c>
      <c r="AA4" s="129" t="s">
        <v>651</v>
      </c>
    </row>
    <row r="5" spans="1:27" x14ac:dyDescent="0.35">
      <c r="A5" s="120" t="s">
        <v>650</v>
      </c>
      <c r="B5" s="120" t="s">
        <v>649</v>
      </c>
      <c r="C5" s="120" t="s">
        <v>648</v>
      </c>
      <c r="D5" s="120" t="s">
        <v>158</v>
      </c>
      <c r="E5" s="124">
        <v>27253</v>
      </c>
      <c r="F5" s="120" t="s">
        <v>105</v>
      </c>
      <c r="G5" s="120" t="s">
        <v>111</v>
      </c>
      <c r="H5" s="120" t="s">
        <v>103</v>
      </c>
      <c r="I5" s="123">
        <v>5.4358974358974397</v>
      </c>
      <c r="J5" s="122">
        <v>2.7633136094674544</v>
      </c>
      <c r="K5" s="122">
        <v>4.7218934911242583</v>
      </c>
      <c r="L5" s="122">
        <v>6.3136094674556205</v>
      </c>
      <c r="M5" s="122">
        <v>7.8461538461538449</v>
      </c>
      <c r="N5" s="122">
        <v>17.378698224852084</v>
      </c>
      <c r="O5" s="122">
        <v>4.1538461538461524</v>
      </c>
      <c r="P5" s="122">
        <v>6.5088757396449703E-2</v>
      </c>
      <c r="Q5" s="122">
        <v>4.7337278106508875E-2</v>
      </c>
      <c r="R5" s="122">
        <v>0.59763313609467461</v>
      </c>
      <c r="S5" s="122">
        <v>0.33727810650887574</v>
      </c>
      <c r="T5" s="122">
        <v>0.24260355029585798</v>
      </c>
      <c r="U5" s="122">
        <v>20.467455621301792</v>
      </c>
      <c r="V5" s="122">
        <v>14.994082840236688</v>
      </c>
      <c r="W5" s="121">
        <v>40</v>
      </c>
      <c r="X5" s="120" t="s">
        <v>327</v>
      </c>
      <c r="Y5" s="119">
        <v>45197</v>
      </c>
      <c r="Z5" s="119" t="s">
        <v>326</v>
      </c>
      <c r="AA5" s="119" t="s">
        <v>325</v>
      </c>
    </row>
    <row r="6" spans="1:27" ht="16.25" customHeight="1" x14ac:dyDescent="0.35">
      <c r="A6" s="120" t="s">
        <v>647</v>
      </c>
      <c r="B6" s="120" t="s">
        <v>646</v>
      </c>
      <c r="C6" s="120" t="s">
        <v>645</v>
      </c>
      <c r="D6" s="120" t="s">
        <v>109</v>
      </c>
      <c r="E6" s="124">
        <v>70655</v>
      </c>
      <c r="F6" s="120" t="s">
        <v>110</v>
      </c>
      <c r="G6" s="120" t="s">
        <v>111</v>
      </c>
      <c r="H6" s="120" t="s">
        <v>4</v>
      </c>
      <c r="I6" s="123">
        <v>45.830028328611903</v>
      </c>
      <c r="J6" s="122">
        <v>112.39053254437913</v>
      </c>
      <c r="K6" s="122">
        <v>3.0946745562130173</v>
      </c>
      <c r="L6" s="122">
        <v>8.7278106508875712</v>
      </c>
      <c r="M6" s="122">
        <v>2.4615384615384617</v>
      </c>
      <c r="N6" s="122">
        <v>10.680473372781057</v>
      </c>
      <c r="O6" s="122">
        <v>115.9940828402371</v>
      </c>
      <c r="P6" s="122">
        <v>0</v>
      </c>
      <c r="Q6" s="122">
        <v>0</v>
      </c>
      <c r="R6" s="122">
        <v>6.9763313609467472</v>
      </c>
      <c r="S6" s="122">
        <v>2.4615384615384608</v>
      </c>
      <c r="T6" s="122">
        <v>0.34911242603550297</v>
      </c>
      <c r="U6" s="122">
        <v>116.88757396449746</v>
      </c>
      <c r="V6" s="122">
        <v>67.11242603550312</v>
      </c>
      <c r="W6" s="121">
        <v>170</v>
      </c>
      <c r="X6" s="120" t="s">
        <v>327</v>
      </c>
      <c r="Y6" s="119">
        <v>45218</v>
      </c>
      <c r="Z6" s="119" t="s">
        <v>334</v>
      </c>
      <c r="AA6" s="119" t="s">
        <v>325</v>
      </c>
    </row>
    <row r="7" spans="1:27" ht="16.25" customHeight="1" x14ac:dyDescent="0.35">
      <c r="A7" s="120" t="s">
        <v>644</v>
      </c>
      <c r="B7" s="120" t="s">
        <v>643</v>
      </c>
      <c r="C7" s="120" t="s">
        <v>642</v>
      </c>
      <c r="D7" s="120" t="s">
        <v>115</v>
      </c>
      <c r="E7" s="124">
        <v>39120</v>
      </c>
      <c r="F7" s="120" t="s">
        <v>110</v>
      </c>
      <c r="G7" s="120" t="s">
        <v>102</v>
      </c>
      <c r="H7" s="120" t="s">
        <v>103</v>
      </c>
      <c r="I7" s="123">
        <v>46.1550673804689</v>
      </c>
      <c r="J7" s="122">
        <v>1483.3491124260256</v>
      </c>
      <c r="K7" s="122">
        <v>31.911242603550303</v>
      </c>
      <c r="L7" s="122">
        <v>0.78106508875739655</v>
      </c>
      <c r="M7" s="122">
        <v>1.1834319526627219E-2</v>
      </c>
      <c r="N7" s="122">
        <v>8.4674556213017755</v>
      </c>
      <c r="O7" s="122">
        <v>1507.5857988165596</v>
      </c>
      <c r="P7" s="122">
        <v>0</v>
      </c>
      <c r="Q7" s="122">
        <v>0</v>
      </c>
      <c r="R7" s="122">
        <v>0</v>
      </c>
      <c r="S7" s="122">
        <v>0</v>
      </c>
      <c r="T7" s="122">
        <v>1.0946745562130178</v>
      </c>
      <c r="U7" s="122">
        <v>1514.958579881649</v>
      </c>
      <c r="V7" s="122">
        <v>642.67455621300849</v>
      </c>
      <c r="W7" s="121">
        <v>1100</v>
      </c>
      <c r="X7" s="120" t="s">
        <v>327</v>
      </c>
      <c r="Y7" s="119">
        <v>45316</v>
      </c>
      <c r="Z7" s="119" t="s">
        <v>334</v>
      </c>
      <c r="AA7" s="119" t="s">
        <v>325</v>
      </c>
    </row>
    <row r="8" spans="1:27" ht="16.25" customHeight="1" x14ac:dyDescent="0.35">
      <c r="A8" s="120" t="s">
        <v>641</v>
      </c>
      <c r="B8" s="120" t="s">
        <v>640</v>
      </c>
      <c r="C8" s="120" t="s">
        <v>613</v>
      </c>
      <c r="D8" s="120" t="s">
        <v>100</v>
      </c>
      <c r="E8" s="124">
        <v>92301</v>
      </c>
      <c r="F8" s="120" t="s">
        <v>101</v>
      </c>
      <c r="G8" s="120" t="s">
        <v>108</v>
      </c>
      <c r="H8" s="120" t="s">
        <v>103</v>
      </c>
      <c r="I8" s="123">
        <v>1713</v>
      </c>
      <c r="J8" s="122">
        <v>0</v>
      </c>
      <c r="K8" s="122">
        <v>0.30177514792899407</v>
      </c>
      <c r="L8" s="122">
        <v>1</v>
      </c>
      <c r="M8" s="122">
        <v>5.0887573964497044</v>
      </c>
      <c r="N8" s="122">
        <v>6.0887573964497044</v>
      </c>
      <c r="O8" s="122">
        <v>0</v>
      </c>
      <c r="P8" s="122">
        <v>0.30177514792899407</v>
      </c>
      <c r="Q8" s="122">
        <v>0</v>
      </c>
      <c r="R8" s="122">
        <v>6.0887573964497044</v>
      </c>
      <c r="S8" s="122">
        <v>0</v>
      </c>
      <c r="T8" s="122">
        <v>0</v>
      </c>
      <c r="U8" s="122">
        <v>0.30177514792899407</v>
      </c>
      <c r="V8" s="122">
        <v>6.3905325443786989</v>
      </c>
      <c r="W8" s="121">
        <v>640</v>
      </c>
      <c r="X8" s="120" t="s">
        <v>327</v>
      </c>
      <c r="Y8" s="119">
        <v>44966</v>
      </c>
      <c r="Z8" s="119" t="s">
        <v>334</v>
      </c>
      <c r="AA8" s="119" t="s">
        <v>325</v>
      </c>
    </row>
    <row r="9" spans="1:27" x14ac:dyDescent="0.35">
      <c r="A9" s="120" t="s">
        <v>639</v>
      </c>
      <c r="B9" s="120" t="s">
        <v>638</v>
      </c>
      <c r="C9" s="120" t="s">
        <v>637</v>
      </c>
      <c r="D9" s="120" t="s">
        <v>131</v>
      </c>
      <c r="E9" s="124">
        <v>32063</v>
      </c>
      <c r="F9" s="120" t="s">
        <v>7</v>
      </c>
      <c r="G9" s="120" t="s">
        <v>111</v>
      </c>
      <c r="H9" s="120" t="s">
        <v>103</v>
      </c>
      <c r="I9" s="123">
        <v>51.126182965299698</v>
      </c>
      <c r="J9" s="122">
        <v>22.142011834319536</v>
      </c>
      <c r="K9" s="122">
        <v>28.816568047337295</v>
      </c>
      <c r="L9" s="122">
        <v>81.514792899408363</v>
      </c>
      <c r="M9" s="122">
        <v>99.988165680473415</v>
      </c>
      <c r="N9" s="122">
        <v>157.8520710059172</v>
      </c>
      <c r="O9" s="122">
        <v>45.207100591715971</v>
      </c>
      <c r="P9" s="122">
        <v>19.739644970414197</v>
      </c>
      <c r="Q9" s="122">
        <v>9.6627218934911223</v>
      </c>
      <c r="R9" s="122">
        <v>68.976331360946773</v>
      </c>
      <c r="S9" s="122">
        <v>17.964497041420124</v>
      </c>
      <c r="T9" s="122">
        <v>24.514792899408292</v>
      </c>
      <c r="U9" s="122">
        <v>121.00591715976333</v>
      </c>
      <c r="V9" s="122">
        <v>170.90532544378712</v>
      </c>
      <c r="W9" s="121">
        <v>192</v>
      </c>
      <c r="X9" s="120" t="s">
        <v>327</v>
      </c>
      <c r="Y9" s="119">
        <v>45218</v>
      </c>
      <c r="Z9" s="119" t="s">
        <v>326</v>
      </c>
      <c r="AA9" s="119" t="s">
        <v>325</v>
      </c>
    </row>
    <row r="10" spans="1:27" ht="16.25" customHeight="1" x14ac:dyDescent="0.35">
      <c r="A10" s="120" t="s">
        <v>636</v>
      </c>
      <c r="B10" s="120" t="s">
        <v>635</v>
      </c>
      <c r="C10" s="120" t="s">
        <v>634</v>
      </c>
      <c r="D10" s="120" t="s">
        <v>109</v>
      </c>
      <c r="E10" s="124">
        <v>70515</v>
      </c>
      <c r="F10" s="120" t="s">
        <v>110</v>
      </c>
      <c r="G10" s="120" t="s">
        <v>102</v>
      </c>
      <c r="H10" s="120" t="s">
        <v>103</v>
      </c>
      <c r="I10" s="123">
        <v>44.989948006932401</v>
      </c>
      <c r="J10" s="122">
        <v>676.73964497040788</v>
      </c>
      <c r="K10" s="122">
        <v>37.301775147929007</v>
      </c>
      <c r="L10" s="122">
        <v>50.266272189349145</v>
      </c>
      <c r="M10" s="122">
        <v>12.834319526627223</v>
      </c>
      <c r="N10" s="122">
        <v>2.2426035502958581</v>
      </c>
      <c r="O10" s="122">
        <v>1.3846153846153848</v>
      </c>
      <c r="P10" s="122">
        <v>83.562130177514931</v>
      </c>
      <c r="Q10" s="122">
        <v>689.95266272188712</v>
      </c>
      <c r="R10" s="122">
        <v>48.491124260355051</v>
      </c>
      <c r="S10" s="122">
        <v>15.005917159763316</v>
      </c>
      <c r="T10" s="122">
        <v>9.1124260355029598</v>
      </c>
      <c r="U10" s="122">
        <v>704.5325443786918</v>
      </c>
      <c r="V10" s="122">
        <v>544.75147928993329</v>
      </c>
      <c r="W10" s="121">
        <v>700</v>
      </c>
      <c r="X10" s="120" t="s">
        <v>327</v>
      </c>
      <c r="Y10" s="119">
        <v>44994</v>
      </c>
      <c r="Z10" s="119" t="s">
        <v>334</v>
      </c>
      <c r="AA10" s="119" t="s">
        <v>325</v>
      </c>
    </row>
    <row r="11" spans="1:27" ht="16.25" customHeight="1" x14ac:dyDescent="0.35">
      <c r="A11" s="120" t="s">
        <v>633</v>
      </c>
      <c r="B11" s="120" t="s">
        <v>632</v>
      </c>
      <c r="C11" s="120" t="s">
        <v>631</v>
      </c>
      <c r="D11" s="120" t="s">
        <v>106</v>
      </c>
      <c r="E11" s="124">
        <v>79501</v>
      </c>
      <c r="F11" s="120" t="s">
        <v>126</v>
      </c>
      <c r="G11" s="120" t="s">
        <v>102</v>
      </c>
      <c r="H11" s="120" t="s">
        <v>4</v>
      </c>
      <c r="I11" s="123">
        <v>48.585047666833901</v>
      </c>
      <c r="J11" s="122">
        <v>378.55029585798559</v>
      </c>
      <c r="K11" s="122">
        <v>91.911242603550505</v>
      </c>
      <c r="L11" s="122">
        <v>79.254437869822624</v>
      </c>
      <c r="M11" s="122">
        <v>50.349112426035532</v>
      </c>
      <c r="N11" s="122">
        <v>152.37869822485231</v>
      </c>
      <c r="O11" s="122">
        <v>368.65088757396387</v>
      </c>
      <c r="P11" s="122">
        <v>2.6568047337278098</v>
      </c>
      <c r="Q11" s="122">
        <v>76.378698224852499</v>
      </c>
      <c r="R11" s="122">
        <v>41.514792899408306</v>
      </c>
      <c r="S11" s="122">
        <v>22.579881656804737</v>
      </c>
      <c r="T11" s="122">
        <v>38.402366863905343</v>
      </c>
      <c r="U11" s="122">
        <v>497.56804733727478</v>
      </c>
      <c r="V11" s="122">
        <v>397.34911242603278</v>
      </c>
      <c r="W11" s="121">
        <v>750</v>
      </c>
      <c r="X11" s="120" t="s">
        <v>327</v>
      </c>
      <c r="Y11" s="119">
        <v>45274</v>
      </c>
      <c r="Z11" s="119" t="s">
        <v>334</v>
      </c>
      <c r="AA11" s="119" t="s">
        <v>325</v>
      </c>
    </row>
    <row r="12" spans="1:27" x14ac:dyDescent="0.35">
      <c r="A12" s="120" t="s">
        <v>630</v>
      </c>
      <c r="B12" s="120" t="s">
        <v>629</v>
      </c>
      <c r="C12" s="120" t="s">
        <v>628</v>
      </c>
      <c r="D12" s="120" t="s">
        <v>151</v>
      </c>
      <c r="E12" s="124">
        <v>41005</v>
      </c>
      <c r="F12" s="120" t="s">
        <v>8</v>
      </c>
      <c r="G12" s="120" t="s">
        <v>124</v>
      </c>
      <c r="H12" s="120" t="s">
        <v>103</v>
      </c>
      <c r="I12" s="123">
        <v>37.064179104477603</v>
      </c>
      <c r="J12" s="122">
        <v>22.224852071005927</v>
      </c>
      <c r="K12" s="122">
        <v>14.928994082840235</v>
      </c>
      <c r="L12" s="122">
        <v>43.775147928994116</v>
      </c>
      <c r="M12" s="122">
        <v>49.603550295858035</v>
      </c>
      <c r="N12" s="122">
        <v>96.295857988165949</v>
      </c>
      <c r="O12" s="122">
        <v>31.804733727810685</v>
      </c>
      <c r="P12" s="122">
        <v>1.8757396449704142</v>
      </c>
      <c r="Q12" s="122">
        <v>0.55621301775147924</v>
      </c>
      <c r="R12" s="122">
        <v>35.976331360946759</v>
      </c>
      <c r="S12" s="122">
        <v>8.4082840236686369</v>
      </c>
      <c r="T12" s="122">
        <v>7.6390532544378686</v>
      </c>
      <c r="U12" s="122">
        <v>78.508875739645248</v>
      </c>
      <c r="V12" s="122">
        <v>100.81065088757438</v>
      </c>
      <c r="W12" s="121" t="s">
        <v>112</v>
      </c>
      <c r="X12" s="120" t="s">
        <v>327</v>
      </c>
      <c r="Y12" s="119">
        <v>45246</v>
      </c>
      <c r="Z12" s="119" t="s">
        <v>326</v>
      </c>
      <c r="AA12" s="128" t="s">
        <v>325</v>
      </c>
    </row>
    <row r="13" spans="1:27" ht="16.25" customHeight="1" x14ac:dyDescent="0.35">
      <c r="A13" s="120" t="s">
        <v>627</v>
      </c>
      <c r="B13" s="120" t="s">
        <v>626</v>
      </c>
      <c r="C13" s="120" t="s">
        <v>625</v>
      </c>
      <c r="D13" s="120" t="s">
        <v>163</v>
      </c>
      <c r="E13" s="124">
        <v>939</v>
      </c>
      <c r="F13" s="120" t="s">
        <v>7</v>
      </c>
      <c r="G13" s="120" t="s">
        <v>160</v>
      </c>
      <c r="H13" s="120" t="s">
        <v>103</v>
      </c>
      <c r="I13" s="123">
        <v>7.98319327731092</v>
      </c>
      <c r="J13" s="122">
        <v>0.10650887573964496</v>
      </c>
      <c r="K13" s="122">
        <v>1</v>
      </c>
      <c r="L13" s="122">
        <v>3.0710059171597623</v>
      </c>
      <c r="M13" s="122">
        <v>1.8106508875739649</v>
      </c>
      <c r="N13" s="122">
        <v>4.7455621301775137</v>
      </c>
      <c r="O13" s="122">
        <v>1.2426035502958581</v>
      </c>
      <c r="P13" s="122">
        <v>0</v>
      </c>
      <c r="Q13" s="122">
        <v>0</v>
      </c>
      <c r="R13" s="122">
        <v>0.36686390532544377</v>
      </c>
      <c r="S13" s="122">
        <v>1.7751479289940829E-2</v>
      </c>
      <c r="T13" s="122">
        <v>2.9585798816568046E-2</v>
      </c>
      <c r="U13" s="122">
        <v>5.5739644970414188</v>
      </c>
      <c r="V13" s="122">
        <v>5.502958579881656</v>
      </c>
      <c r="W13" s="121" t="s">
        <v>112</v>
      </c>
      <c r="X13" s="120" t="s">
        <v>112</v>
      </c>
      <c r="Y13" s="119" t="s">
        <v>112</v>
      </c>
      <c r="Z13" s="119" t="s">
        <v>112</v>
      </c>
      <c r="AA13" s="119" t="s">
        <v>112</v>
      </c>
    </row>
    <row r="14" spans="1:27" x14ac:dyDescent="0.35">
      <c r="A14" s="120" t="s">
        <v>624</v>
      </c>
      <c r="B14" s="120" t="s">
        <v>623</v>
      </c>
      <c r="C14" s="120" t="s">
        <v>622</v>
      </c>
      <c r="D14" s="120" t="s">
        <v>159</v>
      </c>
      <c r="E14" s="124">
        <v>96819</v>
      </c>
      <c r="F14" s="120" t="s">
        <v>138</v>
      </c>
      <c r="G14" s="120" t="s">
        <v>160</v>
      </c>
      <c r="H14" s="120" t="s">
        <v>103</v>
      </c>
      <c r="I14" s="123">
        <v>29.391891891891898</v>
      </c>
      <c r="J14" s="122">
        <v>0.99408284023668636</v>
      </c>
      <c r="K14" s="122">
        <v>7.502958579881656</v>
      </c>
      <c r="L14" s="122">
        <v>3.6094674556213016</v>
      </c>
      <c r="M14" s="122">
        <v>5.6508875739644973</v>
      </c>
      <c r="N14" s="122">
        <v>10.473372781065089</v>
      </c>
      <c r="O14" s="122">
        <v>4.2071005917159772</v>
      </c>
      <c r="P14" s="122">
        <v>1.2544378698224852</v>
      </c>
      <c r="Q14" s="122">
        <v>1.8224852071005917</v>
      </c>
      <c r="R14" s="122">
        <v>10.526627218934916</v>
      </c>
      <c r="S14" s="122">
        <v>0.53254437869822491</v>
      </c>
      <c r="T14" s="122">
        <v>0.26627218934911245</v>
      </c>
      <c r="U14" s="122">
        <v>6.4319526627218933</v>
      </c>
      <c r="V14" s="122">
        <v>13.952662721893493</v>
      </c>
      <c r="W14" s="121" t="s">
        <v>112</v>
      </c>
      <c r="X14" s="120" t="s">
        <v>112</v>
      </c>
      <c r="Y14" s="126" t="s">
        <v>112</v>
      </c>
      <c r="Z14" s="125" t="s">
        <v>112</v>
      </c>
      <c r="AA14" s="125" t="s">
        <v>112</v>
      </c>
    </row>
    <row r="15" spans="1:27" x14ac:dyDescent="0.35">
      <c r="A15" s="120" t="s">
        <v>621</v>
      </c>
      <c r="B15" s="120" t="s">
        <v>620</v>
      </c>
      <c r="C15" s="120" t="s">
        <v>619</v>
      </c>
      <c r="D15" s="120" t="s">
        <v>136</v>
      </c>
      <c r="E15" s="124">
        <v>14020</v>
      </c>
      <c r="F15" s="120" t="s">
        <v>137</v>
      </c>
      <c r="G15" s="120" t="s">
        <v>120</v>
      </c>
      <c r="H15" s="120" t="s">
        <v>103</v>
      </c>
      <c r="I15" s="123">
        <v>56.278551532033397</v>
      </c>
      <c r="J15" s="122">
        <v>228.47337278106323</v>
      </c>
      <c r="K15" s="122">
        <v>35.550295857988189</v>
      </c>
      <c r="L15" s="122">
        <v>92.757396449704189</v>
      </c>
      <c r="M15" s="122">
        <v>167.60355029585799</v>
      </c>
      <c r="N15" s="122">
        <v>250.47337278106491</v>
      </c>
      <c r="O15" s="122">
        <v>273.90532544378516</v>
      </c>
      <c r="P15" s="122">
        <v>0</v>
      </c>
      <c r="Q15" s="122">
        <v>5.9171597633136093E-3</v>
      </c>
      <c r="R15" s="122">
        <v>145.55029585798812</v>
      </c>
      <c r="S15" s="122">
        <v>20.491124260355033</v>
      </c>
      <c r="T15" s="122">
        <v>11.100591715976327</v>
      </c>
      <c r="U15" s="122">
        <v>347.24260355029458</v>
      </c>
      <c r="V15" s="122">
        <v>386.93491124260186</v>
      </c>
      <c r="W15" s="121">
        <v>400</v>
      </c>
      <c r="X15" s="120" t="s">
        <v>327</v>
      </c>
      <c r="Y15" s="119">
        <v>45225</v>
      </c>
      <c r="Z15" s="119" t="s">
        <v>334</v>
      </c>
      <c r="AA15" s="128" t="s">
        <v>325</v>
      </c>
    </row>
    <row r="16" spans="1:27" ht="16.25" customHeight="1" x14ac:dyDescent="0.35">
      <c r="A16" s="120" t="s">
        <v>618</v>
      </c>
      <c r="B16" s="120" t="s">
        <v>617</v>
      </c>
      <c r="C16" s="120" t="s">
        <v>616</v>
      </c>
      <c r="D16" s="120" t="s">
        <v>100</v>
      </c>
      <c r="E16" s="124">
        <v>93301</v>
      </c>
      <c r="F16" s="120" t="s">
        <v>138</v>
      </c>
      <c r="G16" s="120" t="s">
        <v>108</v>
      </c>
      <c r="H16" s="120" t="s">
        <v>103</v>
      </c>
      <c r="I16" s="123">
        <v>208.538461538462</v>
      </c>
      <c r="J16" s="122">
        <v>1.1834319526627219E-2</v>
      </c>
      <c r="K16" s="122">
        <v>0.90532544378698243</v>
      </c>
      <c r="L16" s="122">
        <v>13.911242603550294</v>
      </c>
      <c r="M16" s="122">
        <v>30.656804733727814</v>
      </c>
      <c r="N16" s="122">
        <v>45.485207100591701</v>
      </c>
      <c r="O16" s="122">
        <v>0</v>
      </c>
      <c r="P16" s="122">
        <v>0</v>
      </c>
      <c r="Q16" s="122">
        <v>0</v>
      </c>
      <c r="R16" s="122">
        <v>29.573964497041423</v>
      </c>
      <c r="S16" s="122">
        <v>2.8224852071005921</v>
      </c>
      <c r="T16" s="122">
        <v>0</v>
      </c>
      <c r="U16" s="122">
        <v>13.088757396449704</v>
      </c>
      <c r="V16" s="122">
        <v>36.852071005917139</v>
      </c>
      <c r="W16" s="121">
        <v>320</v>
      </c>
      <c r="X16" s="120" t="s">
        <v>327</v>
      </c>
      <c r="Y16" s="119">
        <v>45302</v>
      </c>
      <c r="Z16" s="119" t="s">
        <v>334</v>
      </c>
      <c r="AA16" s="119" t="s">
        <v>325</v>
      </c>
    </row>
    <row r="17" spans="1:27" ht="16.25" customHeight="1" x14ac:dyDescent="0.35">
      <c r="A17" s="120" t="s">
        <v>615</v>
      </c>
      <c r="B17" s="120" t="s">
        <v>614</v>
      </c>
      <c r="C17" s="120" t="s">
        <v>613</v>
      </c>
      <c r="D17" s="120" t="s">
        <v>100</v>
      </c>
      <c r="E17" s="124">
        <v>92301</v>
      </c>
      <c r="F17" s="120" t="s">
        <v>101</v>
      </c>
      <c r="G17" s="120" t="s">
        <v>108</v>
      </c>
      <c r="H17" s="120" t="s">
        <v>103</v>
      </c>
      <c r="I17" s="123">
        <v>23.0696261682243</v>
      </c>
      <c r="J17" s="122">
        <v>179.17159763313518</v>
      </c>
      <c r="K17" s="122">
        <v>13.420118343195266</v>
      </c>
      <c r="L17" s="122">
        <v>76.284023668639108</v>
      </c>
      <c r="M17" s="122">
        <v>114.14792899408303</v>
      </c>
      <c r="N17" s="122">
        <v>188.0236686390532</v>
      </c>
      <c r="O17" s="122">
        <v>194.05917159763197</v>
      </c>
      <c r="P17" s="122">
        <v>0.94082840236686394</v>
      </c>
      <c r="Q17" s="122">
        <v>0</v>
      </c>
      <c r="R17" s="122">
        <v>113.00000000000006</v>
      </c>
      <c r="S17" s="122">
        <v>31.124260355029591</v>
      </c>
      <c r="T17" s="122">
        <v>6.5621301775147929</v>
      </c>
      <c r="U17" s="122">
        <v>232.33727810650609</v>
      </c>
      <c r="V17" s="122">
        <v>248.30769230768931</v>
      </c>
      <c r="W17" s="121">
        <v>480</v>
      </c>
      <c r="X17" s="120" t="s">
        <v>327</v>
      </c>
      <c r="Y17" s="119">
        <v>44994</v>
      </c>
      <c r="Z17" s="119" t="s">
        <v>334</v>
      </c>
      <c r="AA17" s="119" t="s">
        <v>325</v>
      </c>
    </row>
    <row r="18" spans="1:27" x14ac:dyDescent="0.35">
      <c r="A18" s="120" t="s">
        <v>612</v>
      </c>
      <c r="B18" s="120" t="s">
        <v>611</v>
      </c>
      <c r="C18" s="120" t="s">
        <v>610</v>
      </c>
      <c r="D18" s="120" t="s">
        <v>150</v>
      </c>
      <c r="E18" s="124">
        <v>49014</v>
      </c>
      <c r="F18" s="120" t="s">
        <v>148</v>
      </c>
      <c r="G18" s="120" t="s">
        <v>111</v>
      </c>
      <c r="H18" s="120" t="s">
        <v>103</v>
      </c>
      <c r="I18" s="123">
        <v>54.034300791556703</v>
      </c>
      <c r="J18" s="122">
        <v>69.08284023668655</v>
      </c>
      <c r="K18" s="122">
        <v>14.988165680473372</v>
      </c>
      <c r="L18" s="122">
        <v>23.940828402366865</v>
      </c>
      <c r="M18" s="122">
        <v>18.005917159763314</v>
      </c>
      <c r="N18" s="122">
        <v>47.461538461538474</v>
      </c>
      <c r="O18" s="122">
        <v>59.852071005917203</v>
      </c>
      <c r="P18" s="122">
        <v>3.8402366863905324</v>
      </c>
      <c r="Q18" s="122">
        <v>14.863905325443781</v>
      </c>
      <c r="R18" s="122">
        <v>17.562130177514796</v>
      </c>
      <c r="S18" s="122">
        <v>10.520710059171595</v>
      </c>
      <c r="T18" s="122">
        <v>14.816568047337277</v>
      </c>
      <c r="U18" s="122">
        <v>83.118343195266405</v>
      </c>
      <c r="V18" s="122">
        <v>89.923076923077105</v>
      </c>
      <c r="W18" s="127">
        <v>75</v>
      </c>
      <c r="X18" s="120" t="s">
        <v>327</v>
      </c>
      <c r="Y18" s="119">
        <v>45029</v>
      </c>
      <c r="Z18" s="119" t="s">
        <v>326</v>
      </c>
      <c r="AA18" s="128" t="s">
        <v>325</v>
      </c>
    </row>
    <row r="19" spans="1:27" x14ac:dyDescent="0.35">
      <c r="A19" s="120" t="s">
        <v>609</v>
      </c>
      <c r="B19" s="120" t="s">
        <v>608</v>
      </c>
      <c r="C19" s="120" t="s">
        <v>607</v>
      </c>
      <c r="D19" s="120" t="s">
        <v>129</v>
      </c>
      <c r="E19" s="124">
        <v>22427</v>
      </c>
      <c r="F19" s="120" t="s">
        <v>130</v>
      </c>
      <c r="G19" s="120" t="s">
        <v>102</v>
      </c>
      <c r="H19" s="120" t="s">
        <v>103</v>
      </c>
      <c r="I19" s="123">
        <v>56.298245614035103</v>
      </c>
      <c r="J19" s="122">
        <v>97.30177514792922</v>
      </c>
      <c r="K19" s="122">
        <v>31.53846153846154</v>
      </c>
      <c r="L19" s="122">
        <v>51.153846153846189</v>
      </c>
      <c r="M19" s="122">
        <v>73.065088757396452</v>
      </c>
      <c r="N19" s="122">
        <v>138.19526627218943</v>
      </c>
      <c r="O19" s="122">
        <v>114.86390532544394</v>
      </c>
      <c r="P19" s="122">
        <v>0</v>
      </c>
      <c r="Q19" s="122">
        <v>0</v>
      </c>
      <c r="R19" s="122">
        <v>47.124260355029598</v>
      </c>
      <c r="S19" s="122">
        <v>26.633136094674565</v>
      </c>
      <c r="T19" s="122">
        <v>17.562130177514796</v>
      </c>
      <c r="U19" s="122">
        <v>161.7396449704141</v>
      </c>
      <c r="V19" s="122">
        <v>147.06508875739664</v>
      </c>
      <c r="W19" s="121">
        <v>224</v>
      </c>
      <c r="X19" s="120" t="s">
        <v>327</v>
      </c>
      <c r="Y19" s="119">
        <v>45302</v>
      </c>
      <c r="Z19" s="119" t="s">
        <v>334</v>
      </c>
      <c r="AA19" s="128" t="s">
        <v>325</v>
      </c>
    </row>
    <row r="20" spans="1:27" ht="16.25" customHeight="1" x14ac:dyDescent="0.35">
      <c r="A20" s="120" t="s">
        <v>606</v>
      </c>
      <c r="B20" s="120" t="s">
        <v>605</v>
      </c>
      <c r="C20" s="120" t="s">
        <v>604</v>
      </c>
      <c r="D20" s="120" t="s">
        <v>106</v>
      </c>
      <c r="E20" s="124">
        <v>78380</v>
      </c>
      <c r="F20" s="120" t="s">
        <v>335</v>
      </c>
      <c r="G20" s="120" t="s">
        <v>124</v>
      </c>
      <c r="H20" s="120" t="s">
        <v>4</v>
      </c>
      <c r="I20" s="123">
        <v>2.04605263157895</v>
      </c>
      <c r="J20" s="122">
        <v>2.5798816568047309</v>
      </c>
      <c r="K20" s="122">
        <v>1.869822485207101</v>
      </c>
      <c r="L20" s="122">
        <v>0.73372781065088744</v>
      </c>
      <c r="M20" s="122">
        <v>0.14201183431952666</v>
      </c>
      <c r="N20" s="122">
        <v>2.0059171597633161</v>
      </c>
      <c r="O20" s="122">
        <v>2.3195266272189325</v>
      </c>
      <c r="P20" s="122">
        <v>0.17751479289940827</v>
      </c>
      <c r="Q20" s="122">
        <v>0.82248520710059148</v>
      </c>
      <c r="R20" s="122">
        <v>0.6153846153846152</v>
      </c>
      <c r="S20" s="122">
        <v>0.30177514792899407</v>
      </c>
      <c r="T20" s="122">
        <v>0.19526627218934917</v>
      </c>
      <c r="U20" s="122">
        <v>4.2130177514792839</v>
      </c>
      <c r="V20" s="122">
        <v>4.4201183431952638</v>
      </c>
      <c r="W20" s="121" t="s">
        <v>112</v>
      </c>
      <c r="X20" s="120" t="s">
        <v>327</v>
      </c>
      <c r="Y20" s="119">
        <v>45330</v>
      </c>
      <c r="Z20" s="119" t="s">
        <v>326</v>
      </c>
      <c r="AA20" s="119" t="s">
        <v>325</v>
      </c>
    </row>
    <row r="21" spans="1:27" x14ac:dyDescent="0.35">
      <c r="A21" s="120" t="s">
        <v>603</v>
      </c>
      <c r="B21" s="120" t="s">
        <v>602</v>
      </c>
      <c r="C21" s="120" t="s">
        <v>528</v>
      </c>
      <c r="D21" s="120" t="s">
        <v>113</v>
      </c>
      <c r="E21" s="124">
        <v>85232</v>
      </c>
      <c r="F21" s="120" t="s">
        <v>114</v>
      </c>
      <c r="G21" s="120" t="s">
        <v>124</v>
      </c>
      <c r="H21" s="120" t="s">
        <v>4</v>
      </c>
      <c r="I21" s="123">
        <v>45.757719714964402</v>
      </c>
      <c r="J21" s="122">
        <v>61.46153846153863</v>
      </c>
      <c r="K21" s="122">
        <v>32.893491124260372</v>
      </c>
      <c r="L21" s="122">
        <v>141.16568047337296</v>
      </c>
      <c r="M21" s="122">
        <v>133.8343195266273</v>
      </c>
      <c r="N21" s="122">
        <v>246.55029585798766</v>
      </c>
      <c r="O21" s="122">
        <v>122.61538461538511</v>
      </c>
      <c r="P21" s="122">
        <v>0.1893491124260355</v>
      </c>
      <c r="Q21" s="122">
        <v>0</v>
      </c>
      <c r="R21" s="122">
        <v>80.822485207100556</v>
      </c>
      <c r="S21" s="122">
        <v>17.289940828402365</v>
      </c>
      <c r="T21" s="122">
        <v>15.644970414201184</v>
      </c>
      <c r="U21" s="122">
        <v>255.59763313609366</v>
      </c>
      <c r="V21" s="122">
        <v>262.68639053254316</v>
      </c>
      <c r="W21" s="121" t="s">
        <v>112</v>
      </c>
      <c r="X21" s="120" t="s">
        <v>327</v>
      </c>
      <c r="Y21" s="119">
        <v>45267</v>
      </c>
      <c r="Z21" s="119" t="s">
        <v>326</v>
      </c>
      <c r="AA21" s="119" t="s">
        <v>325</v>
      </c>
    </row>
    <row r="22" spans="1:27" x14ac:dyDescent="0.35">
      <c r="A22" s="120" t="s">
        <v>601</v>
      </c>
      <c r="B22" s="120" t="s">
        <v>600</v>
      </c>
      <c r="C22" s="120" t="s">
        <v>599</v>
      </c>
      <c r="D22" s="120" t="s">
        <v>106</v>
      </c>
      <c r="E22" s="124">
        <v>76574</v>
      </c>
      <c r="F22" s="120" t="s">
        <v>107</v>
      </c>
      <c r="G22" s="120" t="s">
        <v>102</v>
      </c>
      <c r="H22" s="120" t="s">
        <v>4</v>
      </c>
      <c r="I22" s="123">
        <v>50.761788617886197</v>
      </c>
      <c r="J22" s="122">
        <v>194.31952662721855</v>
      </c>
      <c r="K22" s="122">
        <v>40.461538461538453</v>
      </c>
      <c r="L22" s="122">
        <v>80.715976331361148</v>
      </c>
      <c r="M22" s="122">
        <v>111.95266272189376</v>
      </c>
      <c r="N22" s="122">
        <v>183.7751479289939</v>
      </c>
      <c r="O22" s="122">
        <v>243.67455621301715</v>
      </c>
      <c r="P22" s="122">
        <v>0</v>
      </c>
      <c r="Q22" s="122">
        <v>0</v>
      </c>
      <c r="R22" s="122">
        <v>57.301775147928979</v>
      </c>
      <c r="S22" s="122">
        <v>36.289940828402386</v>
      </c>
      <c r="T22" s="122">
        <v>60.319526627218998</v>
      </c>
      <c r="U22" s="122">
        <v>273.53846153846104</v>
      </c>
      <c r="V22" s="122">
        <v>341.52071005917065</v>
      </c>
      <c r="W22" s="121">
        <v>461</v>
      </c>
      <c r="X22" s="120" t="s">
        <v>327</v>
      </c>
      <c r="Y22" s="119">
        <v>45274</v>
      </c>
      <c r="Z22" s="119" t="s">
        <v>334</v>
      </c>
      <c r="AA22" s="128" t="s">
        <v>325</v>
      </c>
    </row>
    <row r="23" spans="1:27" x14ac:dyDescent="0.35">
      <c r="A23" s="120" t="s">
        <v>598</v>
      </c>
      <c r="B23" s="120" t="s">
        <v>597</v>
      </c>
      <c r="C23" s="120" t="s">
        <v>194</v>
      </c>
      <c r="D23" s="120" t="s">
        <v>100</v>
      </c>
      <c r="E23" s="124">
        <v>92154</v>
      </c>
      <c r="F23" s="120" t="s">
        <v>116</v>
      </c>
      <c r="G23" s="120" t="s">
        <v>108</v>
      </c>
      <c r="H23" s="120" t="s">
        <v>103</v>
      </c>
      <c r="I23" s="123">
        <v>66.257101238164594</v>
      </c>
      <c r="J23" s="122">
        <v>964.57396449703924</v>
      </c>
      <c r="K23" s="122">
        <v>119.1656804733729</v>
      </c>
      <c r="L23" s="122">
        <v>63.893491124260379</v>
      </c>
      <c r="M23" s="122">
        <v>99.224852071005927</v>
      </c>
      <c r="N23" s="122">
        <v>252.8816568047333</v>
      </c>
      <c r="O23" s="122">
        <v>750.65088757396313</v>
      </c>
      <c r="P23" s="122">
        <v>22.828402366863912</v>
      </c>
      <c r="Q23" s="122">
        <v>220.49704142011748</v>
      </c>
      <c r="R23" s="122">
        <v>147.10650887573973</v>
      </c>
      <c r="S23" s="122">
        <v>43.100591715976343</v>
      </c>
      <c r="T23" s="122">
        <v>48.917159763313613</v>
      </c>
      <c r="U23" s="122">
        <v>1007.7337278106487</v>
      </c>
      <c r="V23" s="122">
        <v>654.70414201183303</v>
      </c>
      <c r="W23" s="121">
        <v>750</v>
      </c>
      <c r="X23" s="120" t="s">
        <v>327</v>
      </c>
      <c r="Y23" s="119">
        <v>45232</v>
      </c>
      <c r="Z23" s="119" t="s">
        <v>334</v>
      </c>
      <c r="AA23" s="128" t="s">
        <v>325</v>
      </c>
    </row>
    <row r="24" spans="1:27" ht="16.25" customHeight="1" x14ac:dyDescent="0.35">
      <c r="A24" s="120" t="s">
        <v>596</v>
      </c>
      <c r="B24" s="120" t="s">
        <v>595</v>
      </c>
      <c r="C24" s="120" t="s">
        <v>594</v>
      </c>
      <c r="D24" s="120" t="s">
        <v>155</v>
      </c>
      <c r="E24" s="124">
        <v>66845</v>
      </c>
      <c r="F24" s="120" t="s">
        <v>8</v>
      </c>
      <c r="G24" s="120" t="s">
        <v>111</v>
      </c>
      <c r="H24" s="120" t="s">
        <v>103</v>
      </c>
      <c r="I24" s="123">
        <v>29.233576642335802</v>
      </c>
      <c r="J24" s="122">
        <v>7.6804733727810666</v>
      </c>
      <c r="K24" s="122">
        <v>13.142011834319526</v>
      </c>
      <c r="L24" s="122">
        <v>34.201183431952678</v>
      </c>
      <c r="M24" s="122">
        <v>21.857988165680464</v>
      </c>
      <c r="N24" s="122">
        <v>49.372781065088795</v>
      </c>
      <c r="O24" s="122">
        <v>21.076923076923084</v>
      </c>
      <c r="P24" s="122">
        <v>4.781065088757396</v>
      </c>
      <c r="Q24" s="122">
        <v>1.650887573964497</v>
      </c>
      <c r="R24" s="122">
        <v>18.130177514792894</v>
      </c>
      <c r="S24" s="122">
        <v>6.4792899408284033</v>
      </c>
      <c r="T24" s="122">
        <v>10.970414201183429</v>
      </c>
      <c r="U24" s="122">
        <v>41.301775147929021</v>
      </c>
      <c r="V24" s="122">
        <v>64.242603550295883</v>
      </c>
      <c r="W24" s="121" t="s">
        <v>112</v>
      </c>
      <c r="X24" s="120" t="s">
        <v>327</v>
      </c>
      <c r="Y24" s="119">
        <v>45001</v>
      </c>
      <c r="Z24" s="119" t="s">
        <v>326</v>
      </c>
      <c r="AA24" s="119" t="s">
        <v>325</v>
      </c>
    </row>
    <row r="25" spans="1:27" ht="16.25" customHeight="1" x14ac:dyDescent="0.35">
      <c r="A25" s="120" t="s">
        <v>593</v>
      </c>
      <c r="B25" s="120" t="s">
        <v>592</v>
      </c>
      <c r="C25" s="120" t="s">
        <v>591</v>
      </c>
      <c r="D25" s="120" t="s">
        <v>150</v>
      </c>
      <c r="E25" s="124">
        <v>49783</v>
      </c>
      <c r="F25" s="120" t="s">
        <v>148</v>
      </c>
      <c r="G25" s="120" t="s">
        <v>111</v>
      </c>
      <c r="H25" s="120" t="s">
        <v>103</v>
      </c>
      <c r="I25" s="123">
        <v>68.727272727272705</v>
      </c>
      <c r="J25" s="122">
        <v>7.4142011834319526</v>
      </c>
      <c r="K25" s="122">
        <v>0.78698224852071008</v>
      </c>
      <c r="L25" s="122">
        <v>1.3372781065088757</v>
      </c>
      <c r="M25" s="122">
        <v>2.0710059171597632</v>
      </c>
      <c r="N25" s="122">
        <v>3.5029585798816569</v>
      </c>
      <c r="O25" s="122">
        <v>8.106508875739646</v>
      </c>
      <c r="P25" s="122">
        <v>0</v>
      </c>
      <c r="Q25" s="122">
        <v>0</v>
      </c>
      <c r="R25" s="122">
        <v>1.0355029585798816</v>
      </c>
      <c r="S25" s="122">
        <v>0</v>
      </c>
      <c r="T25" s="122">
        <v>0.33727810650887574</v>
      </c>
      <c r="U25" s="122">
        <v>10.236686390532544</v>
      </c>
      <c r="V25" s="122">
        <v>8.106508875739646</v>
      </c>
      <c r="W25" s="121" t="s">
        <v>112</v>
      </c>
      <c r="X25" s="120" t="s">
        <v>327</v>
      </c>
      <c r="Y25" s="119">
        <v>45057</v>
      </c>
      <c r="Z25" s="119" t="s">
        <v>326</v>
      </c>
      <c r="AA25" s="119" t="s">
        <v>325</v>
      </c>
    </row>
    <row r="26" spans="1:27" ht="16.25" customHeight="1" x14ac:dyDescent="0.35">
      <c r="A26" s="120" t="s">
        <v>590</v>
      </c>
      <c r="B26" s="120" t="s">
        <v>589</v>
      </c>
      <c r="C26" s="120" t="s">
        <v>588</v>
      </c>
      <c r="D26" s="120" t="s">
        <v>121</v>
      </c>
      <c r="E26" s="124">
        <v>87021</v>
      </c>
      <c r="F26" s="120" t="s">
        <v>122</v>
      </c>
      <c r="G26" s="120" t="s">
        <v>111</v>
      </c>
      <c r="H26" s="120" t="s">
        <v>4</v>
      </c>
      <c r="I26" s="123">
        <v>29.550583657587499</v>
      </c>
      <c r="J26" s="122">
        <v>167.14201183431985</v>
      </c>
      <c r="K26" s="122">
        <v>3.4911242603550292</v>
      </c>
      <c r="L26" s="122">
        <v>0.23668639053254437</v>
      </c>
      <c r="M26" s="122">
        <v>2.3668639053254437E-2</v>
      </c>
      <c r="N26" s="122">
        <v>6.5857988165680474</v>
      </c>
      <c r="O26" s="122">
        <v>164.30769230769263</v>
      </c>
      <c r="P26" s="122">
        <v>0</v>
      </c>
      <c r="Q26" s="122">
        <v>0</v>
      </c>
      <c r="R26" s="122">
        <v>0</v>
      </c>
      <c r="S26" s="122">
        <v>1.5325443786982247</v>
      </c>
      <c r="T26" s="122">
        <v>1.3076923076923079</v>
      </c>
      <c r="U26" s="122">
        <v>168.05325443787015</v>
      </c>
      <c r="V26" s="122">
        <v>160.02958579881692</v>
      </c>
      <c r="W26" s="121" t="s">
        <v>112</v>
      </c>
      <c r="X26" s="120" t="s">
        <v>327</v>
      </c>
      <c r="Y26" s="119">
        <v>44973</v>
      </c>
      <c r="Z26" s="119" t="s">
        <v>334</v>
      </c>
      <c r="AA26" s="119" t="s">
        <v>325</v>
      </c>
    </row>
    <row r="27" spans="1:27" ht="16.25" customHeight="1" x14ac:dyDescent="0.35">
      <c r="A27" s="120" t="s">
        <v>587</v>
      </c>
      <c r="B27" s="120" t="s">
        <v>586</v>
      </c>
      <c r="C27" s="120" t="s">
        <v>585</v>
      </c>
      <c r="D27" s="120" t="s">
        <v>157</v>
      </c>
      <c r="E27" s="124">
        <v>47834</v>
      </c>
      <c r="F27" s="120" t="s">
        <v>8</v>
      </c>
      <c r="G27" s="120" t="s">
        <v>124</v>
      </c>
      <c r="H27" s="120" t="s">
        <v>103</v>
      </c>
      <c r="I27" s="123">
        <v>8.8767313019390599</v>
      </c>
      <c r="J27" s="122">
        <v>6.1242603550295982</v>
      </c>
      <c r="K27" s="122">
        <v>6.2662721893491158</v>
      </c>
      <c r="L27" s="122">
        <v>11.603550295857993</v>
      </c>
      <c r="M27" s="122">
        <v>11.514792899408297</v>
      </c>
      <c r="N27" s="122">
        <v>22.514792899408338</v>
      </c>
      <c r="O27" s="122">
        <v>12.118343195266293</v>
      </c>
      <c r="P27" s="122">
        <v>0.65088757396449726</v>
      </c>
      <c r="Q27" s="122">
        <v>0.2248520710059172</v>
      </c>
      <c r="R27" s="122">
        <v>3.9822485207100593</v>
      </c>
      <c r="S27" s="122">
        <v>2.0828402366863905</v>
      </c>
      <c r="T27" s="122">
        <v>2.7455621301775146</v>
      </c>
      <c r="U27" s="122">
        <v>26.6982248520711</v>
      </c>
      <c r="V27" s="122">
        <v>24.828402366863987</v>
      </c>
      <c r="W27" s="121" t="s">
        <v>112</v>
      </c>
      <c r="X27" s="120" t="s">
        <v>327</v>
      </c>
      <c r="Y27" s="119">
        <v>45302</v>
      </c>
      <c r="Z27" s="119" t="s">
        <v>326</v>
      </c>
      <c r="AA27" s="119" t="s">
        <v>325</v>
      </c>
    </row>
    <row r="28" spans="1:27" x14ac:dyDescent="0.35">
      <c r="A28" s="120" t="s">
        <v>584</v>
      </c>
      <c r="B28" s="120" t="s">
        <v>583</v>
      </c>
      <c r="C28" s="120" t="s">
        <v>582</v>
      </c>
      <c r="D28" s="120" t="s">
        <v>136</v>
      </c>
      <c r="E28" s="124">
        <v>12901</v>
      </c>
      <c r="F28" s="120" t="s">
        <v>137</v>
      </c>
      <c r="G28" s="120" t="s">
        <v>124</v>
      </c>
      <c r="H28" s="120" t="s">
        <v>103</v>
      </c>
      <c r="I28" s="123">
        <v>6.1956521739130404</v>
      </c>
      <c r="J28" s="122">
        <v>0.32544378698224852</v>
      </c>
      <c r="K28" s="122">
        <v>0.21893491124260356</v>
      </c>
      <c r="L28" s="122">
        <v>1.3136094674556211</v>
      </c>
      <c r="M28" s="122">
        <v>0.46153846153846151</v>
      </c>
      <c r="N28" s="122">
        <v>0.44378698224852065</v>
      </c>
      <c r="O28" s="122">
        <v>0.94082840236686371</v>
      </c>
      <c r="P28" s="122">
        <v>0.60946745562130178</v>
      </c>
      <c r="Q28" s="122">
        <v>0.32544378698224852</v>
      </c>
      <c r="R28" s="122">
        <v>0.63313609467455623</v>
      </c>
      <c r="S28" s="122">
        <v>0</v>
      </c>
      <c r="T28" s="122">
        <v>0</v>
      </c>
      <c r="U28" s="122">
        <v>1.6863905325443787</v>
      </c>
      <c r="V28" s="122">
        <v>1.5502958579881658</v>
      </c>
      <c r="W28" s="121" t="s">
        <v>112</v>
      </c>
      <c r="X28" s="120" t="s">
        <v>327</v>
      </c>
      <c r="Y28" s="119">
        <v>44861</v>
      </c>
      <c r="Z28" s="119" t="s">
        <v>411</v>
      </c>
      <c r="AA28" s="128" t="s">
        <v>325</v>
      </c>
    </row>
    <row r="29" spans="1:27" ht="16.25" customHeight="1" x14ac:dyDescent="0.35">
      <c r="A29" s="120" t="s">
        <v>581</v>
      </c>
      <c r="B29" s="120" t="s">
        <v>580</v>
      </c>
      <c r="C29" s="120" t="s">
        <v>579</v>
      </c>
      <c r="D29" s="120" t="s">
        <v>134</v>
      </c>
      <c r="E29" s="124">
        <v>17748</v>
      </c>
      <c r="F29" s="120" t="s">
        <v>135</v>
      </c>
      <c r="G29" s="120" t="s">
        <v>124</v>
      </c>
      <c r="H29" s="120" t="s">
        <v>4</v>
      </c>
      <c r="I29" s="123">
        <v>55.168674698795201</v>
      </c>
      <c r="J29" s="122">
        <v>2.5680473372781067</v>
      </c>
      <c r="K29" s="122">
        <v>9.6982248520710073</v>
      </c>
      <c r="L29" s="122">
        <v>32.662721893491124</v>
      </c>
      <c r="M29" s="122">
        <v>13.644970414201183</v>
      </c>
      <c r="N29" s="122">
        <v>54.502958579881692</v>
      </c>
      <c r="O29" s="122">
        <v>2.8639053254437874</v>
      </c>
      <c r="P29" s="122">
        <v>0</v>
      </c>
      <c r="Q29" s="122">
        <v>1.2071005917159763</v>
      </c>
      <c r="R29" s="122">
        <v>21.011834319526631</v>
      </c>
      <c r="S29" s="122">
        <v>15.171597633136093</v>
      </c>
      <c r="T29" s="122">
        <v>0.17159763313609466</v>
      </c>
      <c r="U29" s="122">
        <v>22.218934911242599</v>
      </c>
      <c r="V29" s="122">
        <v>51.857988165680517</v>
      </c>
      <c r="W29" s="121" t="s">
        <v>112</v>
      </c>
      <c r="X29" s="120" t="s">
        <v>327</v>
      </c>
      <c r="Y29" s="119">
        <v>45316</v>
      </c>
      <c r="Z29" s="119" t="s">
        <v>326</v>
      </c>
      <c r="AA29" s="119" t="s">
        <v>325</v>
      </c>
    </row>
    <row r="30" spans="1:27" ht="16.25" customHeight="1" x14ac:dyDescent="0.35">
      <c r="A30" s="120" t="s">
        <v>578</v>
      </c>
      <c r="B30" s="120" t="s">
        <v>577</v>
      </c>
      <c r="C30" s="120" t="s">
        <v>576</v>
      </c>
      <c r="D30" s="120" t="s">
        <v>131</v>
      </c>
      <c r="E30" s="124">
        <v>34112</v>
      </c>
      <c r="F30" s="120" t="s">
        <v>7</v>
      </c>
      <c r="G30" s="120" t="s">
        <v>111</v>
      </c>
      <c r="H30" s="120" t="s">
        <v>103</v>
      </c>
      <c r="I30" s="123">
        <v>3.1195402298850601</v>
      </c>
      <c r="J30" s="122">
        <v>2.8224852071005917</v>
      </c>
      <c r="K30" s="122">
        <v>1.2248520710059168</v>
      </c>
      <c r="L30" s="122">
        <v>2.36094674556213</v>
      </c>
      <c r="M30" s="122">
        <v>1.7514792899408274</v>
      </c>
      <c r="N30" s="122">
        <v>5.5325443786982218</v>
      </c>
      <c r="O30" s="122">
        <v>2.366863905325443</v>
      </c>
      <c r="P30" s="122">
        <v>0.17159763313609469</v>
      </c>
      <c r="Q30" s="122">
        <v>8.8757396449704151E-2</v>
      </c>
      <c r="R30" s="122">
        <v>0.1893491124260355</v>
      </c>
      <c r="S30" s="122">
        <v>0.16568047337278108</v>
      </c>
      <c r="T30" s="122">
        <v>0.1893491124260355</v>
      </c>
      <c r="U30" s="122">
        <v>7.6153846153846017</v>
      </c>
      <c r="V30" s="122">
        <v>6.094674556213004</v>
      </c>
      <c r="W30" s="121" t="s">
        <v>112</v>
      </c>
      <c r="X30" s="120" t="s">
        <v>327</v>
      </c>
      <c r="Y30" s="119">
        <v>45029</v>
      </c>
      <c r="Z30" s="119" t="s">
        <v>326</v>
      </c>
      <c r="AA30" s="119" t="s">
        <v>325</v>
      </c>
    </row>
    <row r="31" spans="1:27" ht="16.25" customHeight="1" x14ac:dyDescent="0.35">
      <c r="A31" s="120" t="s">
        <v>575</v>
      </c>
      <c r="B31" s="120" t="s">
        <v>574</v>
      </c>
      <c r="C31" s="120" t="s">
        <v>573</v>
      </c>
      <c r="D31" s="120" t="s">
        <v>118</v>
      </c>
      <c r="E31" s="124">
        <v>98421</v>
      </c>
      <c r="F31" s="120" t="s">
        <v>119</v>
      </c>
      <c r="G31" s="120" t="s">
        <v>108</v>
      </c>
      <c r="H31" s="120" t="s">
        <v>103</v>
      </c>
      <c r="I31" s="123">
        <v>77.722185648452907</v>
      </c>
      <c r="J31" s="122">
        <v>483.72781065088691</v>
      </c>
      <c r="K31" s="122">
        <v>58.10650887573965</v>
      </c>
      <c r="L31" s="122">
        <v>108.87573964497048</v>
      </c>
      <c r="M31" s="122">
        <v>115.24260355029585</v>
      </c>
      <c r="N31" s="122">
        <v>237.73372781065086</v>
      </c>
      <c r="O31" s="122">
        <v>397.98816568047289</v>
      </c>
      <c r="P31" s="122">
        <v>35.928994082840248</v>
      </c>
      <c r="Q31" s="122">
        <v>94.301775147929106</v>
      </c>
      <c r="R31" s="122">
        <v>140.82248520710061</v>
      </c>
      <c r="S31" s="122">
        <v>31.218934911242599</v>
      </c>
      <c r="T31" s="122">
        <v>15.05917159763314</v>
      </c>
      <c r="U31" s="122">
        <v>578.85207100591651</v>
      </c>
      <c r="V31" s="122">
        <v>644.37278106508654</v>
      </c>
      <c r="W31" s="121">
        <v>1181</v>
      </c>
      <c r="X31" s="120" t="s">
        <v>327</v>
      </c>
      <c r="Y31" s="119">
        <v>45316</v>
      </c>
      <c r="Z31" s="119" t="s">
        <v>334</v>
      </c>
      <c r="AA31" s="119" t="s">
        <v>325</v>
      </c>
    </row>
    <row r="32" spans="1:27" ht="16.25" customHeight="1" x14ac:dyDescent="0.35">
      <c r="A32" s="120" t="s">
        <v>572</v>
      </c>
      <c r="B32" s="120" t="s">
        <v>571</v>
      </c>
      <c r="C32" s="120" t="s">
        <v>570</v>
      </c>
      <c r="D32" s="120" t="s">
        <v>569</v>
      </c>
      <c r="E32" s="124">
        <v>4102</v>
      </c>
      <c r="F32" s="120" t="s">
        <v>139</v>
      </c>
      <c r="G32" s="120" t="s">
        <v>124</v>
      </c>
      <c r="H32" s="120" t="s">
        <v>103</v>
      </c>
      <c r="I32" s="123">
        <v>5.3870967741935498</v>
      </c>
      <c r="J32" s="122">
        <v>1.3964497041420114</v>
      </c>
      <c r="K32" s="122">
        <v>0.82248520710059148</v>
      </c>
      <c r="L32" s="122">
        <v>0.62721893491124259</v>
      </c>
      <c r="M32" s="122">
        <v>0.13017751479289943</v>
      </c>
      <c r="N32" s="122">
        <v>1.2130177514792895</v>
      </c>
      <c r="O32" s="122">
        <v>1.7396449704142014</v>
      </c>
      <c r="P32" s="122">
        <v>0</v>
      </c>
      <c r="Q32" s="122">
        <v>2.3668639053254437E-2</v>
      </c>
      <c r="R32" s="122">
        <v>0</v>
      </c>
      <c r="S32" s="122">
        <v>2.3668639053254437E-2</v>
      </c>
      <c r="T32" s="122">
        <v>0</v>
      </c>
      <c r="U32" s="122">
        <v>2.9526627218934913</v>
      </c>
      <c r="V32" s="122">
        <v>1.7988165680473367</v>
      </c>
      <c r="W32" s="121" t="s">
        <v>112</v>
      </c>
      <c r="X32" s="120" t="s">
        <v>327</v>
      </c>
      <c r="Y32" s="119">
        <v>45197</v>
      </c>
      <c r="Z32" s="119" t="s">
        <v>326</v>
      </c>
      <c r="AA32" s="119" t="s">
        <v>325</v>
      </c>
    </row>
    <row r="33" spans="1:27" x14ac:dyDescent="0.35">
      <c r="A33" s="120" t="s">
        <v>568</v>
      </c>
      <c r="B33" s="120" t="s">
        <v>567</v>
      </c>
      <c r="C33" s="120" t="s">
        <v>566</v>
      </c>
      <c r="D33" s="120" t="s">
        <v>132</v>
      </c>
      <c r="E33" s="124">
        <v>80010</v>
      </c>
      <c r="F33" s="120" t="s">
        <v>133</v>
      </c>
      <c r="G33" s="120" t="s">
        <v>108</v>
      </c>
      <c r="H33" s="120" t="s">
        <v>103</v>
      </c>
      <c r="I33" s="123">
        <v>40.295990205081097</v>
      </c>
      <c r="J33" s="122">
        <v>715.26035502958155</v>
      </c>
      <c r="K33" s="122">
        <v>50.733727810650876</v>
      </c>
      <c r="L33" s="122">
        <v>119.73964497041439</v>
      </c>
      <c r="M33" s="122">
        <v>93.082840236686408</v>
      </c>
      <c r="N33" s="122">
        <v>187.23668639053264</v>
      </c>
      <c r="O33" s="122">
        <v>717.90532544378266</v>
      </c>
      <c r="P33" s="122">
        <v>12.366863905325443</v>
      </c>
      <c r="Q33" s="122">
        <v>61.307692307692371</v>
      </c>
      <c r="R33" s="122">
        <v>93.958579881656746</v>
      </c>
      <c r="S33" s="122">
        <v>30.023668639053259</v>
      </c>
      <c r="T33" s="122">
        <v>29.538461538461544</v>
      </c>
      <c r="U33" s="122">
        <v>825.29585798816049</v>
      </c>
      <c r="V33" s="122">
        <v>569.11834319526622</v>
      </c>
      <c r="W33" s="121">
        <v>600</v>
      </c>
      <c r="X33" s="120" t="s">
        <v>327</v>
      </c>
      <c r="Y33" s="119">
        <v>45001</v>
      </c>
      <c r="Z33" s="119" t="s">
        <v>334</v>
      </c>
      <c r="AA33" s="119" t="s">
        <v>325</v>
      </c>
    </row>
    <row r="34" spans="1:27" ht="16.25" customHeight="1" x14ac:dyDescent="0.35">
      <c r="A34" s="120" t="s">
        <v>565</v>
      </c>
      <c r="B34" s="120" t="s">
        <v>564</v>
      </c>
      <c r="C34" s="120" t="s">
        <v>563</v>
      </c>
      <c r="D34" s="120" t="s">
        <v>149</v>
      </c>
      <c r="E34" s="124">
        <v>53039</v>
      </c>
      <c r="F34" s="120" t="s">
        <v>8</v>
      </c>
      <c r="G34" s="120" t="s">
        <v>124</v>
      </c>
      <c r="H34" s="120" t="s">
        <v>103</v>
      </c>
      <c r="I34" s="123">
        <v>40.699186991869901</v>
      </c>
      <c r="J34" s="122">
        <v>12.846153846153845</v>
      </c>
      <c r="K34" s="122">
        <v>10.792899408284025</v>
      </c>
      <c r="L34" s="122">
        <v>43.491124260355029</v>
      </c>
      <c r="M34" s="122">
        <v>54.792899408284072</v>
      </c>
      <c r="N34" s="122">
        <v>87.029585798816811</v>
      </c>
      <c r="O34" s="122">
        <v>32.585798816568051</v>
      </c>
      <c r="P34" s="122">
        <v>1.875739644970414</v>
      </c>
      <c r="Q34" s="122">
        <v>0.43195266272189348</v>
      </c>
      <c r="R34" s="122">
        <v>26.603550295858007</v>
      </c>
      <c r="S34" s="122">
        <v>8.9644970414201186</v>
      </c>
      <c r="T34" s="122">
        <v>5.6745562130177509</v>
      </c>
      <c r="U34" s="122">
        <v>80.680473372781307</v>
      </c>
      <c r="V34" s="122">
        <v>81.390532544378999</v>
      </c>
      <c r="W34" s="121" t="s">
        <v>112</v>
      </c>
      <c r="X34" s="120" t="s">
        <v>327</v>
      </c>
      <c r="Y34" s="119">
        <v>45022</v>
      </c>
      <c r="Z34" s="119" t="s">
        <v>411</v>
      </c>
      <c r="AA34" s="119" t="s">
        <v>325</v>
      </c>
    </row>
    <row r="35" spans="1:27" ht="16.25" customHeight="1" x14ac:dyDescent="0.35">
      <c r="A35" s="120" t="s">
        <v>562</v>
      </c>
      <c r="B35" s="120" t="s">
        <v>561</v>
      </c>
      <c r="C35" s="120" t="s">
        <v>560</v>
      </c>
      <c r="D35" s="120" t="s">
        <v>113</v>
      </c>
      <c r="E35" s="124">
        <v>85131</v>
      </c>
      <c r="F35" s="120" t="s">
        <v>114</v>
      </c>
      <c r="G35" s="120" t="s">
        <v>102</v>
      </c>
      <c r="H35" s="120" t="s">
        <v>103</v>
      </c>
      <c r="I35" s="123">
        <v>33.083138334480402</v>
      </c>
      <c r="J35" s="122">
        <v>1244.4970414200836</v>
      </c>
      <c r="K35" s="122">
        <v>48.704142011834406</v>
      </c>
      <c r="L35" s="122">
        <v>68.982248520710101</v>
      </c>
      <c r="M35" s="122">
        <v>56.22485207100592</v>
      </c>
      <c r="N35" s="122">
        <v>113.42603550295905</v>
      </c>
      <c r="O35" s="122">
        <v>790.48520710057471</v>
      </c>
      <c r="P35" s="122">
        <v>52.751479289940868</v>
      </c>
      <c r="Q35" s="122">
        <v>461.74556213017416</v>
      </c>
      <c r="R35" s="122">
        <v>47.313609467455613</v>
      </c>
      <c r="S35" s="122">
        <v>20.733727810650898</v>
      </c>
      <c r="T35" s="122">
        <v>45.710059171597663</v>
      </c>
      <c r="U35" s="122">
        <v>1304.6508875739278</v>
      </c>
      <c r="V35" s="122">
        <v>1029.2899408283847</v>
      </c>
      <c r="W35" s="121">
        <v>900</v>
      </c>
      <c r="X35" s="120" t="s">
        <v>327</v>
      </c>
      <c r="Y35" s="119">
        <v>45225</v>
      </c>
      <c r="Z35" s="119" t="s">
        <v>334</v>
      </c>
      <c r="AA35" s="119" t="s">
        <v>325</v>
      </c>
    </row>
    <row r="36" spans="1:27" x14ac:dyDescent="0.35">
      <c r="A36" s="120" t="s">
        <v>559</v>
      </c>
      <c r="B36" s="120" t="s">
        <v>558</v>
      </c>
      <c r="C36" s="120" t="s">
        <v>557</v>
      </c>
      <c r="D36" s="120" t="s">
        <v>106</v>
      </c>
      <c r="E36" s="124">
        <v>76837</v>
      </c>
      <c r="F36" s="120" t="s">
        <v>126</v>
      </c>
      <c r="G36" s="120" t="s">
        <v>124</v>
      </c>
      <c r="H36" s="120" t="s">
        <v>4</v>
      </c>
      <c r="I36" s="123">
        <v>40.8119325551232</v>
      </c>
      <c r="J36" s="122">
        <v>160.06508875739627</v>
      </c>
      <c r="K36" s="122">
        <v>32.319526627218949</v>
      </c>
      <c r="L36" s="122">
        <v>2.4437869822485205</v>
      </c>
      <c r="M36" s="122">
        <v>0.18343195266272189</v>
      </c>
      <c r="N36" s="122">
        <v>20.218934911242613</v>
      </c>
      <c r="O36" s="122">
        <v>174.79289940828389</v>
      </c>
      <c r="P36" s="122">
        <v>0</v>
      </c>
      <c r="Q36" s="122">
        <v>0</v>
      </c>
      <c r="R36" s="122">
        <v>0.36686390532544344</v>
      </c>
      <c r="S36" s="122">
        <v>2.9171597633136104</v>
      </c>
      <c r="T36" s="122">
        <v>8.7278106508875712</v>
      </c>
      <c r="U36" s="122">
        <v>182.99999999999986</v>
      </c>
      <c r="V36" s="122">
        <v>63.816568047337412</v>
      </c>
      <c r="W36" s="121" t="s">
        <v>112</v>
      </c>
      <c r="X36" s="120" t="s">
        <v>327</v>
      </c>
      <c r="Y36" s="119">
        <v>45022</v>
      </c>
      <c r="Z36" s="119" t="s">
        <v>411</v>
      </c>
      <c r="AA36" s="128" t="s">
        <v>325</v>
      </c>
    </row>
    <row r="37" spans="1:27" ht="16.25" customHeight="1" x14ac:dyDescent="0.35">
      <c r="A37" s="120" t="s">
        <v>556</v>
      </c>
      <c r="B37" s="120" t="s">
        <v>555</v>
      </c>
      <c r="C37" s="120" t="s">
        <v>554</v>
      </c>
      <c r="D37" s="120" t="s">
        <v>106</v>
      </c>
      <c r="E37" s="124">
        <v>78562</v>
      </c>
      <c r="F37" s="120" t="s">
        <v>335</v>
      </c>
      <c r="G37" s="120" t="s">
        <v>124</v>
      </c>
      <c r="H37" s="120" t="s">
        <v>103</v>
      </c>
      <c r="I37" s="123">
        <v>6.0259740259740298</v>
      </c>
      <c r="J37" s="122">
        <v>0.30177514792899413</v>
      </c>
      <c r="K37" s="122">
        <v>0.68047337278106534</v>
      </c>
      <c r="L37" s="122">
        <v>0.77514792899408291</v>
      </c>
      <c r="M37" s="122">
        <v>3.5502958579881658E-2</v>
      </c>
      <c r="N37" s="122">
        <v>1.7337278106508887</v>
      </c>
      <c r="O37" s="122">
        <v>0</v>
      </c>
      <c r="P37" s="122">
        <v>2.3668639053254437E-2</v>
      </c>
      <c r="Q37" s="122">
        <v>3.5502958579881658E-2</v>
      </c>
      <c r="R37" s="122">
        <v>0.50887573964497002</v>
      </c>
      <c r="S37" s="122">
        <v>3.5502958579881658E-2</v>
      </c>
      <c r="T37" s="122">
        <v>0</v>
      </c>
      <c r="U37" s="122">
        <v>1.2485207100591718</v>
      </c>
      <c r="V37" s="122">
        <v>1.7573964497041428</v>
      </c>
      <c r="W37" s="121" t="s">
        <v>112</v>
      </c>
      <c r="X37" s="120" t="s">
        <v>327</v>
      </c>
      <c r="Y37" s="119">
        <v>45120</v>
      </c>
      <c r="Z37" s="119" t="s">
        <v>411</v>
      </c>
      <c r="AA37" s="119" t="s">
        <v>325</v>
      </c>
    </row>
    <row r="38" spans="1:27" ht="16.25" customHeight="1" x14ac:dyDescent="0.35">
      <c r="A38" s="120" t="s">
        <v>553</v>
      </c>
      <c r="B38" s="120" t="s">
        <v>552</v>
      </c>
      <c r="C38" s="120" t="s">
        <v>551</v>
      </c>
      <c r="D38" s="120" t="s">
        <v>167</v>
      </c>
      <c r="E38" s="124">
        <v>83647</v>
      </c>
      <c r="F38" s="120" t="s">
        <v>146</v>
      </c>
      <c r="G38" s="120" t="s">
        <v>124</v>
      </c>
      <c r="H38" s="120" t="s">
        <v>103</v>
      </c>
      <c r="I38" s="123">
        <v>6.0555555555555598</v>
      </c>
      <c r="J38" s="122">
        <v>0.20118343195266275</v>
      </c>
      <c r="K38" s="122">
        <v>0.6627218934911242</v>
      </c>
      <c r="L38" s="122">
        <v>1.3846153846153848</v>
      </c>
      <c r="M38" s="122">
        <v>0.40236686390532544</v>
      </c>
      <c r="N38" s="122">
        <v>2.201183431952662</v>
      </c>
      <c r="O38" s="122">
        <v>0.18343195266272191</v>
      </c>
      <c r="P38" s="122">
        <v>0.26627218934911245</v>
      </c>
      <c r="Q38" s="122">
        <v>0</v>
      </c>
      <c r="R38" s="122">
        <v>0.75147928994082847</v>
      </c>
      <c r="S38" s="122">
        <v>0.13017751479289941</v>
      </c>
      <c r="T38" s="122">
        <v>2.3668639053254437E-2</v>
      </c>
      <c r="U38" s="122">
        <v>1.7455621301775146</v>
      </c>
      <c r="V38" s="122">
        <v>2.3905325443786976</v>
      </c>
      <c r="W38" s="121" t="s">
        <v>112</v>
      </c>
      <c r="X38" s="120" t="s">
        <v>327</v>
      </c>
      <c r="Y38" s="119">
        <v>45092</v>
      </c>
      <c r="Z38" s="119" t="s">
        <v>411</v>
      </c>
      <c r="AA38" s="119" t="s">
        <v>464</v>
      </c>
    </row>
    <row r="39" spans="1:27" ht="17.149999999999999" customHeight="1" x14ac:dyDescent="0.35">
      <c r="A39" s="120" t="s">
        <v>550</v>
      </c>
      <c r="B39" s="120" t="s">
        <v>549</v>
      </c>
      <c r="C39" s="120" t="s">
        <v>548</v>
      </c>
      <c r="D39" s="120" t="s">
        <v>106</v>
      </c>
      <c r="E39" s="124">
        <v>78580</v>
      </c>
      <c r="F39" s="120" t="s">
        <v>335</v>
      </c>
      <c r="G39" s="120" t="s">
        <v>102</v>
      </c>
      <c r="H39" s="120" t="s">
        <v>103</v>
      </c>
      <c r="I39" s="123">
        <v>30.2331964555868</v>
      </c>
      <c r="J39" s="122">
        <v>836.14792899407587</v>
      </c>
      <c r="K39" s="122">
        <v>5.3727810650887564</v>
      </c>
      <c r="L39" s="122">
        <v>5.6390532544378686</v>
      </c>
      <c r="M39" s="122">
        <v>9.6982248520710055</v>
      </c>
      <c r="N39" s="122">
        <v>20.384615384615394</v>
      </c>
      <c r="O39" s="122">
        <v>359.65680473372794</v>
      </c>
      <c r="P39" s="122">
        <v>8.4319526627218906</v>
      </c>
      <c r="Q39" s="122">
        <v>468.38461538461314</v>
      </c>
      <c r="R39" s="122">
        <v>8.550295857988166</v>
      </c>
      <c r="S39" s="122">
        <v>1.4970414201183431</v>
      </c>
      <c r="T39" s="122">
        <v>7.4142011834319534</v>
      </c>
      <c r="U39" s="122">
        <v>839.39644970413497</v>
      </c>
      <c r="V39" s="122">
        <v>605.04142011833801</v>
      </c>
      <c r="W39" s="121">
        <v>600</v>
      </c>
      <c r="X39" s="120" t="s">
        <v>327</v>
      </c>
      <c r="Y39" s="119">
        <v>44994</v>
      </c>
      <c r="Z39" s="119" t="s">
        <v>334</v>
      </c>
      <c r="AA39" s="119" t="s">
        <v>325</v>
      </c>
    </row>
    <row r="40" spans="1:27" x14ac:dyDescent="0.35">
      <c r="A40" s="120" t="s">
        <v>547</v>
      </c>
      <c r="B40" s="120" t="s">
        <v>546</v>
      </c>
      <c r="C40" s="120" t="s">
        <v>545</v>
      </c>
      <c r="D40" s="120" t="s">
        <v>127</v>
      </c>
      <c r="E40" s="124">
        <v>7201</v>
      </c>
      <c r="F40" s="120" t="s">
        <v>128</v>
      </c>
      <c r="G40" s="120" t="s">
        <v>108</v>
      </c>
      <c r="H40" s="120" t="s">
        <v>103</v>
      </c>
      <c r="I40" s="123">
        <v>17.3644605621034</v>
      </c>
      <c r="J40" s="122">
        <v>120.49112426035542</v>
      </c>
      <c r="K40" s="122">
        <v>85.526627218935005</v>
      </c>
      <c r="L40" s="122">
        <v>9.5798816568047389</v>
      </c>
      <c r="M40" s="122">
        <v>3.9112426035502885</v>
      </c>
      <c r="N40" s="122">
        <v>32.272189349112537</v>
      </c>
      <c r="O40" s="122">
        <v>172.63313609467434</v>
      </c>
      <c r="P40" s="122">
        <v>1.8106508875739644</v>
      </c>
      <c r="Q40" s="122">
        <v>12.792899408284025</v>
      </c>
      <c r="R40" s="122">
        <v>3.8165680473372774</v>
      </c>
      <c r="S40" s="122">
        <v>8.0236686390532537</v>
      </c>
      <c r="T40" s="122">
        <v>11.550295857988166</v>
      </c>
      <c r="U40" s="122">
        <v>196.11834319526579</v>
      </c>
      <c r="V40" s="122">
        <v>92.863905325444321</v>
      </c>
      <c r="W40" s="121">
        <v>285</v>
      </c>
      <c r="X40" s="120" t="s">
        <v>327</v>
      </c>
      <c r="Y40" s="119">
        <v>45260</v>
      </c>
      <c r="Z40" s="119" t="s">
        <v>334</v>
      </c>
      <c r="AA40" s="128" t="s">
        <v>325</v>
      </c>
    </row>
    <row r="41" spans="1:27" ht="15.65" customHeight="1" x14ac:dyDescent="0.35">
      <c r="A41" s="120" t="s">
        <v>544</v>
      </c>
      <c r="B41" s="120" t="s">
        <v>543</v>
      </c>
      <c r="C41" s="120" t="s">
        <v>183</v>
      </c>
      <c r="D41" s="120" t="s">
        <v>106</v>
      </c>
      <c r="E41" s="124">
        <v>79925</v>
      </c>
      <c r="F41" s="120" t="s">
        <v>122</v>
      </c>
      <c r="G41" s="120" t="s">
        <v>120</v>
      </c>
      <c r="H41" s="120" t="s">
        <v>103</v>
      </c>
      <c r="I41" s="123">
        <v>42.209856396866797</v>
      </c>
      <c r="J41" s="122">
        <v>457.75739644970304</v>
      </c>
      <c r="K41" s="122">
        <v>164.55621301775062</v>
      </c>
      <c r="L41" s="122">
        <v>97.00000000000027</v>
      </c>
      <c r="M41" s="122">
        <v>48.573964497041437</v>
      </c>
      <c r="N41" s="122">
        <v>245.21893491124035</v>
      </c>
      <c r="O41" s="122">
        <v>302.17159763313555</v>
      </c>
      <c r="P41" s="122">
        <v>52.479289940828394</v>
      </c>
      <c r="Q41" s="122">
        <v>168.01775147928925</v>
      </c>
      <c r="R41" s="122">
        <v>41.656804733727846</v>
      </c>
      <c r="S41" s="122">
        <v>64.005917159763356</v>
      </c>
      <c r="T41" s="122">
        <v>93.710059171597905</v>
      </c>
      <c r="U41" s="122">
        <v>568.51479289940175</v>
      </c>
      <c r="V41" s="122">
        <v>631.38461538460592</v>
      </c>
      <c r="W41" s="121">
        <v>450</v>
      </c>
      <c r="X41" s="120" t="s">
        <v>327</v>
      </c>
      <c r="Y41" s="119">
        <v>45015</v>
      </c>
      <c r="Z41" s="119" t="s">
        <v>334</v>
      </c>
      <c r="AA41" s="119" t="s">
        <v>325</v>
      </c>
    </row>
    <row r="42" spans="1:27" ht="15.65" customHeight="1" x14ac:dyDescent="0.35">
      <c r="A42" s="120" t="s">
        <v>542</v>
      </c>
      <c r="B42" s="120" t="s">
        <v>541</v>
      </c>
      <c r="C42" s="120" t="s">
        <v>538</v>
      </c>
      <c r="D42" s="120" t="s">
        <v>104</v>
      </c>
      <c r="E42" s="124">
        <v>31537</v>
      </c>
      <c r="F42" s="120" t="s">
        <v>105</v>
      </c>
      <c r="G42" s="120" t="s">
        <v>102</v>
      </c>
      <c r="H42" s="120" t="s">
        <v>4</v>
      </c>
      <c r="I42" s="123">
        <v>38.747878787878797</v>
      </c>
      <c r="J42" s="122">
        <v>175.22485207100578</v>
      </c>
      <c r="K42" s="122">
        <v>17.041420118343193</v>
      </c>
      <c r="L42" s="122">
        <v>15.95857988165681</v>
      </c>
      <c r="M42" s="122">
        <v>30.639053254437854</v>
      </c>
      <c r="N42" s="122">
        <v>58.792899408284107</v>
      </c>
      <c r="O42" s="122">
        <v>180.07100591715957</v>
      </c>
      <c r="P42" s="122">
        <v>0</v>
      </c>
      <c r="Q42" s="122">
        <v>0</v>
      </c>
      <c r="R42" s="122">
        <v>18.650887573964496</v>
      </c>
      <c r="S42" s="122">
        <v>9.8284023668639069</v>
      </c>
      <c r="T42" s="122">
        <v>3.2248520710059161</v>
      </c>
      <c r="U42" s="122">
        <v>207.15976331360932</v>
      </c>
      <c r="V42" s="122">
        <v>157.17751479289936</v>
      </c>
      <c r="W42" s="121">
        <v>338</v>
      </c>
      <c r="X42" s="120" t="s">
        <v>327</v>
      </c>
      <c r="Y42" s="119">
        <v>44589</v>
      </c>
      <c r="Z42" s="119" t="s">
        <v>334</v>
      </c>
      <c r="AA42" s="119" t="s">
        <v>325</v>
      </c>
    </row>
    <row r="43" spans="1:27" x14ac:dyDescent="0.35">
      <c r="A43" s="120" t="s">
        <v>540</v>
      </c>
      <c r="B43" s="120" t="s">
        <v>539</v>
      </c>
      <c r="C43" s="120" t="s">
        <v>538</v>
      </c>
      <c r="D43" s="120" t="s">
        <v>104</v>
      </c>
      <c r="E43" s="124">
        <v>31537</v>
      </c>
      <c r="F43" s="120" t="s">
        <v>105</v>
      </c>
      <c r="G43" s="120" t="s">
        <v>102</v>
      </c>
      <c r="H43" s="120" t="s">
        <v>4</v>
      </c>
      <c r="I43" s="123">
        <v>50.914621131270003</v>
      </c>
      <c r="J43" s="122">
        <v>500.30177514792609</v>
      </c>
      <c r="K43" s="122">
        <v>76.928994082840205</v>
      </c>
      <c r="L43" s="122">
        <v>38.461538461538481</v>
      </c>
      <c r="M43" s="122">
        <v>28.917159763313609</v>
      </c>
      <c r="N43" s="122">
        <v>114.396449704142</v>
      </c>
      <c r="O43" s="122">
        <v>530.21301775147833</v>
      </c>
      <c r="P43" s="122">
        <v>0</v>
      </c>
      <c r="Q43" s="122">
        <v>0</v>
      </c>
      <c r="R43" s="122">
        <v>21.331360946745573</v>
      </c>
      <c r="S43" s="122">
        <v>17.692307692307697</v>
      </c>
      <c r="T43" s="122">
        <v>14.751479289940832</v>
      </c>
      <c r="U43" s="122">
        <v>590.83431952662556</v>
      </c>
      <c r="V43" s="122">
        <v>410.52662721893392</v>
      </c>
      <c r="W43" s="121">
        <v>544</v>
      </c>
      <c r="X43" s="120" t="s">
        <v>327</v>
      </c>
      <c r="Y43" s="119">
        <v>44959</v>
      </c>
      <c r="Z43" s="119" t="s">
        <v>334</v>
      </c>
      <c r="AA43" s="128" t="s">
        <v>325</v>
      </c>
    </row>
    <row r="44" spans="1:27" ht="15.65" customHeight="1" x14ac:dyDescent="0.35">
      <c r="A44" s="120" t="s">
        <v>537</v>
      </c>
      <c r="B44" s="120" t="s">
        <v>529</v>
      </c>
      <c r="C44" s="120" t="s">
        <v>528</v>
      </c>
      <c r="D44" s="120" t="s">
        <v>113</v>
      </c>
      <c r="E44" s="124">
        <v>85132</v>
      </c>
      <c r="F44" s="120" t="s">
        <v>114</v>
      </c>
      <c r="G44" s="120" t="s">
        <v>120</v>
      </c>
      <c r="H44" s="120" t="s">
        <v>4</v>
      </c>
      <c r="I44" s="123">
        <v>11.921058027475899</v>
      </c>
      <c r="J44" s="122">
        <v>309.24260355029014</v>
      </c>
      <c r="K44" s="122">
        <v>62.721893491124433</v>
      </c>
      <c r="L44" s="122">
        <v>2.1597633136094685</v>
      </c>
      <c r="M44" s="122">
        <v>2.065088757396452</v>
      </c>
      <c r="N44" s="122">
        <v>84.467455621302292</v>
      </c>
      <c r="O44" s="122">
        <v>291.6686390532447</v>
      </c>
      <c r="P44" s="122">
        <v>2.9585798816568046E-2</v>
      </c>
      <c r="Q44" s="122">
        <v>2.3668639053254437E-2</v>
      </c>
      <c r="R44" s="122">
        <v>5.4497041420118313</v>
      </c>
      <c r="S44" s="122">
        <v>4.3195266272189308</v>
      </c>
      <c r="T44" s="122">
        <v>23.526627218934927</v>
      </c>
      <c r="U44" s="122">
        <v>342.89349112425407</v>
      </c>
      <c r="V44" s="122">
        <v>260.79881656803281</v>
      </c>
      <c r="W44" s="121">
        <v>392</v>
      </c>
      <c r="X44" s="120" t="s">
        <v>327</v>
      </c>
      <c r="Y44" s="119">
        <v>44966</v>
      </c>
      <c r="Z44" s="119" t="s">
        <v>334</v>
      </c>
      <c r="AA44" s="119" t="s">
        <v>325</v>
      </c>
    </row>
    <row r="45" spans="1:27" ht="15.65" customHeight="1" x14ac:dyDescent="0.35">
      <c r="A45" s="120" t="s">
        <v>536</v>
      </c>
      <c r="B45" s="120" t="s">
        <v>535</v>
      </c>
      <c r="C45" s="120" t="s">
        <v>534</v>
      </c>
      <c r="D45" s="120" t="s">
        <v>140</v>
      </c>
      <c r="E45" s="124">
        <v>56007</v>
      </c>
      <c r="F45" s="120" t="s">
        <v>141</v>
      </c>
      <c r="G45" s="120" t="s">
        <v>111</v>
      </c>
      <c r="H45" s="120" t="s">
        <v>4</v>
      </c>
      <c r="I45" s="123">
        <v>38.3333333333333</v>
      </c>
      <c r="J45" s="122">
        <v>2.579881656804734</v>
      </c>
      <c r="K45" s="122">
        <v>6.7041420118343193</v>
      </c>
      <c r="L45" s="122">
        <v>23.928994082840241</v>
      </c>
      <c r="M45" s="122">
        <v>6.2248520710059161</v>
      </c>
      <c r="N45" s="122">
        <v>25.319526627218941</v>
      </c>
      <c r="O45" s="122">
        <v>14.118343195266265</v>
      </c>
      <c r="P45" s="122">
        <v>0</v>
      </c>
      <c r="Q45" s="122">
        <v>0</v>
      </c>
      <c r="R45" s="122">
        <v>12.112426035502958</v>
      </c>
      <c r="S45" s="122">
        <v>1.3254437869822486</v>
      </c>
      <c r="T45" s="122">
        <v>1.4556213017751478</v>
      </c>
      <c r="U45" s="122">
        <v>24.544378698224865</v>
      </c>
      <c r="V45" s="122">
        <v>34.443786982248525</v>
      </c>
      <c r="W45" s="121" t="s">
        <v>112</v>
      </c>
      <c r="X45" s="120" t="s">
        <v>327</v>
      </c>
      <c r="Y45" s="119">
        <v>44959</v>
      </c>
      <c r="Z45" s="119" t="s">
        <v>326</v>
      </c>
      <c r="AA45" s="119" t="s">
        <v>325</v>
      </c>
    </row>
    <row r="46" spans="1:27" ht="15.65" customHeight="1" x14ac:dyDescent="0.35">
      <c r="A46" s="120" t="s">
        <v>533</v>
      </c>
      <c r="B46" s="120" t="s">
        <v>532</v>
      </c>
      <c r="C46" s="120" t="s">
        <v>531</v>
      </c>
      <c r="D46" s="120" t="s">
        <v>129</v>
      </c>
      <c r="E46" s="124">
        <v>23901</v>
      </c>
      <c r="F46" s="120" t="s">
        <v>130</v>
      </c>
      <c r="G46" s="120" t="s">
        <v>102</v>
      </c>
      <c r="H46" s="120" t="s">
        <v>4</v>
      </c>
      <c r="I46" s="123">
        <v>66.529953917050705</v>
      </c>
      <c r="J46" s="122">
        <v>31.065088757396484</v>
      </c>
      <c r="K46" s="122">
        <v>19.485207100591719</v>
      </c>
      <c r="L46" s="122">
        <v>53.136094674556226</v>
      </c>
      <c r="M46" s="122">
        <v>82.615384615384627</v>
      </c>
      <c r="N46" s="122">
        <v>134.71005917159769</v>
      </c>
      <c r="O46" s="122">
        <v>51.591715976331365</v>
      </c>
      <c r="P46" s="122">
        <v>0</v>
      </c>
      <c r="Q46" s="122">
        <v>0</v>
      </c>
      <c r="R46" s="122">
        <v>54.857988165680503</v>
      </c>
      <c r="S46" s="122">
        <v>12.704142011834319</v>
      </c>
      <c r="T46" s="122">
        <v>10.964497041420119</v>
      </c>
      <c r="U46" s="122">
        <v>107.77514792899412</v>
      </c>
      <c r="V46" s="122">
        <v>135.31952662721909</v>
      </c>
      <c r="W46" s="121">
        <v>500</v>
      </c>
      <c r="X46" s="120" t="s">
        <v>327</v>
      </c>
      <c r="Y46" s="119">
        <v>45043</v>
      </c>
      <c r="Z46" s="119" t="s">
        <v>404</v>
      </c>
      <c r="AA46" s="119" t="s">
        <v>325</v>
      </c>
    </row>
    <row r="47" spans="1:27" ht="15.65" customHeight="1" x14ac:dyDescent="0.35">
      <c r="A47" s="120" t="s">
        <v>530</v>
      </c>
      <c r="B47" s="120" t="s">
        <v>529</v>
      </c>
      <c r="C47" s="120" t="s">
        <v>528</v>
      </c>
      <c r="D47" s="120" t="s">
        <v>113</v>
      </c>
      <c r="E47" s="124">
        <v>85232</v>
      </c>
      <c r="F47" s="120" t="s">
        <v>114</v>
      </c>
      <c r="G47" s="120" t="s">
        <v>143</v>
      </c>
      <c r="H47" s="120" t="s">
        <v>4</v>
      </c>
      <c r="I47" s="123">
        <v>3.1333398744113001</v>
      </c>
      <c r="J47" s="122">
        <v>128.91715976331758</v>
      </c>
      <c r="K47" s="122">
        <v>23.668639053254651</v>
      </c>
      <c r="L47" s="122">
        <v>12.071005917159827</v>
      </c>
      <c r="M47" s="122">
        <v>6.7810650887574031</v>
      </c>
      <c r="N47" s="122">
        <v>38.698224852071746</v>
      </c>
      <c r="O47" s="122">
        <v>129.82248520710425</v>
      </c>
      <c r="P47" s="122">
        <v>0.67455621301775126</v>
      </c>
      <c r="Q47" s="122">
        <v>2.2426035502958577</v>
      </c>
      <c r="R47" s="122">
        <v>2.9408284023668472</v>
      </c>
      <c r="S47" s="122">
        <v>1.224852071005919</v>
      </c>
      <c r="T47" s="122">
        <v>1.7159763313609488</v>
      </c>
      <c r="U47" s="122">
        <v>165.55621301774835</v>
      </c>
      <c r="V47" s="122">
        <v>124.27218934911659</v>
      </c>
      <c r="W47" s="121" t="s">
        <v>112</v>
      </c>
      <c r="X47" s="120" t="s">
        <v>112</v>
      </c>
      <c r="Y47" s="119" t="s">
        <v>112</v>
      </c>
      <c r="Z47" s="119" t="s">
        <v>112</v>
      </c>
      <c r="AA47" s="119" t="s">
        <v>112</v>
      </c>
    </row>
    <row r="48" spans="1:27" x14ac:dyDescent="0.35">
      <c r="A48" s="120" t="s">
        <v>527</v>
      </c>
      <c r="B48" s="120" t="s">
        <v>526</v>
      </c>
      <c r="C48" s="120" t="s">
        <v>525</v>
      </c>
      <c r="D48" s="120" t="s">
        <v>147</v>
      </c>
      <c r="E48" s="124">
        <v>44024</v>
      </c>
      <c r="F48" s="120" t="s">
        <v>148</v>
      </c>
      <c r="G48" s="120" t="s">
        <v>124</v>
      </c>
      <c r="H48" s="120" t="s">
        <v>103</v>
      </c>
      <c r="I48" s="123">
        <v>65.855072463768096</v>
      </c>
      <c r="J48" s="122">
        <v>30.940828402366879</v>
      </c>
      <c r="K48" s="122">
        <v>5.6568047337278102</v>
      </c>
      <c r="L48" s="122">
        <v>9.8639053254437847</v>
      </c>
      <c r="M48" s="122">
        <v>3.9526627218934913</v>
      </c>
      <c r="N48" s="122">
        <v>17.124260355029584</v>
      </c>
      <c r="O48" s="122">
        <v>27.467455621301777</v>
      </c>
      <c r="P48" s="122">
        <v>0.53846153846153855</v>
      </c>
      <c r="Q48" s="122">
        <v>5.2840236686390512</v>
      </c>
      <c r="R48" s="122">
        <v>3.6153846153846154</v>
      </c>
      <c r="S48" s="122">
        <v>3.4556213017751474</v>
      </c>
      <c r="T48" s="122">
        <v>5.4792899408284024</v>
      </c>
      <c r="U48" s="122">
        <v>37.863905325443788</v>
      </c>
      <c r="V48" s="122">
        <v>29.195266272189361</v>
      </c>
      <c r="W48" s="121" t="s">
        <v>112</v>
      </c>
      <c r="X48" s="120" t="s">
        <v>327</v>
      </c>
      <c r="Y48" s="119">
        <v>44959</v>
      </c>
      <c r="Z48" s="119" t="s">
        <v>411</v>
      </c>
      <c r="AA48" s="119" t="s">
        <v>325</v>
      </c>
    </row>
    <row r="49" spans="1:27" ht="15.65" customHeight="1" x14ac:dyDescent="0.35">
      <c r="A49" s="120" t="s">
        <v>524</v>
      </c>
      <c r="B49" s="120" t="s">
        <v>523</v>
      </c>
      <c r="C49" s="120" t="s">
        <v>522</v>
      </c>
      <c r="D49" s="120" t="s">
        <v>100</v>
      </c>
      <c r="E49" s="124">
        <v>93250</v>
      </c>
      <c r="F49" s="120" t="s">
        <v>138</v>
      </c>
      <c r="G49" s="120" t="s">
        <v>108</v>
      </c>
      <c r="H49" s="120" t="s">
        <v>103</v>
      </c>
      <c r="I49" s="123">
        <v>61.301724137930997</v>
      </c>
      <c r="J49" s="122">
        <v>53.822485207100691</v>
      </c>
      <c r="K49" s="122">
        <v>23.562130177514785</v>
      </c>
      <c r="L49" s="122">
        <v>57.603550295858057</v>
      </c>
      <c r="M49" s="122">
        <v>136.59763313609463</v>
      </c>
      <c r="N49" s="122">
        <v>187.93491124260336</v>
      </c>
      <c r="O49" s="122">
        <v>83.355029585798761</v>
      </c>
      <c r="P49" s="122">
        <v>0.29585798816568043</v>
      </c>
      <c r="Q49" s="122">
        <v>0</v>
      </c>
      <c r="R49" s="122">
        <v>106.04142011834323</v>
      </c>
      <c r="S49" s="122">
        <v>8.7218934911242574</v>
      </c>
      <c r="T49" s="122">
        <v>7.4615384615384608</v>
      </c>
      <c r="U49" s="122">
        <v>149.36094674556222</v>
      </c>
      <c r="V49" s="122">
        <v>189.23076923076923</v>
      </c>
      <c r="W49" s="121">
        <v>560</v>
      </c>
      <c r="X49" s="120" t="s">
        <v>327</v>
      </c>
      <c r="Y49" s="119">
        <v>44952</v>
      </c>
      <c r="Z49" s="119" t="s">
        <v>334</v>
      </c>
      <c r="AA49" s="119" t="s">
        <v>325</v>
      </c>
    </row>
    <row r="50" spans="1:27" ht="15.65" customHeight="1" x14ac:dyDescent="0.35">
      <c r="A50" s="120" t="s">
        <v>521</v>
      </c>
      <c r="B50" s="120" t="s">
        <v>520</v>
      </c>
      <c r="C50" s="120" t="s">
        <v>519</v>
      </c>
      <c r="D50" s="120" t="s">
        <v>151</v>
      </c>
      <c r="E50" s="124">
        <v>42754</v>
      </c>
      <c r="F50" s="120" t="s">
        <v>8</v>
      </c>
      <c r="G50" s="120" t="s">
        <v>124</v>
      </c>
      <c r="H50" s="120" t="s">
        <v>103</v>
      </c>
      <c r="I50" s="123">
        <v>1.6875</v>
      </c>
      <c r="J50" s="122">
        <v>0.13609467455621305</v>
      </c>
      <c r="K50" s="122">
        <v>0.10650887573964497</v>
      </c>
      <c r="L50" s="122">
        <v>0.46745562130177493</v>
      </c>
      <c r="M50" s="122">
        <v>0.44378698224852065</v>
      </c>
      <c r="N50" s="122">
        <v>0.95857988165680408</v>
      </c>
      <c r="O50" s="122">
        <v>0.18343195266272191</v>
      </c>
      <c r="P50" s="122">
        <v>0</v>
      </c>
      <c r="Q50" s="122">
        <v>1.1834319526627219E-2</v>
      </c>
      <c r="R50" s="122">
        <v>0.10059171597633138</v>
      </c>
      <c r="S50" s="122">
        <v>5.9171597633136093E-3</v>
      </c>
      <c r="T50" s="122">
        <v>0</v>
      </c>
      <c r="U50" s="122">
        <v>1.0473372781065085</v>
      </c>
      <c r="V50" s="122">
        <v>0.97041420118343114</v>
      </c>
      <c r="W50" s="121" t="s">
        <v>112</v>
      </c>
      <c r="X50" s="120" t="s">
        <v>161</v>
      </c>
      <c r="Y50" s="126">
        <v>44914</v>
      </c>
      <c r="Z50" s="125" t="s">
        <v>345</v>
      </c>
      <c r="AA50" s="125" t="s">
        <v>325</v>
      </c>
    </row>
    <row r="51" spans="1:27" ht="15.65" customHeight="1" x14ac:dyDescent="0.35">
      <c r="A51" s="120" t="s">
        <v>518</v>
      </c>
      <c r="B51" s="120" t="s">
        <v>517</v>
      </c>
      <c r="C51" s="120" t="s">
        <v>516</v>
      </c>
      <c r="D51" s="120" t="s">
        <v>165</v>
      </c>
      <c r="E51" s="124">
        <v>96910</v>
      </c>
      <c r="F51" s="120" t="s">
        <v>138</v>
      </c>
      <c r="G51" s="120" t="s">
        <v>124</v>
      </c>
      <c r="H51" s="120" t="s">
        <v>103</v>
      </c>
      <c r="I51" s="123">
        <v>70.928571428571402</v>
      </c>
      <c r="J51" s="122">
        <v>0.40828402366863908</v>
      </c>
      <c r="K51" s="122">
        <v>1.3372781065088757</v>
      </c>
      <c r="L51" s="122">
        <v>4.1479289940828403</v>
      </c>
      <c r="M51" s="122">
        <v>0</v>
      </c>
      <c r="N51" s="122">
        <v>5.5207100591715967</v>
      </c>
      <c r="O51" s="122">
        <v>0.37278106508875741</v>
      </c>
      <c r="P51" s="122">
        <v>0</v>
      </c>
      <c r="Q51" s="122">
        <v>0</v>
      </c>
      <c r="R51" s="122">
        <v>5.3372781065088759</v>
      </c>
      <c r="S51" s="122">
        <v>0.18343195266272189</v>
      </c>
      <c r="T51" s="122">
        <v>0</v>
      </c>
      <c r="U51" s="122">
        <v>0.37278106508875741</v>
      </c>
      <c r="V51" s="122">
        <v>5.5207100591715967</v>
      </c>
      <c r="W51" s="121" t="s">
        <v>112</v>
      </c>
      <c r="X51" s="120" t="s">
        <v>112</v>
      </c>
      <c r="Y51" s="119" t="s">
        <v>112</v>
      </c>
      <c r="Z51" s="119" t="s">
        <v>112</v>
      </c>
      <c r="AA51" s="119" t="s">
        <v>112</v>
      </c>
    </row>
    <row r="52" spans="1:27" x14ac:dyDescent="0.35">
      <c r="A52" s="120" t="s">
        <v>515</v>
      </c>
      <c r="B52" s="120" t="s">
        <v>514</v>
      </c>
      <c r="C52" s="120" t="s">
        <v>513</v>
      </c>
      <c r="D52" s="120" t="s">
        <v>115</v>
      </c>
      <c r="E52" s="124">
        <v>39520</v>
      </c>
      <c r="F52" s="120" t="s">
        <v>110</v>
      </c>
      <c r="G52" s="120" t="s">
        <v>111</v>
      </c>
      <c r="H52" s="120" t="s">
        <v>103</v>
      </c>
      <c r="I52" s="123">
        <v>2.7092819614710999</v>
      </c>
      <c r="J52" s="122">
        <v>4.994082840236687</v>
      </c>
      <c r="K52" s="122">
        <v>1.5384615384615388</v>
      </c>
      <c r="L52" s="122">
        <v>1.852071005917161</v>
      </c>
      <c r="M52" s="122">
        <v>0.82248520710059148</v>
      </c>
      <c r="N52" s="122">
        <v>2.5384615384615392</v>
      </c>
      <c r="O52" s="122">
        <v>6.4852071005917207</v>
      </c>
      <c r="P52" s="122">
        <v>1.7751479289940829E-2</v>
      </c>
      <c r="Q52" s="122">
        <v>0.16568047337278108</v>
      </c>
      <c r="R52" s="122">
        <v>7.6923076923076927E-2</v>
      </c>
      <c r="S52" s="122">
        <v>8.2840236686390539E-2</v>
      </c>
      <c r="T52" s="122">
        <v>2.9585798816568046E-2</v>
      </c>
      <c r="U52" s="122">
        <v>9.0177514792899682</v>
      </c>
      <c r="V52" s="122">
        <v>4.2011834319526571</v>
      </c>
      <c r="W52" s="121" t="s">
        <v>112</v>
      </c>
      <c r="X52" s="120" t="s">
        <v>161</v>
      </c>
      <c r="Y52" s="119">
        <v>44558</v>
      </c>
      <c r="Z52" s="119" t="s">
        <v>345</v>
      </c>
      <c r="AA52" s="119" t="s">
        <v>325</v>
      </c>
    </row>
    <row r="53" spans="1:27" x14ac:dyDescent="0.35">
      <c r="A53" s="120" t="s">
        <v>512</v>
      </c>
      <c r="B53" s="120" t="s">
        <v>511</v>
      </c>
      <c r="C53" s="120" t="s">
        <v>510</v>
      </c>
      <c r="D53" s="120" t="s">
        <v>145</v>
      </c>
      <c r="E53" s="124">
        <v>89015</v>
      </c>
      <c r="F53" s="120" t="s">
        <v>146</v>
      </c>
      <c r="G53" s="120" t="s">
        <v>124</v>
      </c>
      <c r="H53" s="120" t="s">
        <v>103</v>
      </c>
      <c r="I53" s="123">
        <v>35.1732026143791</v>
      </c>
      <c r="J53" s="122">
        <v>10.840236686390529</v>
      </c>
      <c r="K53" s="122">
        <v>18.597633136094672</v>
      </c>
      <c r="L53" s="122">
        <v>27.071005917159777</v>
      </c>
      <c r="M53" s="122">
        <v>12.094674556213015</v>
      </c>
      <c r="N53" s="122">
        <v>41.852071005917189</v>
      </c>
      <c r="O53" s="122">
        <v>15.378698224852068</v>
      </c>
      <c r="P53" s="122">
        <v>8.5384615384615401</v>
      </c>
      <c r="Q53" s="122">
        <v>2.834319526627219</v>
      </c>
      <c r="R53" s="122">
        <v>21.461538461538463</v>
      </c>
      <c r="S53" s="122">
        <v>10.25443786982248</v>
      </c>
      <c r="T53" s="122">
        <v>9.3668639053254452</v>
      </c>
      <c r="U53" s="122">
        <v>27.520710059171595</v>
      </c>
      <c r="V53" s="122">
        <v>56.39053254437875</v>
      </c>
      <c r="W53" s="121" t="s">
        <v>112</v>
      </c>
      <c r="X53" s="120" t="s">
        <v>327</v>
      </c>
      <c r="Y53" s="126">
        <v>45022</v>
      </c>
      <c r="Z53" s="125" t="s">
        <v>411</v>
      </c>
      <c r="AA53" s="125" t="s">
        <v>325</v>
      </c>
    </row>
    <row r="54" spans="1:27" ht="15.65" customHeight="1" x14ac:dyDescent="0.35">
      <c r="A54" s="120" t="s">
        <v>509</v>
      </c>
      <c r="B54" s="120" t="s">
        <v>508</v>
      </c>
      <c r="C54" s="120" t="s">
        <v>184</v>
      </c>
      <c r="D54" s="120" t="s">
        <v>106</v>
      </c>
      <c r="E54" s="124">
        <v>77032</v>
      </c>
      <c r="F54" s="120" t="s">
        <v>123</v>
      </c>
      <c r="G54" s="120" t="s">
        <v>108</v>
      </c>
      <c r="H54" s="120" t="s">
        <v>103</v>
      </c>
      <c r="I54" s="123">
        <v>36.081024568740197</v>
      </c>
      <c r="J54" s="122">
        <v>812.10059171597311</v>
      </c>
      <c r="K54" s="122">
        <v>21.289940828402369</v>
      </c>
      <c r="L54" s="122">
        <v>2.3905325443786971</v>
      </c>
      <c r="M54" s="122">
        <v>0.68047337278106501</v>
      </c>
      <c r="N54" s="122">
        <v>5.7041420118343202</v>
      </c>
      <c r="O54" s="122">
        <v>692.92899408284052</v>
      </c>
      <c r="P54" s="122">
        <v>0.37278106508875741</v>
      </c>
      <c r="Q54" s="122">
        <v>137.45562130177473</v>
      </c>
      <c r="R54" s="122">
        <v>0.87573964497041412</v>
      </c>
      <c r="S54" s="122">
        <v>2.5029585798816569</v>
      </c>
      <c r="T54" s="122">
        <v>1.2071005917159763</v>
      </c>
      <c r="U54" s="122">
        <v>831.87573964496664</v>
      </c>
      <c r="V54" s="122">
        <v>386.61538461538453</v>
      </c>
      <c r="W54" s="121">
        <v>750</v>
      </c>
      <c r="X54" s="120" t="s">
        <v>327</v>
      </c>
      <c r="Y54" s="119">
        <v>44952</v>
      </c>
      <c r="Z54" s="119" t="s">
        <v>334</v>
      </c>
      <c r="AA54" s="119" t="s">
        <v>325</v>
      </c>
    </row>
    <row r="55" spans="1:27" x14ac:dyDescent="0.35">
      <c r="A55" s="120" t="s">
        <v>507</v>
      </c>
      <c r="B55" s="120" t="s">
        <v>506</v>
      </c>
      <c r="C55" s="120" t="s">
        <v>505</v>
      </c>
      <c r="D55" s="120" t="s">
        <v>100</v>
      </c>
      <c r="E55" s="124">
        <v>92231</v>
      </c>
      <c r="F55" s="120" t="s">
        <v>116</v>
      </c>
      <c r="G55" s="120" t="s">
        <v>108</v>
      </c>
      <c r="H55" s="120" t="s">
        <v>103</v>
      </c>
      <c r="I55" s="123">
        <v>45.707083333333301</v>
      </c>
      <c r="J55" s="122">
        <v>599.28402366863759</v>
      </c>
      <c r="K55" s="122">
        <v>7.502958579881656</v>
      </c>
      <c r="L55" s="122">
        <v>14.319526627218933</v>
      </c>
      <c r="M55" s="122">
        <v>20.863905325443792</v>
      </c>
      <c r="N55" s="122">
        <v>69.142011834319504</v>
      </c>
      <c r="O55" s="122">
        <v>572.44970414201089</v>
      </c>
      <c r="P55" s="122">
        <v>0.378698224852071</v>
      </c>
      <c r="Q55" s="122">
        <v>0</v>
      </c>
      <c r="R55" s="122">
        <v>35.822485207100598</v>
      </c>
      <c r="S55" s="122">
        <v>8.5739644970414197</v>
      </c>
      <c r="T55" s="122">
        <v>10.165680473372779</v>
      </c>
      <c r="U55" s="122">
        <v>587.40828402366685</v>
      </c>
      <c r="V55" s="122">
        <v>350.15976331360804</v>
      </c>
      <c r="W55" s="121">
        <v>640</v>
      </c>
      <c r="X55" s="120" t="s">
        <v>327</v>
      </c>
      <c r="Y55" s="119">
        <v>45316</v>
      </c>
      <c r="Z55" s="119" t="s">
        <v>334</v>
      </c>
      <c r="AA55" s="128" t="s">
        <v>325</v>
      </c>
    </row>
    <row r="56" spans="1:27" ht="15.65" customHeight="1" x14ac:dyDescent="0.35">
      <c r="A56" s="120" t="s">
        <v>504</v>
      </c>
      <c r="B56" s="120" t="s">
        <v>503</v>
      </c>
      <c r="C56" s="120" t="s">
        <v>452</v>
      </c>
      <c r="D56" s="120" t="s">
        <v>106</v>
      </c>
      <c r="E56" s="124">
        <v>77301</v>
      </c>
      <c r="F56" s="120" t="s">
        <v>123</v>
      </c>
      <c r="G56" s="120" t="s">
        <v>111</v>
      </c>
      <c r="H56" s="120" t="s">
        <v>103</v>
      </c>
      <c r="I56" s="123">
        <v>41.117410265011699</v>
      </c>
      <c r="J56" s="122">
        <v>911.25443786981646</v>
      </c>
      <c r="K56" s="122">
        <v>49.011834319526564</v>
      </c>
      <c r="L56" s="122">
        <v>5.9171597633136086</v>
      </c>
      <c r="M56" s="122">
        <v>1.5502958579881656</v>
      </c>
      <c r="N56" s="122">
        <v>16.479289940828409</v>
      </c>
      <c r="O56" s="122">
        <v>951.2544378698168</v>
      </c>
      <c r="P56" s="122">
        <v>0</v>
      </c>
      <c r="Q56" s="122">
        <v>0</v>
      </c>
      <c r="R56" s="122">
        <v>2.0946745562130173</v>
      </c>
      <c r="S56" s="122">
        <v>3.449704142011834</v>
      </c>
      <c r="T56" s="122">
        <v>3.3076923076923075</v>
      </c>
      <c r="U56" s="122">
        <v>958.88165680472764</v>
      </c>
      <c r="V56" s="122">
        <v>646.36686390531861</v>
      </c>
      <c r="W56" s="121" t="s">
        <v>112</v>
      </c>
      <c r="X56" s="120" t="s">
        <v>327</v>
      </c>
      <c r="Y56" s="119">
        <v>45274</v>
      </c>
      <c r="Z56" s="119" t="s">
        <v>326</v>
      </c>
      <c r="AA56" s="119" t="s">
        <v>325</v>
      </c>
    </row>
    <row r="57" spans="1:27" x14ac:dyDescent="0.35">
      <c r="A57" s="120" t="s">
        <v>502</v>
      </c>
      <c r="B57" s="120" t="s">
        <v>501</v>
      </c>
      <c r="C57" s="120" t="s">
        <v>500</v>
      </c>
      <c r="D57" s="120" t="s">
        <v>167</v>
      </c>
      <c r="E57" s="124">
        <v>83442</v>
      </c>
      <c r="F57" s="120" t="s">
        <v>146</v>
      </c>
      <c r="G57" s="120" t="s">
        <v>111</v>
      </c>
      <c r="H57" s="120" t="s">
        <v>103</v>
      </c>
      <c r="I57" s="123">
        <v>3.95</v>
      </c>
      <c r="J57" s="122">
        <v>0.2899408284023669</v>
      </c>
      <c r="K57" s="122">
        <v>0.51479289940828399</v>
      </c>
      <c r="L57" s="122">
        <v>0.42011834319526631</v>
      </c>
      <c r="M57" s="122">
        <v>0.24852071005917165</v>
      </c>
      <c r="N57" s="122">
        <v>1.1775147928994083</v>
      </c>
      <c r="O57" s="122">
        <v>0.29585798816568049</v>
      </c>
      <c r="P57" s="122">
        <v>0</v>
      </c>
      <c r="Q57" s="122">
        <v>0</v>
      </c>
      <c r="R57" s="122">
        <v>0.10650887573964497</v>
      </c>
      <c r="S57" s="122">
        <v>5.3254437869822487E-2</v>
      </c>
      <c r="T57" s="122">
        <v>3.5502958579881658E-2</v>
      </c>
      <c r="U57" s="122">
        <v>1.2781065088757393</v>
      </c>
      <c r="V57" s="122">
        <v>1.1834319526627217</v>
      </c>
      <c r="W57" s="121" t="s">
        <v>112</v>
      </c>
      <c r="X57" s="120" t="s">
        <v>161</v>
      </c>
      <c r="Y57" s="119">
        <v>44515</v>
      </c>
      <c r="Z57" s="119" t="s">
        <v>345</v>
      </c>
      <c r="AA57" s="128" t="s">
        <v>325</v>
      </c>
    </row>
    <row r="58" spans="1:27" ht="15.65" customHeight="1" x14ac:dyDescent="0.35">
      <c r="A58" s="120" t="s">
        <v>499</v>
      </c>
      <c r="B58" s="120" t="s">
        <v>498</v>
      </c>
      <c r="C58" s="120" t="s">
        <v>497</v>
      </c>
      <c r="D58" s="120" t="s">
        <v>109</v>
      </c>
      <c r="E58" s="124">
        <v>71342</v>
      </c>
      <c r="F58" s="120" t="s">
        <v>110</v>
      </c>
      <c r="G58" s="120" t="s">
        <v>102</v>
      </c>
      <c r="H58" s="120" t="s">
        <v>103</v>
      </c>
      <c r="I58" s="123">
        <v>35.982041587901698</v>
      </c>
      <c r="J58" s="122">
        <v>393.61538461538288</v>
      </c>
      <c r="K58" s="122">
        <v>184.85207100591751</v>
      </c>
      <c r="L58" s="122">
        <v>261.70414201183308</v>
      </c>
      <c r="M58" s="122">
        <v>184.96449704142</v>
      </c>
      <c r="N58" s="122">
        <v>493.9289940828383</v>
      </c>
      <c r="O58" s="122">
        <v>529.88165680473219</v>
      </c>
      <c r="P58" s="122">
        <v>0.13017751479289941</v>
      </c>
      <c r="Q58" s="122">
        <v>1.195266272189349</v>
      </c>
      <c r="R58" s="122">
        <v>179.70414201183431</v>
      </c>
      <c r="S58" s="122">
        <v>74.562130177514859</v>
      </c>
      <c r="T58" s="122">
        <v>89.704142011834463</v>
      </c>
      <c r="U58" s="122">
        <v>681.16568047336875</v>
      </c>
      <c r="V58" s="122">
        <v>795.64497041419202</v>
      </c>
      <c r="W58" s="121">
        <v>1170</v>
      </c>
      <c r="X58" s="120" t="s">
        <v>327</v>
      </c>
      <c r="Y58" s="119">
        <v>45302</v>
      </c>
      <c r="Z58" s="119" t="s">
        <v>334</v>
      </c>
      <c r="AA58" s="119" t="s">
        <v>325</v>
      </c>
    </row>
    <row r="59" spans="1:27" ht="15.5" customHeight="1" x14ac:dyDescent="0.35">
      <c r="A59" s="120" t="s">
        <v>496</v>
      </c>
      <c r="B59" s="120" t="s">
        <v>495</v>
      </c>
      <c r="C59" s="120" t="s">
        <v>494</v>
      </c>
      <c r="D59" s="120" t="s">
        <v>109</v>
      </c>
      <c r="E59" s="124">
        <v>71303</v>
      </c>
      <c r="F59" s="120" t="s">
        <v>110</v>
      </c>
      <c r="G59" s="120" t="s">
        <v>143</v>
      </c>
      <c r="H59" s="120" t="s">
        <v>4</v>
      </c>
      <c r="I59" s="123">
        <v>3.1571100917431201</v>
      </c>
      <c r="J59" s="122">
        <v>164.12426035501551</v>
      </c>
      <c r="K59" s="122">
        <v>27.000000000000419</v>
      </c>
      <c r="L59" s="122">
        <v>51.307692307693621</v>
      </c>
      <c r="M59" s="122">
        <v>41.692307692308674</v>
      </c>
      <c r="N59" s="122">
        <v>102.40828402367214</v>
      </c>
      <c r="O59" s="122">
        <v>181.68047337276002</v>
      </c>
      <c r="P59" s="122">
        <v>1.7751479289940829E-2</v>
      </c>
      <c r="Q59" s="122">
        <v>1.7751479289940829E-2</v>
      </c>
      <c r="R59" s="122">
        <v>34.479289940829084</v>
      </c>
      <c r="S59" s="122">
        <v>15.153846153846226</v>
      </c>
      <c r="T59" s="122">
        <v>18.491124260355175</v>
      </c>
      <c r="U59" s="122">
        <v>215.99999999996197</v>
      </c>
      <c r="V59" s="122">
        <v>279.18343195260394</v>
      </c>
      <c r="W59" s="121" t="s">
        <v>112</v>
      </c>
      <c r="X59" s="120" t="s">
        <v>327</v>
      </c>
      <c r="Y59" s="119">
        <v>45198</v>
      </c>
      <c r="Z59" s="119" t="s">
        <v>404</v>
      </c>
      <c r="AA59" s="128" t="s">
        <v>325</v>
      </c>
    </row>
    <row r="60" spans="1:27" ht="15.75" customHeight="1" x14ac:dyDescent="0.35">
      <c r="A60" s="120" t="s">
        <v>493</v>
      </c>
      <c r="B60" s="120" t="s">
        <v>492</v>
      </c>
      <c r="C60" s="120" t="s">
        <v>491</v>
      </c>
      <c r="D60" s="120" t="s">
        <v>109</v>
      </c>
      <c r="E60" s="124">
        <v>71251</v>
      </c>
      <c r="F60" s="120" t="s">
        <v>110</v>
      </c>
      <c r="G60" s="120" t="s">
        <v>102</v>
      </c>
      <c r="H60" s="120" t="s">
        <v>103</v>
      </c>
      <c r="I60" s="123">
        <v>31.780994336060399</v>
      </c>
      <c r="J60" s="122">
        <v>906.04733727809582</v>
      </c>
      <c r="K60" s="122">
        <v>17.958579881656807</v>
      </c>
      <c r="L60" s="122">
        <v>2.4615384615384612</v>
      </c>
      <c r="M60" s="122">
        <v>4.142011834319527E-2</v>
      </c>
      <c r="N60" s="122">
        <v>23.254437869822514</v>
      </c>
      <c r="O60" s="122">
        <v>903.25443786981225</v>
      </c>
      <c r="P60" s="122">
        <v>0</v>
      </c>
      <c r="Q60" s="122">
        <v>0</v>
      </c>
      <c r="R60" s="122">
        <v>1.2899408284023668</v>
      </c>
      <c r="S60" s="122">
        <v>3.6627218934911236</v>
      </c>
      <c r="T60" s="122">
        <v>10.443786982248517</v>
      </c>
      <c r="U60" s="122">
        <v>911.11242603549317</v>
      </c>
      <c r="V60" s="122">
        <v>678.76923076922105</v>
      </c>
      <c r="W60" s="121">
        <v>500</v>
      </c>
      <c r="X60" s="120" t="s">
        <v>327</v>
      </c>
      <c r="Y60" s="119">
        <v>45267</v>
      </c>
      <c r="Z60" s="119" t="s">
        <v>334</v>
      </c>
      <c r="AA60" s="119" t="s">
        <v>325</v>
      </c>
    </row>
    <row r="61" spans="1:27" ht="15.65" customHeight="1" x14ac:dyDescent="0.35">
      <c r="A61" s="120" t="s">
        <v>490</v>
      </c>
      <c r="B61" s="120" t="s">
        <v>489</v>
      </c>
      <c r="C61" s="120" t="s">
        <v>488</v>
      </c>
      <c r="D61" s="120" t="s">
        <v>140</v>
      </c>
      <c r="E61" s="124">
        <v>56201</v>
      </c>
      <c r="F61" s="120" t="s">
        <v>141</v>
      </c>
      <c r="G61" s="120" t="s">
        <v>111</v>
      </c>
      <c r="H61" s="120" t="s">
        <v>103</v>
      </c>
      <c r="I61" s="123">
        <v>48.228013029316003</v>
      </c>
      <c r="J61" s="122">
        <v>9.1420118343195256</v>
      </c>
      <c r="K61" s="122">
        <v>9.6745562130177536</v>
      </c>
      <c r="L61" s="122">
        <v>51.420118343195291</v>
      </c>
      <c r="M61" s="122">
        <v>14.899408284023666</v>
      </c>
      <c r="N61" s="122">
        <v>47.55621301775151</v>
      </c>
      <c r="O61" s="122">
        <v>25.443786982248508</v>
      </c>
      <c r="P61" s="122">
        <v>7.2899408284023668</v>
      </c>
      <c r="Q61" s="122">
        <v>4.8461538461538467</v>
      </c>
      <c r="R61" s="122">
        <v>21.177514792899405</v>
      </c>
      <c r="S61" s="122">
        <v>6.1005917159763303</v>
      </c>
      <c r="T61" s="122">
        <v>5.3491124260355027</v>
      </c>
      <c r="U61" s="122">
        <v>52.508875739644992</v>
      </c>
      <c r="V61" s="122">
        <v>75.017751479290112</v>
      </c>
      <c r="W61" s="121" t="s">
        <v>112</v>
      </c>
      <c r="X61" s="120" t="s">
        <v>327</v>
      </c>
      <c r="Y61" s="119">
        <v>45001</v>
      </c>
      <c r="Z61" s="119" t="s">
        <v>326</v>
      </c>
      <c r="AA61" s="119" t="s">
        <v>325</v>
      </c>
    </row>
    <row r="62" spans="1:27" ht="15.65" customHeight="1" x14ac:dyDescent="0.35">
      <c r="A62" s="120" t="s">
        <v>487</v>
      </c>
      <c r="B62" s="120" t="s">
        <v>486</v>
      </c>
      <c r="C62" s="120" t="s">
        <v>485</v>
      </c>
      <c r="D62" s="120" t="s">
        <v>144</v>
      </c>
      <c r="E62" s="124">
        <v>74647</v>
      </c>
      <c r="F62" s="120" t="s">
        <v>8</v>
      </c>
      <c r="G62" s="120" t="s">
        <v>111</v>
      </c>
      <c r="H62" s="120" t="s">
        <v>103</v>
      </c>
      <c r="I62" s="123">
        <v>41.393767705382402</v>
      </c>
      <c r="J62" s="122">
        <v>37.426035502958591</v>
      </c>
      <c r="K62" s="122">
        <v>12.875739644970412</v>
      </c>
      <c r="L62" s="122">
        <v>24.372781065088766</v>
      </c>
      <c r="M62" s="122">
        <v>15.863905325443788</v>
      </c>
      <c r="N62" s="122">
        <v>45.828402366863898</v>
      </c>
      <c r="O62" s="122">
        <v>44.319526627218934</v>
      </c>
      <c r="P62" s="122">
        <v>5.3254437869822487E-2</v>
      </c>
      <c r="Q62" s="122">
        <v>0.33727810650887574</v>
      </c>
      <c r="R62" s="122">
        <v>18.49704142011834</v>
      </c>
      <c r="S62" s="122">
        <v>6.8224852071005913</v>
      </c>
      <c r="T62" s="122">
        <v>7.5207100591715959</v>
      </c>
      <c r="U62" s="122">
        <v>57.698224852071021</v>
      </c>
      <c r="V62" s="122">
        <v>71.236686390532583</v>
      </c>
      <c r="W62" s="121" t="s">
        <v>112</v>
      </c>
      <c r="X62" s="120" t="s">
        <v>327</v>
      </c>
      <c r="Y62" s="119">
        <v>44987</v>
      </c>
      <c r="Z62" s="119" t="s">
        <v>334</v>
      </c>
      <c r="AA62" s="119" t="s">
        <v>325</v>
      </c>
    </row>
    <row r="63" spans="1:27" ht="15.65" customHeight="1" x14ac:dyDescent="0.35">
      <c r="A63" s="120" t="s">
        <v>484</v>
      </c>
      <c r="B63" s="120" t="s">
        <v>168</v>
      </c>
      <c r="C63" s="120" t="s">
        <v>169</v>
      </c>
      <c r="D63" s="120" t="s">
        <v>170</v>
      </c>
      <c r="E63" s="124">
        <v>37918</v>
      </c>
      <c r="F63" s="120" t="s">
        <v>110</v>
      </c>
      <c r="G63" s="120" t="s">
        <v>124</v>
      </c>
      <c r="H63" s="120" t="s">
        <v>103</v>
      </c>
      <c r="I63" s="123">
        <v>1.78440366972477</v>
      </c>
      <c r="J63" s="122">
        <v>0.62721893491124237</v>
      </c>
      <c r="K63" s="122">
        <v>0.7455621301775146</v>
      </c>
      <c r="L63" s="122">
        <v>0.59171597633136053</v>
      </c>
      <c r="M63" s="122">
        <v>0.36094674556213013</v>
      </c>
      <c r="N63" s="122">
        <v>1.5443786982248544</v>
      </c>
      <c r="O63" s="122">
        <v>0.73372781065088699</v>
      </c>
      <c r="P63" s="122">
        <v>5.9171597633136093E-3</v>
      </c>
      <c r="Q63" s="122">
        <v>4.1420118343195263E-2</v>
      </c>
      <c r="R63" s="122">
        <v>0</v>
      </c>
      <c r="S63" s="122">
        <v>3.5502958579881658E-2</v>
      </c>
      <c r="T63" s="122">
        <v>0</v>
      </c>
      <c r="U63" s="122">
        <v>2.2899408284023681</v>
      </c>
      <c r="V63" s="122">
        <v>1.8520710059171632</v>
      </c>
      <c r="W63" s="121" t="s">
        <v>112</v>
      </c>
      <c r="X63" s="120" t="s">
        <v>161</v>
      </c>
      <c r="Y63" s="119">
        <v>44949</v>
      </c>
      <c r="Z63" s="119" t="s">
        <v>345</v>
      </c>
      <c r="AA63" s="119" t="s">
        <v>325</v>
      </c>
    </row>
    <row r="64" spans="1:27" ht="15.65" customHeight="1" x14ac:dyDescent="0.35">
      <c r="A64" s="120" t="s">
        <v>483</v>
      </c>
      <c r="B64" s="120" t="s">
        <v>482</v>
      </c>
      <c r="C64" s="120" t="s">
        <v>481</v>
      </c>
      <c r="D64" s="120" t="s">
        <v>106</v>
      </c>
      <c r="E64" s="124">
        <v>78118</v>
      </c>
      <c r="F64" s="120" t="s">
        <v>107</v>
      </c>
      <c r="G64" s="120" t="s">
        <v>102</v>
      </c>
      <c r="H64" s="120" t="s">
        <v>103</v>
      </c>
      <c r="I64" s="123">
        <v>38.377588587206603</v>
      </c>
      <c r="J64" s="122">
        <v>1228.7455621301604</v>
      </c>
      <c r="K64" s="122">
        <v>12.775147928994087</v>
      </c>
      <c r="L64" s="122">
        <v>0.30177514792899413</v>
      </c>
      <c r="M64" s="122">
        <v>2.9585798816568046E-2</v>
      </c>
      <c r="N64" s="122">
        <v>33.153846153846153</v>
      </c>
      <c r="O64" s="122">
        <v>1208.6982248520553</v>
      </c>
      <c r="P64" s="122">
        <v>0</v>
      </c>
      <c r="Q64" s="122">
        <v>0</v>
      </c>
      <c r="R64" s="122">
        <v>0.65680473372781067</v>
      </c>
      <c r="S64" s="122">
        <v>2.7869822485207099</v>
      </c>
      <c r="T64" s="122">
        <v>24.562130177514792</v>
      </c>
      <c r="U64" s="122">
        <v>1213.8461538461377</v>
      </c>
      <c r="V64" s="122">
        <v>818.3076923076959</v>
      </c>
      <c r="W64" s="121">
        <v>830</v>
      </c>
      <c r="X64" s="120" t="s">
        <v>327</v>
      </c>
      <c r="Y64" s="126">
        <v>45001</v>
      </c>
      <c r="Z64" s="125" t="s">
        <v>334</v>
      </c>
      <c r="AA64" s="125" t="s">
        <v>325</v>
      </c>
    </row>
    <row r="65" spans="1:27" ht="15.65" customHeight="1" x14ac:dyDescent="0.35">
      <c r="A65" s="120" t="s">
        <v>480</v>
      </c>
      <c r="B65" s="120" t="s">
        <v>479</v>
      </c>
      <c r="C65" s="120" t="s">
        <v>186</v>
      </c>
      <c r="D65" s="120" t="s">
        <v>131</v>
      </c>
      <c r="E65" s="124">
        <v>33194</v>
      </c>
      <c r="F65" s="120" t="s">
        <v>7</v>
      </c>
      <c r="G65" s="120" t="s">
        <v>120</v>
      </c>
      <c r="H65" s="120" t="s">
        <v>4</v>
      </c>
      <c r="I65" s="123">
        <v>39.195061728395103</v>
      </c>
      <c r="J65" s="122">
        <v>16.994082840236675</v>
      </c>
      <c r="K65" s="122">
        <v>5.3609467455621296</v>
      </c>
      <c r="L65" s="122">
        <v>250.60355029585722</v>
      </c>
      <c r="M65" s="122">
        <v>304.78106508875663</v>
      </c>
      <c r="N65" s="122">
        <v>394.01775147928873</v>
      </c>
      <c r="O65" s="122">
        <v>183.10059171597604</v>
      </c>
      <c r="P65" s="122">
        <v>0.62130177514792906</v>
      </c>
      <c r="Q65" s="122">
        <v>0</v>
      </c>
      <c r="R65" s="122">
        <v>156.05917159763322</v>
      </c>
      <c r="S65" s="122">
        <v>39.207100591715999</v>
      </c>
      <c r="T65" s="122">
        <v>19.911242603550296</v>
      </c>
      <c r="U65" s="122">
        <v>362.56213017751281</v>
      </c>
      <c r="V65" s="122">
        <v>415.1597633136069</v>
      </c>
      <c r="W65" s="121">
        <v>450</v>
      </c>
      <c r="X65" s="120" t="s">
        <v>327</v>
      </c>
      <c r="Y65" s="119">
        <v>45008</v>
      </c>
      <c r="Z65" s="119" t="s">
        <v>334</v>
      </c>
      <c r="AA65" s="119" t="s">
        <v>325</v>
      </c>
    </row>
    <row r="66" spans="1:27" ht="15.65" customHeight="1" x14ac:dyDescent="0.35">
      <c r="A66" s="120" t="s">
        <v>478</v>
      </c>
      <c r="B66" s="120" t="s">
        <v>477</v>
      </c>
      <c r="C66" s="120" t="s">
        <v>476</v>
      </c>
      <c r="D66" s="120" t="s">
        <v>109</v>
      </c>
      <c r="E66" s="124">
        <v>71483</v>
      </c>
      <c r="F66" s="120" t="s">
        <v>110</v>
      </c>
      <c r="G66" s="120" t="s">
        <v>102</v>
      </c>
      <c r="H66" s="120" t="s">
        <v>4</v>
      </c>
      <c r="I66" s="123">
        <v>29.2933199397288</v>
      </c>
      <c r="J66" s="122">
        <v>1272.0710059171281</v>
      </c>
      <c r="K66" s="122">
        <v>68.970414201183587</v>
      </c>
      <c r="L66" s="122">
        <v>84.272189349112551</v>
      </c>
      <c r="M66" s="122">
        <v>44.970414201183473</v>
      </c>
      <c r="N66" s="122">
        <v>167.1715976331366</v>
      </c>
      <c r="O66" s="122">
        <v>1303.1124260354673</v>
      </c>
      <c r="P66" s="122">
        <v>0</v>
      </c>
      <c r="Q66" s="122">
        <v>0</v>
      </c>
      <c r="R66" s="122">
        <v>61.857988165680517</v>
      </c>
      <c r="S66" s="122">
        <v>33.207100591715985</v>
      </c>
      <c r="T66" s="122">
        <v>32.585798816568044</v>
      </c>
      <c r="U66" s="122">
        <v>1342.6331360946369</v>
      </c>
      <c r="V66" s="122">
        <v>920.71005917158539</v>
      </c>
      <c r="W66" s="121">
        <v>946</v>
      </c>
      <c r="X66" s="120" t="s">
        <v>327</v>
      </c>
      <c r="Y66" s="119">
        <v>44952</v>
      </c>
      <c r="Z66" s="119" t="s">
        <v>334</v>
      </c>
      <c r="AA66" s="119" t="s">
        <v>325</v>
      </c>
    </row>
    <row r="67" spans="1:27" x14ac:dyDescent="0.35">
      <c r="A67" s="120" t="s">
        <v>475</v>
      </c>
      <c r="B67" s="120" t="s">
        <v>474</v>
      </c>
      <c r="C67" s="120" t="s">
        <v>473</v>
      </c>
      <c r="D67" s="120" t="s">
        <v>106</v>
      </c>
      <c r="E67" s="124">
        <v>76642</v>
      </c>
      <c r="F67" s="120" t="s">
        <v>123</v>
      </c>
      <c r="G67" s="120" t="s">
        <v>124</v>
      </c>
      <c r="H67" s="120" t="s">
        <v>4</v>
      </c>
      <c r="I67" s="123">
        <v>32.034188034187999</v>
      </c>
      <c r="J67" s="122">
        <v>60.431952662721883</v>
      </c>
      <c r="K67" s="122">
        <v>1.8402366863905326</v>
      </c>
      <c r="L67" s="122">
        <v>0.82248520710059136</v>
      </c>
      <c r="M67" s="122">
        <v>0.34911242603550291</v>
      </c>
      <c r="N67" s="122">
        <v>2.8579881656804749</v>
      </c>
      <c r="O67" s="122">
        <v>60.585798816568037</v>
      </c>
      <c r="P67" s="122">
        <v>0</v>
      </c>
      <c r="Q67" s="122">
        <v>0</v>
      </c>
      <c r="R67" s="122">
        <v>0.10650887573964499</v>
      </c>
      <c r="S67" s="122">
        <v>0.12426035502958582</v>
      </c>
      <c r="T67" s="122">
        <v>0.66863905325443784</v>
      </c>
      <c r="U67" s="122">
        <v>62.54437869822484</v>
      </c>
      <c r="V67" s="122">
        <v>57.585798816568044</v>
      </c>
      <c r="W67" s="121" t="s">
        <v>112</v>
      </c>
      <c r="X67" s="120" t="s">
        <v>327</v>
      </c>
      <c r="Y67" s="119">
        <v>44938</v>
      </c>
      <c r="Z67" s="119" t="s">
        <v>326</v>
      </c>
      <c r="AA67" s="119" t="s">
        <v>325</v>
      </c>
    </row>
    <row r="68" spans="1:27" x14ac:dyDescent="0.35">
      <c r="A68" s="120" t="s">
        <v>472</v>
      </c>
      <c r="B68" s="120" t="s">
        <v>471</v>
      </c>
      <c r="C68" s="120" t="s">
        <v>336</v>
      </c>
      <c r="D68" s="120" t="s">
        <v>106</v>
      </c>
      <c r="E68" s="124">
        <v>78041</v>
      </c>
      <c r="F68" s="120" t="s">
        <v>335</v>
      </c>
      <c r="G68" s="120" t="s">
        <v>102</v>
      </c>
      <c r="H68" s="120" t="s">
        <v>103</v>
      </c>
      <c r="I68" s="123">
        <v>27.987811634349001</v>
      </c>
      <c r="J68" s="122">
        <v>275.83431952662181</v>
      </c>
      <c r="K68" s="122">
        <v>6.1479289940828412</v>
      </c>
      <c r="L68" s="122">
        <v>2.8579881656804731</v>
      </c>
      <c r="M68" s="122">
        <v>6.9763313609467472</v>
      </c>
      <c r="N68" s="122">
        <v>1.9644970414201184</v>
      </c>
      <c r="O68" s="122">
        <v>53.579881656804844</v>
      </c>
      <c r="P68" s="122">
        <v>14.514792899408281</v>
      </c>
      <c r="Q68" s="122">
        <v>221.75739644970082</v>
      </c>
      <c r="R68" s="122">
        <v>4.4792899408284024</v>
      </c>
      <c r="S68" s="122">
        <v>2.8461538461538463</v>
      </c>
      <c r="T68" s="122">
        <v>7.7633136094674553</v>
      </c>
      <c r="U68" s="122">
        <v>276.72781065088208</v>
      </c>
      <c r="V68" s="122">
        <v>235.55029585798405</v>
      </c>
      <c r="W68" s="121" t="s">
        <v>112</v>
      </c>
      <c r="X68" s="120" t="s">
        <v>327</v>
      </c>
      <c r="Y68" s="119">
        <v>45008</v>
      </c>
      <c r="Z68" s="119" t="s">
        <v>326</v>
      </c>
      <c r="AA68" s="119" t="s">
        <v>325</v>
      </c>
    </row>
    <row r="69" spans="1:27" ht="15.65" customHeight="1" x14ac:dyDescent="0.35">
      <c r="A69" s="120" t="s">
        <v>470</v>
      </c>
      <c r="B69" s="120" t="s">
        <v>469</v>
      </c>
      <c r="C69" s="120" t="s">
        <v>468</v>
      </c>
      <c r="D69" s="120" t="s">
        <v>115</v>
      </c>
      <c r="E69" s="124">
        <v>39046</v>
      </c>
      <c r="F69" s="120" t="s">
        <v>110</v>
      </c>
      <c r="G69" s="120" t="s">
        <v>124</v>
      </c>
      <c r="H69" s="120" t="s">
        <v>103</v>
      </c>
      <c r="I69" s="123">
        <v>2.6761363636363602</v>
      </c>
      <c r="J69" s="122">
        <v>5.3254437869822487E-2</v>
      </c>
      <c r="K69" s="122">
        <v>0.95266272189349099</v>
      </c>
      <c r="L69" s="122">
        <v>0.66272189349112409</v>
      </c>
      <c r="M69" s="122">
        <v>1.1005917159763314</v>
      </c>
      <c r="N69" s="122">
        <v>2.3668639053254417</v>
      </c>
      <c r="O69" s="122">
        <v>0.3727810650887573</v>
      </c>
      <c r="P69" s="122">
        <v>5.9171597633136093E-3</v>
      </c>
      <c r="Q69" s="122">
        <v>2.3668639053254437E-2</v>
      </c>
      <c r="R69" s="122">
        <v>1.7751479289940829E-2</v>
      </c>
      <c r="S69" s="122">
        <v>0</v>
      </c>
      <c r="T69" s="122">
        <v>1.7751479289940829E-2</v>
      </c>
      <c r="U69" s="122">
        <v>2.7337278106508833</v>
      </c>
      <c r="V69" s="122">
        <v>2.5562130177514764</v>
      </c>
      <c r="W69" s="121" t="s">
        <v>112</v>
      </c>
      <c r="X69" s="120" t="s">
        <v>327</v>
      </c>
      <c r="Y69" s="119">
        <v>45162</v>
      </c>
      <c r="Z69" s="119" t="s">
        <v>411</v>
      </c>
      <c r="AA69" s="119" t="s">
        <v>464</v>
      </c>
    </row>
    <row r="70" spans="1:27" x14ac:dyDescent="0.35">
      <c r="A70" s="120" t="s">
        <v>467</v>
      </c>
      <c r="B70" s="120" t="s">
        <v>466</v>
      </c>
      <c r="C70" s="120" t="s">
        <v>465</v>
      </c>
      <c r="D70" s="120" t="s">
        <v>167</v>
      </c>
      <c r="E70" s="124">
        <v>83318</v>
      </c>
      <c r="F70" s="120" t="s">
        <v>146</v>
      </c>
      <c r="G70" s="120" t="s">
        <v>111</v>
      </c>
      <c r="H70" s="120" t="s">
        <v>103</v>
      </c>
      <c r="I70" s="123">
        <v>3.2</v>
      </c>
      <c r="J70" s="122">
        <v>0.21301775147928997</v>
      </c>
      <c r="K70" s="122">
        <v>1.7869822485207107</v>
      </c>
      <c r="L70" s="122">
        <v>0.49112426035502948</v>
      </c>
      <c r="M70" s="122">
        <v>0.39644970414201164</v>
      </c>
      <c r="N70" s="122">
        <v>2.5621301775147924</v>
      </c>
      <c r="O70" s="122">
        <v>0.30769230769230771</v>
      </c>
      <c r="P70" s="122">
        <v>0</v>
      </c>
      <c r="Q70" s="122">
        <v>1.7751479289940829E-2</v>
      </c>
      <c r="R70" s="122">
        <v>0</v>
      </c>
      <c r="S70" s="122">
        <v>2.9585798816568046E-2</v>
      </c>
      <c r="T70" s="122">
        <v>0</v>
      </c>
      <c r="U70" s="122">
        <v>2.8579881656804731</v>
      </c>
      <c r="V70" s="122">
        <v>2.5443786982248526</v>
      </c>
      <c r="W70" s="121" t="s">
        <v>112</v>
      </c>
      <c r="X70" s="120" t="s">
        <v>327</v>
      </c>
      <c r="Y70" s="119">
        <v>45190</v>
      </c>
      <c r="Z70" s="119" t="s">
        <v>326</v>
      </c>
      <c r="AA70" s="128" t="s">
        <v>464</v>
      </c>
    </row>
    <row r="71" spans="1:27" x14ac:dyDescent="0.35">
      <c r="A71" s="120" t="s">
        <v>463</v>
      </c>
      <c r="B71" s="120" t="s">
        <v>462</v>
      </c>
      <c r="C71" s="120" t="s">
        <v>461</v>
      </c>
      <c r="D71" s="120" t="s">
        <v>150</v>
      </c>
      <c r="E71" s="124">
        <v>48161</v>
      </c>
      <c r="F71" s="120" t="s">
        <v>148</v>
      </c>
      <c r="G71" s="120" t="s">
        <v>111</v>
      </c>
      <c r="H71" s="120" t="s">
        <v>4</v>
      </c>
      <c r="I71" s="123">
        <v>61.601351351351397</v>
      </c>
      <c r="J71" s="122">
        <v>53.82248520710052</v>
      </c>
      <c r="K71" s="122">
        <v>0.23668639053254437</v>
      </c>
      <c r="L71" s="122">
        <v>1.5029585798816569</v>
      </c>
      <c r="M71" s="122">
        <v>0.66863905325443795</v>
      </c>
      <c r="N71" s="122">
        <v>3</v>
      </c>
      <c r="O71" s="122">
        <v>52.994082840236622</v>
      </c>
      <c r="P71" s="122">
        <v>0.23668639053254437</v>
      </c>
      <c r="Q71" s="122">
        <v>0</v>
      </c>
      <c r="R71" s="122">
        <v>1.0532544378698225</v>
      </c>
      <c r="S71" s="122">
        <v>0</v>
      </c>
      <c r="T71" s="122">
        <v>0.44970414201183428</v>
      </c>
      <c r="U71" s="122">
        <v>54.727810650887498</v>
      </c>
      <c r="V71" s="122">
        <v>31.520710059171616</v>
      </c>
      <c r="W71" s="121" t="s">
        <v>112</v>
      </c>
      <c r="X71" s="120" t="s">
        <v>327</v>
      </c>
      <c r="Y71" s="119">
        <v>44973</v>
      </c>
      <c r="Z71" s="119" t="s">
        <v>326</v>
      </c>
      <c r="AA71" s="128" t="s">
        <v>325</v>
      </c>
    </row>
    <row r="72" spans="1:27" ht="15.65" customHeight="1" x14ac:dyDescent="0.35">
      <c r="A72" s="120" t="s">
        <v>460</v>
      </c>
      <c r="B72" s="120" t="s">
        <v>459</v>
      </c>
      <c r="C72" s="120" t="s">
        <v>458</v>
      </c>
      <c r="D72" s="120" t="s">
        <v>164</v>
      </c>
      <c r="E72" s="124">
        <v>96950</v>
      </c>
      <c r="F72" s="120" t="s">
        <v>138</v>
      </c>
      <c r="G72" s="120" t="s">
        <v>124</v>
      </c>
      <c r="H72" s="120" t="s">
        <v>103</v>
      </c>
      <c r="I72" s="123">
        <v>71.5</v>
      </c>
      <c r="J72" s="122">
        <v>0</v>
      </c>
      <c r="K72" s="122">
        <v>3.7396449704142012</v>
      </c>
      <c r="L72" s="122">
        <v>1.224852071005917</v>
      </c>
      <c r="M72" s="122">
        <v>0.94674556213017758</v>
      </c>
      <c r="N72" s="122">
        <v>5.556213017751479</v>
      </c>
      <c r="O72" s="122">
        <v>1.1834319526627219E-2</v>
      </c>
      <c r="P72" s="122">
        <v>0.34319526627218933</v>
      </c>
      <c r="Q72" s="122">
        <v>0</v>
      </c>
      <c r="R72" s="122">
        <v>4.7337278106508878</v>
      </c>
      <c r="S72" s="122">
        <v>0</v>
      </c>
      <c r="T72" s="122">
        <v>0</v>
      </c>
      <c r="U72" s="122">
        <v>1.1775147928994083</v>
      </c>
      <c r="V72" s="122">
        <v>5.9112426035502956</v>
      </c>
      <c r="W72" s="121" t="s">
        <v>112</v>
      </c>
      <c r="X72" s="120" t="s">
        <v>161</v>
      </c>
      <c r="Y72" s="119">
        <v>44618</v>
      </c>
      <c r="Z72" s="119" t="s">
        <v>345</v>
      </c>
      <c r="AA72" s="119" t="s">
        <v>325</v>
      </c>
    </row>
    <row r="73" spans="1:27" x14ac:dyDescent="0.35">
      <c r="A73" s="120" t="s">
        <v>457</v>
      </c>
      <c r="B73" s="120" t="s">
        <v>456</v>
      </c>
      <c r="C73" s="120" t="s">
        <v>455</v>
      </c>
      <c r="D73" s="120" t="s">
        <v>134</v>
      </c>
      <c r="E73" s="124">
        <v>16866</v>
      </c>
      <c r="F73" s="120" t="s">
        <v>135</v>
      </c>
      <c r="G73" s="120" t="s">
        <v>102</v>
      </c>
      <c r="H73" s="120" t="s">
        <v>103</v>
      </c>
      <c r="I73" s="123">
        <v>75.232610659439899</v>
      </c>
      <c r="J73" s="122">
        <v>221.40236686390537</v>
      </c>
      <c r="K73" s="122">
        <v>63.869822485207152</v>
      </c>
      <c r="L73" s="122">
        <v>527.61538461538373</v>
      </c>
      <c r="M73" s="122">
        <v>407.28402366863867</v>
      </c>
      <c r="N73" s="122">
        <v>622.65088757396279</v>
      </c>
      <c r="O73" s="122">
        <v>549.9408284023657</v>
      </c>
      <c r="P73" s="122">
        <v>25.378698224852069</v>
      </c>
      <c r="Q73" s="122">
        <v>22.201183431952675</v>
      </c>
      <c r="R73" s="122">
        <v>286.7810650887576</v>
      </c>
      <c r="S73" s="122">
        <v>75.792899408284043</v>
      </c>
      <c r="T73" s="122">
        <v>60.615384615384677</v>
      </c>
      <c r="U73" s="122">
        <v>796.98224852070712</v>
      </c>
      <c r="V73" s="122">
        <v>703.84023668638781</v>
      </c>
      <c r="W73" s="121">
        <v>800</v>
      </c>
      <c r="X73" s="120" t="s">
        <v>327</v>
      </c>
      <c r="Y73" s="119">
        <v>44987</v>
      </c>
      <c r="Z73" s="119" t="s">
        <v>334</v>
      </c>
      <c r="AA73" s="128" t="s">
        <v>325</v>
      </c>
    </row>
    <row r="74" spans="1:27" ht="15.65" customHeight="1" x14ac:dyDescent="0.35">
      <c r="A74" s="120" t="s">
        <v>454</v>
      </c>
      <c r="B74" s="120" t="s">
        <v>453</v>
      </c>
      <c r="C74" s="120" t="s">
        <v>452</v>
      </c>
      <c r="D74" s="120" t="s">
        <v>106</v>
      </c>
      <c r="E74" s="124">
        <v>77301</v>
      </c>
      <c r="F74" s="120" t="s">
        <v>123</v>
      </c>
      <c r="G74" s="120" t="s">
        <v>108</v>
      </c>
      <c r="H74" s="120" t="s">
        <v>103</v>
      </c>
      <c r="I74" s="123">
        <v>40.576439444076797</v>
      </c>
      <c r="J74" s="122">
        <v>384.99999999999932</v>
      </c>
      <c r="K74" s="122">
        <v>434.08875739644793</v>
      </c>
      <c r="L74" s="122">
        <v>236.91124260354991</v>
      </c>
      <c r="M74" s="122">
        <v>141.75739644970443</v>
      </c>
      <c r="N74" s="122">
        <v>534.69822485206714</v>
      </c>
      <c r="O74" s="122">
        <v>558.24260355029469</v>
      </c>
      <c r="P74" s="122">
        <v>34.213017751479306</v>
      </c>
      <c r="Q74" s="122">
        <v>70.603550295858057</v>
      </c>
      <c r="R74" s="122">
        <v>238.94674556212922</v>
      </c>
      <c r="S74" s="122">
        <v>120.38461538461581</v>
      </c>
      <c r="T74" s="122">
        <v>76.159763313609659</v>
      </c>
      <c r="U74" s="122">
        <v>762.26627218934595</v>
      </c>
      <c r="V74" s="122">
        <v>766.63905325443284</v>
      </c>
      <c r="W74" s="121">
        <v>750</v>
      </c>
      <c r="X74" s="120" t="s">
        <v>327</v>
      </c>
      <c r="Y74" s="119">
        <v>45267</v>
      </c>
      <c r="Z74" s="119" t="s">
        <v>334</v>
      </c>
      <c r="AA74" s="119" t="s">
        <v>325</v>
      </c>
    </row>
    <row r="75" spans="1:27" x14ac:dyDescent="0.35">
      <c r="A75" s="120" t="s">
        <v>451</v>
      </c>
      <c r="B75" s="120" t="s">
        <v>450</v>
      </c>
      <c r="C75" s="120" t="s">
        <v>447</v>
      </c>
      <c r="D75" s="120" t="s">
        <v>145</v>
      </c>
      <c r="E75" s="124">
        <v>89060</v>
      </c>
      <c r="F75" s="120" t="s">
        <v>146</v>
      </c>
      <c r="G75" s="120" t="s">
        <v>117</v>
      </c>
      <c r="H75" s="120" t="s">
        <v>103</v>
      </c>
      <c r="I75" s="123">
        <v>44.269677419354799</v>
      </c>
      <c r="J75" s="122">
        <v>97.467455621301923</v>
      </c>
      <c r="K75" s="122">
        <v>42.201183431952742</v>
      </c>
      <c r="L75" s="122">
        <v>39.798816568047364</v>
      </c>
      <c r="M75" s="122">
        <v>37.698224852071021</v>
      </c>
      <c r="N75" s="122">
        <v>105.37869822485227</v>
      </c>
      <c r="O75" s="122">
        <v>111.71005917159796</v>
      </c>
      <c r="P75" s="122">
        <v>7.6923076923076927E-2</v>
      </c>
      <c r="Q75" s="122">
        <v>0</v>
      </c>
      <c r="R75" s="122">
        <v>44.183431952662772</v>
      </c>
      <c r="S75" s="122">
        <v>15.656804733727807</v>
      </c>
      <c r="T75" s="122">
        <v>12.745562130177497</v>
      </c>
      <c r="U75" s="122">
        <v>144.57988165680527</v>
      </c>
      <c r="V75" s="122">
        <v>175.88757396449697</v>
      </c>
      <c r="W75" s="121" t="s">
        <v>112</v>
      </c>
      <c r="X75" s="120" t="s">
        <v>327</v>
      </c>
      <c r="Y75" s="119">
        <v>45015</v>
      </c>
      <c r="Z75" s="119" t="s">
        <v>125</v>
      </c>
      <c r="AA75" s="119" t="s">
        <v>325</v>
      </c>
    </row>
    <row r="76" spans="1:27" ht="15.65" customHeight="1" x14ac:dyDescent="0.35">
      <c r="A76" s="120" t="s">
        <v>449</v>
      </c>
      <c r="B76" s="120" t="s">
        <v>448</v>
      </c>
      <c r="C76" s="120" t="s">
        <v>447</v>
      </c>
      <c r="D76" s="120" t="s">
        <v>145</v>
      </c>
      <c r="E76" s="124">
        <v>89060</v>
      </c>
      <c r="F76" s="120" t="s">
        <v>146</v>
      </c>
      <c r="G76" s="120" t="s">
        <v>111</v>
      </c>
      <c r="H76" s="120" t="s">
        <v>103</v>
      </c>
      <c r="I76" s="123">
        <v>45.4143302180685</v>
      </c>
      <c r="J76" s="122">
        <v>7.053254437869823</v>
      </c>
      <c r="K76" s="122">
        <v>14.520710059171588</v>
      </c>
      <c r="L76" s="122">
        <v>18.171597633136091</v>
      </c>
      <c r="M76" s="122">
        <v>29.455621301775153</v>
      </c>
      <c r="N76" s="122">
        <v>59.917159763313634</v>
      </c>
      <c r="O76" s="122">
        <v>9.2840236686390512</v>
      </c>
      <c r="P76" s="122">
        <v>0</v>
      </c>
      <c r="Q76" s="122">
        <v>0</v>
      </c>
      <c r="R76" s="122">
        <v>25.609467455621324</v>
      </c>
      <c r="S76" s="122">
        <v>8.8579881656804709</v>
      </c>
      <c r="T76" s="122">
        <v>4.3076923076923075</v>
      </c>
      <c r="U76" s="122">
        <v>30.426035502958577</v>
      </c>
      <c r="V76" s="122">
        <v>56.609467455621321</v>
      </c>
      <c r="W76" s="121" t="s">
        <v>112</v>
      </c>
      <c r="X76" s="120" t="s">
        <v>327</v>
      </c>
      <c r="Y76" s="119">
        <v>45225</v>
      </c>
      <c r="Z76" s="119" t="s">
        <v>326</v>
      </c>
      <c r="AA76" s="119" t="s">
        <v>325</v>
      </c>
    </row>
    <row r="77" spans="1:27" x14ac:dyDescent="0.35">
      <c r="A77" s="120" t="s">
        <v>444</v>
      </c>
      <c r="B77" s="120" t="s">
        <v>446</v>
      </c>
      <c r="C77" s="120" t="s">
        <v>445</v>
      </c>
      <c r="D77" s="120" t="s">
        <v>131</v>
      </c>
      <c r="E77" s="124">
        <v>32839</v>
      </c>
      <c r="F77" s="120" t="s">
        <v>7</v>
      </c>
      <c r="G77" s="120" t="s">
        <v>124</v>
      </c>
      <c r="H77" s="120" t="s">
        <v>103</v>
      </c>
      <c r="I77" s="123">
        <v>1.92253521126761</v>
      </c>
      <c r="J77" s="122">
        <v>0.11834319526627221</v>
      </c>
      <c r="K77" s="122">
        <v>0.44970414201183423</v>
      </c>
      <c r="L77" s="122">
        <v>0.82840236686390489</v>
      </c>
      <c r="M77" s="122">
        <v>0.27810650887573968</v>
      </c>
      <c r="N77" s="122">
        <v>0.89940828402366824</v>
      </c>
      <c r="O77" s="122">
        <v>0.62721893491124225</v>
      </c>
      <c r="P77" s="122">
        <v>7.1005917159763315E-2</v>
      </c>
      <c r="Q77" s="122">
        <v>7.6923076923076927E-2</v>
      </c>
      <c r="R77" s="122">
        <v>7.1005917159763315E-2</v>
      </c>
      <c r="S77" s="122">
        <v>0</v>
      </c>
      <c r="T77" s="122">
        <v>1.7751479289940829E-2</v>
      </c>
      <c r="U77" s="122">
        <v>1.5857988165680499</v>
      </c>
      <c r="V77" s="122">
        <v>1.2011834319526633</v>
      </c>
      <c r="W77" s="121" t="s">
        <v>112</v>
      </c>
      <c r="X77" s="120" t="s">
        <v>161</v>
      </c>
      <c r="Y77" s="119">
        <v>44930</v>
      </c>
      <c r="Z77" s="119" t="s">
        <v>345</v>
      </c>
      <c r="AA77" s="128" t="s">
        <v>325</v>
      </c>
    </row>
    <row r="78" spans="1:27" ht="15.65" customHeight="1" x14ac:dyDescent="0.35">
      <c r="A78" s="120" t="s">
        <v>444</v>
      </c>
      <c r="B78" s="120" t="s">
        <v>443</v>
      </c>
      <c r="C78" s="120" t="s">
        <v>442</v>
      </c>
      <c r="D78" s="120" t="s">
        <v>136</v>
      </c>
      <c r="E78" s="124">
        <v>10924</v>
      </c>
      <c r="F78" s="120" t="s">
        <v>142</v>
      </c>
      <c r="G78" s="120" t="s">
        <v>111</v>
      </c>
      <c r="H78" s="120" t="s">
        <v>103</v>
      </c>
      <c r="I78" s="123">
        <v>73.766467065868298</v>
      </c>
      <c r="J78" s="122">
        <v>25.479289940828412</v>
      </c>
      <c r="K78" s="122">
        <v>21.544378698224854</v>
      </c>
      <c r="L78" s="122">
        <v>10.449704142011836</v>
      </c>
      <c r="M78" s="122">
        <v>7.5739644970414197</v>
      </c>
      <c r="N78" s="122">
        <v>42.804733727810643</v>
      </c>
      <c r="O78" s="122">
        <v>22.242603550295865</v>
      </c>
      <c r="P78" s="122">
        <v>0</v>
      </c>
      <c r="Q78" s="122">
        <v>0</v>
      </c>
      <c r="R78" s="122">
        <v>8.2899408284023668</v>
      </c>
      <c r="S78" s="122">
        <v>7.3195266272189343</v>
      </c>
      <c r="T78" s="122">
        <v>9.668639053254438</v>
      </c>
      <c r="U78" s="122">
        <v>39.769230769230781</v>
      </c>
      <c r="V78" s="122">
        <v>43.49704142011835</v>
      </c>
      <c r="W78" s="121" t="s">
        <v>112</v>
      </c>
      <c r="X78" s="120" t="s">
        <v>327</v>
      </c>
      <c r="Y78" s="119">
        <v>45260</v>
      </c>
      <c r="Z78" s="119" t="s">
        <v>326</v>
      </c>
      <c r="AA78" s="119" t="s">
        <v>325</v>
      </c>
    </row>
    <row r="79" spans="1:27" x14ac:dyDescent="0.35">
      <c r="A79" s="120" t="s">
        <v>441</v>
      </c>
      <c r="B79" s="120" t="s">
        <v>440</v>
      </c>
      <c r="C79" s="120" t="s">
        <v>439</v>
      </c>
      <c r="D79" s="120" t="s">
        <v>121</v>
      </c>
      <c r="E79" s="124">
        <v>88081</v>
      </c>
      <c r="F79" s="120" t="s">
        <v>122</v>
      </c>
      <c r="G79" s="120" t="s">
        <v>102</v>
      </c>
      <c r="H79" s="120" t="s">
        <v>103</v>
      </c>
      <c r="I79" s="123">
        <v>35.598564593301397</v>
      </c>
      <c r="J79" s="122">
        <v>786.36686390532748</v>
      </c>
      <c r="K79" s="122">
        <v>63.692307692307736</v>
      </c>
      <c r="L79" s="122">
        <v>36.863905325443802</v>
      </c>
      <c r="M79" s="122">
        <v>17.781065088757398</v>
      </c>
      <c r="N79" s="122">
        <v>98.763313609467659</v>
      </c>
      <c r="O79" s="122">
        <v>629.11834319526702</v>
      </c>
      <c r="P79" s="122">
        <v>3.63905325443787</v>
      </c>
      <c r="Q79" s="122">
        <v>173.18343195265936</v>
      </c>
      <c r="R79" s="122">
        <v>17.112426035502956</v>
      </c>
      <c r="S79" s="122">
        <v>8.5857988165680474</v>
      </c>
      <c r="T79" s="122">
        <v>42.082840236686394</v>
      </c>
      <c r="U79" s="122">
        <v>836.92307692307941</v>
      </c>
      <c r="V79" s="122">
        <v>705.19526627219182</v>
      </c>
      <c r="W79" s="121">
        <v>500</v>
      </c>
      <c r="X79" s="120" t="s">
        <v>327</v>
      </c>
      <c r="Y79" s="119">
        <v>45246</v>
      </c>
      <c r="Z79" s="119" t="s">
        <v>334</v>
      </c>
      <c r="AA79" s="119" t="s">
        <v>325</v>
      </c>
    </row>
    <row r="80" spans="1:27" x14ac:dyDescent="0.35">
      <c r="A80" s="120" t="s">
        <v>438</v>
      </c>
      <c r="B80" s="120" t="s">
        <v>437</v>
      </c>
      <c r="C80" s="120" t="s">
        <v>436</v>
      </c>
      <c r="D80" s="120" t="s">
        <v>9</v>
      </c>
      <c r="E80" s="124">
        <v>35447</v>
      </c>
      <c r="F80" s="120" t="s">
        <v>110</v>
      </c>
      <c r="G80" s="120" t="s">
        <v>111</v>
      </c>
      <c r="H80" s="120" t="s">
        <v>103</v>
      </c>
      <c r="I80" s="123">
        <v>3.0610169491525401</v>
      </c>
      <c r="J80" s="122">
        <v>3.1656804733727806</v>
      </c>
      <c r="K80" s="122">
        <v>7.4497041420118304</v>
      </c>
      <c r="L80" s="122">
        <v>8.0532544378698248</v>
      </c>
      <c r="M80" s="122">
        <v>2.9940828402366853</v>
      </c>
      <c r="N80" s="122">
        <v>11.508875739644971</v>
      </c>
      <c r="O80" s="122">
        <v>6.9467455621301726</v>
      </c>
      <c r="P80" s="122">
        <v>2.7928994082840219</v>
      </c>
      <c r="Q80" s="122">
        <v>0.41420118343195272</v>
      </c>
      <c r="R80" s="122">
        <v>0.38461538461538453</v>
      </c>
      <c r="S80" s="122">
        <v>0.23076923076923084</v>
      </c>
      <c r="T80" s="122">
        <v>0.23668639053254445</v>
      </c>
      <c r="U80" s="122">
        <v>20.810650887574138</v>
      </c>
      <c r="V80" s="122">
        <v>16.692307692307718</v>
      </c>
      <c r="W80" s="121" t="s">
        <v>112</v>
      </c>
      <c r="X80" s="120" t="s">
        <v>327</v>
      </c>
      <c r="Y80" s="119">
        <v>45260</v>
      </c>
      <c r="Z80" s="119" t="s">
        <v>326</v>
      </c>
      <c r="AA80" s="119" t="s">
        <v>325</v>
      </c>
    </row>
    <row r="81" spans="1:27" ht="15.65" customHeight="1" x14ac:dyDescent="0.35">
      <c r="A81" s="120" t="s">
        <v>435</v>
      </c>
      <c r="B81" s="120" t="s">
        <v>434</v>
      </c>
      <c r="C81" s="120" t="s">
        <v>433</v>
      </c>
      <c r="D81" s="120" t="s">
        <v>154</v>
      </c>
      <c r="E81" s="124">
        <v>68949</v>
      </c>
      <c r="F81" s="120" t="s">
        <v>141</v>
      </c>
      <c r="G81" s="120" t="s">
        <v>124</v>
      </c>
      <c r="H81" s="120" t="s">
        <v>103</v>
      </c>
      <c r="I81" s="123">
        <v>52</v>
      </c>
      <c r="J81" s="122">
        <v>0.82840236686390534</v>
      </c>
      <c r="K81" s="122">
        <v>1.2366863905325445</v>
      </c>
      <c r="L81" s="122">
        <v>4.1301775147928996</v>
      </c>
      <c r="M81" s="122">
        <v>4.1242603550295858</v>
      </c>
      <c r="N81" s="122">
        <v>8.8875739644970402</v>
      </c>
      <c r="O81" s="122">
        <v>0.48520710059171601</v>
      </c>
      <c r="P81" s="122">
        <v>0.94674556213017746</v>
      </c>
      <c r="Q81" s="122">
        <v>0</v>
      </c>
      <c r="R81" s="122">
        <v>4.8165680473372783</v>
      </c>
      <c r="S81" s="122">
        <v>0.78106508875739655</v>
      </c>
      <c r="T81" s="122">
        <v>1.1065088757396451</v>
      </c>
      <c r="U81" s="122">
        <v>3.6153846153846154</v>
      </c>
      <c r="V81" s="122">
        <v>7.8165680473372774</v>
      </c>
      <c r="W81" s="121" t="s">
        <v>112</v>
      </c>
      <c r="X81" s="120" t="s">
        <v>327</v>
      </c>
      <c r="Y81" s="119">
        <v>45015</v>
      </c>
      <c r="Z81" s="119" t="s">
        <v>411</v>
      </c>
      <c r="AA81" s="119" t="s">
        <v>325</v>
      </c>
    </row>
    <row r="82" spans="1:27" ht="15.65" customHeight="1" x14ac:dyDescent="0.35">
      <c r="A82" s="120" t="s">
        <v>432</v>
      </c>
      <c r="B82" s="120" t="s">
        <v>431</v>
      </c>
      <c r="C82" s="120" t="s">
        <v>430</v>
      </c>
      <c r="D82" s="120" t="s">
        <v>106</v>
      </c>
      <c r="E82" s="124">
        <v>78566</v>
      </c>
      <c r="F82" s="120" t="s">
        <v>335</v>
      </c>
      <c r="G82" s="120" t="s">
        <v>120</v>
      </c>
      <c r="H82" s="120" t="s">
        <v>103</v>
      </c>
      <c r="I82" s="123">
        <v>10.348838570007601</v>
      </c>
      <c r="J82" s="122">
        <v>1001.4970414199225</v>
      </c>
      <c r="K82" s="122">
        <v>45.065088757396474</v>
      </c>
      <c r="L82" s="122">
        <v>5.0591715976331377</v>
      </c>
      <c r="M82" s="122">
        <v>30.982248520710097</v>
      </c>
      <c r="N82" s="122">
        <v>133.05325443787009</v>
      </c>
      <c r="O82" s="122">
        <v>944.01775147913452</v>
      </c>
      <c r="P82" s="122">
        <v>5.9171597633136105E-2</v>
      </c>
      <c r="Q82" s="122">
        <v>5.4733727810650796</v>
      </c>
      <c r="R82" s="122">
        <v>40.857988165680474</v>
      </c>
      <c r="S82" s="122">
        <v>31.378698224852073</v>
      </c>
      <c r="T82" s="122">
        <v>35.792899408284043</v>
      </c>
      <c r="U82" s="122">
        <v>974.57396449685643</v>
      </c>
      <c r="V82" s="122">
        <v>672.00591715967073</v>
      </c>
      <c r="W82" s="121">
        <v>650</v>
      </c>
      <c r="X82" s="120" t="s">
        <v>327</v>
      </c>
      <c r="Y82" s="119">
        <v>45022</v>
      </c>
      <c r="Z82" s="119" t="s">
        <v>334</v>
      </c>
      <c r="AA82" s="119" t="s">
        <v>325</v>
      </c>
    </row>
    <row r="83" spans="1:27" ht="15.65" customHeight="1" x14ac:dyDescent="0.35">
      <c r="A83" s="120" t="s">
        <v>429</v>
      </c>
      <c r="B83" s="120" t="s">
        <v>428</v>
      </c>
      <c r="C83" s="120" t="s">
        <v>427</v>
      </c>
      <c r="D83" s="120" t="s">
        <v>134</v>
      </c>
      <c r="E83" s="124">
        <v>18428</v>
      </c>
      <c r="F83" s="120" t="s">
        <v>135</v>
      </c>
      <c r="G83" s="120" t="s">
        <v>111</v>
      </c>
      <c r="H83" s="120" t="s">
        <v>4</v>
      </c>
      <c r="I83" s="123">
        <v>29.5739385065886</v>
      </c>
      <c r="J83" s="122">
        <v>41.396449704142078</v>
      </c>
      <c r="K83" s="122">
        <v>7.7869822485207107</v>
      </c>
      <c r="L83" s="122">
        <v>31.065088757396541</v>
      </c>
      <c r="M83" s="122">
        <v>41.946745562130268</v>
      </c>
      <c r="N83" s="122">
        <v>66.970414201183587</v>
      </c>
      <c r="O83" s="122">
        <v>55.224852071006048</v>
      </c>
      <c r="P83" s="122">
        <v>0</v>
      </c>
      <c r="Q83" s="122">
        <v>0</v>
      </c>
      <c r="R83" s="122">
        <v>20.159763313609474</v>
      </c>
      <c r="S83" s="122">
        <v>2.5680473372781063</v>
      </c>
      <c r="T83" s="122">
        <v>4.1952662721893486</v>
      </c>
      <c r="U83" s="122">
        <v>95.272189349112921</v>
      </c>
      <c r="V83" s="122">
        <v>110.75147928994136</v>
      </c>
      <c r="W83" s="121">
        <v>100</v>
      </c>
      <c r="X83" s="120" t="s">
        <v>327</v>
      </c>
      <c r="Y83" s="119">
        <v>45029</v>
      </c>
      <c r="Z83" s="119" t="s">
        <v>334</v>
      </c>
      <c r="AA83" s="119" t="s">
        <v>325</v>
      </c>
    </row>
    <row r="84" spans="1:27" x14ac:dyDescent="0.35">
      <c r="A84" s="120" t="s">
        <v>426</v>
      </c>
      <c r="B84" s="120" t="s">
        <v>425</v>
      </c>
      <c r="C84" s="120" t="s">
        <v>424</v>
      </c>
      <c r="D84" s="120" t="s">
        <v>131</v>
      </c>
      <c r="E84" s="124">
        <v>33762</v>
      </c>
      <c r="F84" s="120" t="s">
        <v>7</v>
      </c>
      <c r="G84" s="120" t="s">
        <v>124</v>
      </c>
      <c r="H84" s="120" t="s">
        <v>103</v>
      </c>
      <c r="I84" s="123">
        <v>1.73394495412844</v>
      </c>
      <c r="J84" s="122">
        <v>0.53254437869822446</v>
      </c>
      <c r="K84" s="122">
        <v>0.66272189349112409</v>
      </c>
      <c r="L84" s="122">
        <v>1.4733727810650905</v>
      </c>
      <c r="M84" s="122">
        <v>0.69230769230769218</v>
      </c>
      <c r="N84" s="122">
        <v>1.7573964497041441</v>
      </c>
      <c r="O84" s="122">
        <v>1.5266272189349124</v>
      </c>
      <c r="P84" s="122">
        <v>0</v>
      </c>
      <c r="Q84" s="122">
        <v>7.6923076923076927E-2</v>
      </c>
      <c r="R84" s="122">
        <v>0</v>
      </c>
      <c r="S84" s="122">
        <v>3.5502958579881658E-2</v>
      </c>
      <c r="T84" s="122">
        <v>5.9171597633136093E-3</v>
      </c>
      <c r="U84" s="122">
        <v>3.319526627218925</v>
      </c>
      <c r="V84" s="122">
        <v>2.2958579881656807</v>
      </c>
      <c r="W84" s="121" t="s">
        <v>112</v>
      </c>
      <c r="X84" s="120" t="s">
        <v>161</v>
      </c>
      <c r="Y84" s="119">
        <v>44519</v>
      </c>
      <c r="Z84" s="119" t="s">
        <v>345</v>
      </c>
      <c r="AA84" s="119" t="s">
        <v>325</v>
      </c>
    </row>
    <row r="85" spans="1:27" ht="15.65" customHeight="1" x14ac:dyDescent="0.35">
      <c r="A85" s="120" t="s">
        <v>423</v>
      </c>
      <c r="B85" s="120" t="s">
        <v>422</v>
      </c>
      <c r="C85" s="120" t="s">
        <v>421</v>
      </c>
      <c r="D85" s="120" t="s">
        <v>109</v>
      </c>
      <c r="E85" s="124">
        <v>70576</v>
      </c>
      <c r="F85" s="120" t="s">
        <v>110</v>
      </c>
      <c r="G85" s="120" t="s">
        <v>102</v>
      </c>
      <c r="H85" s="120" t="s">
        <v>4</v>
      </c>
      <c r="I85" s="123">
        <v>20.428068274180401</v>
      </c>
      <c r="J85" s="122">
        <v>257.8284023668561</v>
      </c>
      <c r="K85" s="122">
        <v>33.136094674556325</v>
      </c>
      <c r="L85" s="122">
        <v>41.011834319526827</v>
      </c>
      <c r="M85" s="122">
        <v>19.05325443786986</v>
      </c>
      <c r="N85" s="122">
        <v>77.461538461539504</v>
      </c>
      <c r="O85" s="122">
        <v>273.56804733727216</v>
      </c>
      <c r="P85" s="122">
        <v>0</v>
      </c>
      <c r="Q85" s="122">
        <v>0</v>
      </c>
      <c r="R85" s="122">
        <v>14.230769230769218</v>
      </c>
      <c r="S85" s="122">
        <v>5.8698224852070995</v>
      </c>
      <c r="T85" s="122">
        <v>8.1005917159763285</v>
      </c>
      <c r="U85" s="122">
        <v>322.82840236685865</v>
      </c>
      <c r="V85" s="122">
        <v>319.77514792898859</v>
      </c>
      <c r="W85" s="121" t="s">
        <v>112</v>
      </c>
      <c r="X85" s="120" t="s">
        <v>327</v>
      </c>
      <c r="Y85" s="119">
        <v>44603</v>
      </c>
      <c r="Z85" s="119" t="s">
        <v>334</v>
      </c>
      <c r="AA85" s="119" t="s">
        <v>325</v>
      </c>
    </row>
    <row r="86" spans="1:27" ht="15.65" customHeight="1" x14ac:dyDescent="0.35">
      <c r="A86" s="120" t="s">
        <v>420</v>
      </c>
      <c r="B86" s="120" t="s">
        <v>419</v>
      </c>
      <c r="C86" s="120" t="s">
        <v>418</v>
      </c>
      <c r="D86" s="120" t="s">
        <v>6</v>
      </c>
      <c r="E86" s="124">
        <v>2360</v>
      </c>
      <c r="F86" s="120" t="s">
        <v>139</v>
      </c>
      <c r="G86" s="120" t="s">
        <v>111</v>
      </c>
      <c r="H86" s="120" t="s">
        <v>4</v>
      </c>
      <c r="I86" s="123">
        <v>38.881045751633998</v>
      </c>
      <c r="J86" s="122">
        <v>79.680473372781634</v>
      </c>
      <c r="K86" s="122">
        <v>12.639053254437867</v>
      </c>
      <c r="L86" s="122">
        <v>45.242603550295883</v>
      </c>
      <c r="M86" s="122">
        <v>39.408284023668664</v>
      </c>
      <c r="N86" s="122">
        <v>55.775147928994123</v>
      </c>
      <c r="O86" s="122">
        <v>121.1952662721899</v>
      </c>
      <c r="P86" s="122">
        <v>0</v>
      </c>
      <c r="Q86" s="122">
        <v>0</v>
      </c>
      <c r="R86" s="122">
        <v>13.923076923076922</v>
      </c>
      <c r="S86" s="122">
        <v>4.6863905325443787</v>
      </c>
      <c r="T86" s="122">
        <v>3.8165680473372774</v>
      </c>
      <c r="U86" s="122">
        <v>154.54437869822419</v>
      </c>
      <c r="V86" s="122">
        <v>116.01775147929052</v>
      </c>
      <c r="W86" s="121" t="s">
        <v>112</v>
      </c>
      <c r="X86" s="120" t="s">
        <v>327</v>
      </c>
      <c r="Y86" s="119">
        <v>45267</v>
      </c>
      <c r="Z86" s="119" t="s">
        <v>326</v>
      </c>
      <c r="AA86" s="119" t="s">
        <v>325</v>
      </c>
    </row>
    <row r="87" spans="1:27" ht="15.65" customHeight="1" x14ac:dyDescent="0.35">
      <c r="A87" s="120" t="s">
        <v>417</v>
      </c>
      <c r="B87" s="120" t="s">
        <v>416</v>
      </c>
      <c r="C87" s="120" t="s">
        <v>415</v>
      </c>
      <c r="D87" s="120" t="s">
        <v>106</v>
      </c>
      <c r="E87" s="124">
        <v>77351</v>
      </c>
      <c r="F87" s="120" t="s">
        <v>123</v>
      </c>
      <c r="G87" s="120" t="s">
        <v>102</v>
      </c>
      <c r="H87" s="120" t="s">
        <v>4</v>
      </c>
      <c r="I87" s="123">
        <v>36.146620847651803</v>
      </c>
      <c r="J87" s="122">
        <v>751.64497041420304</v>
      </c>
      <c r="K87" s="122">
        <v>2.6627218934911245</v>
      </c>
      <c r="L87" s="122">
        <v>0.63313609467455623</v>
      </c>
      <c r="M87" s="122">
        <v>0.33136094674556216</v>
      </c>
      <c r="N87" s="122">
        <v>3.3491124260355027</v>
      </c>
      <c r="O87" s="122">
        <v>751.92307692307838</v>
      </c>
      <c r="P87" s="122">
        <v>0</v>
      </c>
      <c r="Q87" s="122">
        <v>0</v>
      </c>
      <c r="R87" s="122">
        <v>2.9585798816568046E-2</v>
      </c>
      <c r="S87" s="122">
        <v>0.26627218934911245</v>
      </c>
      <c r="T87" s="122">
        <v>1.3668639053254439</v>
      </c>
      <c r="U87" s="122">
        <v>753.60946745562296</v>
      </c>
      <c r="V87" s="122">
        <v>264.5621301775123</v>
      </c>
      <c r="W87" s="121">
        <v>350</v>
      </c>
      <c r="X87" s="120" t="s">
        <v>327</v>
      </c>
      <c r="Y87" s="119">
        <v>44987</v>
      </c>
      <c r="Z87" s="119" t="s">
        <v>326</v>
      </c>
      <c r="AA87" s="119" t="s">
        <v>325</v>
      </c>
    </row>
    <row r="88" spans="1:27" ht="15.65" customHeight="1" x14ac:dyDescent="0.35">
      <c r="A88" s="120" t="s">
        <v>414</v>
      </c>
      <c r="B88" s="120" t="s">
        <v>413</v>
      </c>
      <c r="C88" s="120" t="s">
        <v>412</v>
      </c>
      <c r="D88" s="120" t="s">
        <v>156</v>
      </c>
      <c r="E88" s="124">
        <v>50313</v>
      </c>
      <c r="F88" s="120" t="s">
        <v>141</v>
      </c>
      <c r="G88" s="120" t="s">
        <v>124</v>
      </c>
      <c r="H88" s="120" t="s">
        <v>103</v>
      </c>
      <c r="I88" s="123">
        <v>43.597938144329902</v>
      </c>
      <c r="J88" s="122">
        <v>3.63905325443787</v>
      </c>
      <c r="K88" s="122">
        <v>4.9112426035502956</v>
      </c>
      <c r="L88" s="122">
        <v>6.5502958579881652</v>
      </c>
      <c r="M88" s="122">
        <v>8.8875739644970402</v>
      </c>
      <c r="N88" s="122">
        <v>20.278106508875744</v>
      </c>
      <c r="O88" s="122">
        <v>3.4023668639053253</v>
      </c>
      <c r="P88" s="122">
        <v>0.24852071005917159</v>
      </c>
      <c r="Q88" s="122">
        <v>5.9171597633136092E-2</v>
      </c>
      <c r="R88" s="122">
        <v>5.7041420118343193</v>
      </c>
      <c r="S88" s="122">
        <v>0.89349112426035504</v>
      </c>
      <c r="T88" s="122">
        <v>0.73964497041420119</v>
      </c>
      <c r="U88" s="122">
        <v>16.6508875739645</v>
      </c>
      <c r="V88" s="122">
        <v>21.828402366863909</v>
      </c>
      <c r="W88" s="121" t="s">
        <v>112</v>
      </c>
      <c r="X88" s="120" t="s">
        <v>327</v>
      </c>
      <c r="Y88" s="119">
        <v>44952</v>
      </c>
      <c r="Z88" s="119" t="s">
        <v>411</v>
      </c>
      <c r="AA88" s="119" t="s">
        <v>325</v>
      </c>
    </row>
    <row r="89" spans="1:27" x14ac:dyDescent="0.35">
      <c r="A89" s="120" t="s">
        <v>410</v>
      </c>
      <c r="B89" s="120" t="s">
        <v>409</v>
      </c>
      <c r="C89" s="120" t="s">
        <v>408</v>
      </c>
      <c r="D89" s="120" t="s">
        <v>156</v>
      </c>
      <c r="E89" s="124">
        <v>51501</v>
      </c>
      <c r="F89" s="120" t="s">
        <v>141</v>
      </c>
      <c r="G89" s="120" t="s">
        <v>124</v>
      </c>
      <c r="H89" s="120" t="s">
        <v>103</v>
      </c>
      <c r="I89" s="123">
        <v>35.627586206896602</v>
      </c>
      <c r="J89" s="122">
        <v>2.5562130177514795</v>
      </c>
      <c r="K89" s="122">
        <v>2.7514792899408285</v>
      </c>
      <c r="L89" s="122">
        <v>9.8106508875739653</v>
      </c>
      <c r="M89" s="122">
        <v>10.295857988165677</v>
      </c>
      <c r="N89" s="122">
        <v>23.757396449704149</v>
      </c>
      <c r="O89" s="122">
        <v>1.4260355029585798</v>
      </c>
      <c r="P89" s="122">
        <v>0.23076923076923075</v>
      </c>
      <c r="Q89" s="122">
        <v>0</v>
      </c>
      <c r="R89" s="122">
        <v>4.5917159763313613</v>
      </c>
      <c r="S89" s="122">
        <v>1.8520710059171597</v>
      </c>
      <c r="T89" s="122">
        <v>1.3017751479289941</v>
      </c>
      <c r="U89" s="122">
        <v>17.668639053254452</v>
      </c>
      <c r="V89" s="122">
        <v>24.260355029585813</v>
      </c>
      <c r="W89" s="121" t="s">
        <v>112</v>
      </c>
      <c r="X89" s="120" t="s">
        <v>327</v>
      </c>
      <c r="Y89" s="119">
        <v>45232</v>
      </c>
      <c r="Z89" s="119" t="s">
        <v>326</v>
      </c>
      <c r="AA89" s="119" t="s">
        <v>325</v>
      </c>
    </row>
    <row r="90" spans="1:27" x14ac:dyDescent="0.35">
      <c r="A90" s="120" t="s">
        <v>407</v>
      </c>
      <c r="B90" s="120" t="s">
        <v>406</v>
      </c>
      <c r="C90" s="120" t="s">
        <v>405</v>
      </c>
      <c r="D90" s="120" t="s">
        <v>106</v>
      </c>
      <c r="E90" s="124">
        <v>76009</v>
      </c>
      <c r="F90" s="120" t="s">
        <v>126</v>
      </c>
      <c r="G90" s="120" t="s">
        <v>102</v>
      </c>
      <c r="H90" s="120" t="s">
        <v>103</v>
      </c>
      <c r="I90" s="123">
        <v>21.110942906574401</v>
      </c>
      <c r="J90" s="122">
        <v>177.7455621301753</v>
      </c>
      <c r="K90" s="122">
        <v>87.461538461538737</v>
      </c>
      <c r="L90" s="122">
        <v>197.68047337278068</v>
      </c>
      <c r="M90" s="122">
        <v>114.71597633136133</v>
      </c>
      <c r="N90" s="122">
        <v>277.53254437869583</v>
      </c>
      <c r="O90" s="122">
        <v>251.82248520709163</v>
      </c>
      <c r="P90" s="122">
        <v>21.443786982248525</v>
      </c>
      <c r="Q90" s="122">
        <v>26.804733727810699</v>
      </c>
      <c r="R90" s="122">
        <v>105.85207100591741</v>
      </c>
      <c r="S90" s="122">
        <v>58.195266272189457</v>
      </c>
      <c r="T90" s="122">
        <v>74.000000000000057</v>
      </c>
      <c r="U90" s="122">
        <v>339.55621301773965</v>
      </c>
      <c r="V90" s="122">
        <v>418.7159763313532</v>
      </c>
      <c r="W90" s="121">
        <v>525</v>
      </c>
      <c r="X90" s="120" t="s">
        <v>327</v>
      </c>
      <c r="Y90" s="119">
        <v>45281</v>
      </c>
      <c r="Z90" s="119" t="s">
        <v>404</v>
      </c>
      <c r="AA90" s="119" t="s">
        <v>325</v>
      </c>
    </row>
    <row r="91" spans="1:27" ht="15.65" customHeight="1" x14ac:dyDescent="0.35">
      <c r="A91" s="120" t="s">
        <v>403</v>
      </c>
      <c r="B91" s="120" t="s">
        <v>402</v>
      </c>
      <c r="C91" s="120" t="s">
        <v>401</v>
      </c>
      <c r="D91" s="120" t="s">
        <v>104</v>
      </c>
      <c r="E91" s="124">
        <v>30250</v>
      </c>
      <c r="F91" s="120" t="s">
        <v>105</v>
      </c>
      <c r="G91" s="120" t="s">
        <v>117</v>
      </c>
      <c r="H91" s="120" t="s">
        <v>103</v>
      </c>
      <c r="I91" s="123">
        <v>1.5047619047619001</v>
      </c>
      <c r="J91" s="122">
        <v>0.10650887573964499</v>
      </c>
      <c r="K91" s="122">
        <v>0.31360946745562135</v>
      </c>
      <c r="L91" s="122">
        <v>0.85798816568047298</v>
      </c>
      <c r="M91" s="122">
        <v>0.64497041420118306</v>
      </c>
      <c r="N91" s="122">
        <v>1.0532544378698221</v>
      </c>
      <c r="O91" s="122">
        <v>0.86982248520710004</v>
      </c>
      <c r="P91" s="122">
        <v>0</v>
      </c>
      <c r="Q91" s="122">
        <v>0</v>
      </c>
      <c r="R91" s="122">
        <v>4.1420118343195263E-2</v>
      </c>
      <c r="S91" s="122">
        <v>2.9585798816568046E-2</v>
      </c>
      <c r="T91" s="122">
        <v>1.7751479289940829E-2</v>
      </c>
      <c r="U91" s="122">
        <v>1.834319526627223</v>
      </c>
      <c r="V91" s="122">
        <v>1.2189349112426047</v>
      </c>
      <c r="W91" s="121" t="s">
        <v>112</v>
      </c>
      <c r="X91" s="120" t="s">
        <v>327</v>
      </c>
      <c r="Y91" s="119">
        <v>45246</v>
      </c>
      <c r="Z91" s="119" t="s">
        <v>326</v>
      </c>
      <c r="AA91" s="119" t="s">
        <v>325</v>
      </c>
    </row>
    <row r="92" spans="1:27" x14ac:dyDescent="0.35">
      <c r="A92" s="120" t="s">
        <v>400</v>
      </c>
      <c r="B92" s="120" t="s">
        <v>399</v>
      </c>
      <c r="C92" s="120" t="s">
        <v>336</v>
      </c>
      <c r="D92" s="120" t="s">
        <v>106</v>
      </c>
      <c r="E92" s="124">
        <v>78046</v>
      </c>
      <c r="F92" s="120" t="s">
        <v>335</v>
      </c>
      <c r="G92" s="120" t="s">
        <v>117</v>
      </c>
      <c r="H92" s="120" t="s">
        <v>4</v>
      </c>
      <c r="I92" s="123">
        <v>27.576866764275302</v>
      </c>
      <c r="J92" s="122">
        <v>387.43786982247855</v>
      </c>
      <c r="K92" s="122">
        <v>13.715976331360944</v>
      </c>
      <c r="L92" s="122">
        <v>19.455621301775146</v>
      </c>
      <c r="M92" s="122">
        <v>67.319526627218991</v>
      </c>
      <c r="N92" s="122">
        <v>60.656804733727881</v>
      </c>
      <c r="O92" s="122">
        <v>427.27218934910525</v>
      </c>
      <c r="P92" s="122">
        <v>0</v>
      </c>
      <c r="Q92" s="122">
        <v>0</v>
      </c>
      <c r="R92" s="122">
        <v>23.467455621301777</v>
      </c>
      <c r="S92" s="122">
        <v>12.976331360946748</v>
      </c>
      <c r="T92" s="122">
        <v>17.502958579881657</v>
      </c>
      <c r="U92" s="122">
        <v>433.98224852070297</v>
      </c>
      <c r="V92" s="122">
        <v>380.58579881656249</v>
      </c>
      <c r="W92" s="121">
        <v>275</v>
      </c>
      <c r="X92" s="120" t="s">
        <v>327</v>
      </c>
      <c r="Y92" s="119">
        <v>45281</v>
      </c>
      <c r="Z92" s="119" t="s">
        <v>326</v>
      </c>
      <c r="AA92" s="128" t="s">
        <v>325</v>
      </c>
    </row>
    <row r="93" spans="1:27" ht="15.65" customHeight="1" x14ac:dyDescent="0.35">
      <c r="A93" s="120" t="s">
        <v>398</v>
      </c>
      <c r="B93" s="120" t="s">
        <v>397</v>
      </c>
      <c r="C93" s="120" t="s">
        <v>396</v>
      </c>
      <c r="D93" s="120" t="s">
        <v>106</v>
      </c>
      <c r="E93" s="124">
        <v>79118</v>
      </c>
      <c r="F93" s="120" t="s">
        <v>126</v>
      </c>
      <c r="G93" s="120" t="s">
        <v>124</v>
      </c>
      <c r="H93" s="120" t="s">
        <v>103</v>
      </c>
      <c r="I93" s="123">
        <v>1.8333333333333299</v>
      </c>
      <c r="J93" s="122">
        <v>0.36094674556213019</v>
      </c>
      <c r="K93" s="122">
        <v>0.31360946745562135</v>
      </c>
      <c r="L93" s="122">
        <v>0.36094674556213008</v>
      </c>
      <c r="M93" s="122">
        <v>0.15384615384615388</v>
      </c>
      <c r="N93" s="122">
        <v>0.91715976331360904</v>
      </c>
      <c r="O93" s="122">
        <v>0.24852071005917167</v>
      </c>
      <c r="P93" s="122">
        <v>5.9171597633136093E-3</v>
      </c>
      <c r="Q93" s="122">
        <v>1.7751479289940829E-2</v>
      </c>
      <c r="R93" s="122">
        <v>2.3668639053254437E-2</v>
      </c>
      <c r="S93" s="122">
        <v>0</v>
      </c>
      <c r="T93" s="122">
        <v>1.7751479289940829E-2</v>
      </c>
      <c r="U93" s="122">
        <v>1.1479289940828405</v>
      </c>
      <c r="V93" s="122">
        <v>0.73372781065088732</v>
      </c>
      <c r="W93" s="121" t="s">
        <v>112</v>
      </c>
      <c r="X93" s="120" t="s">
        <v>161</v>
      </c>
      <c r="Y93" s="119">
        <v>44998</v>
      </c>
      <c r="Z93" s="119" t="s">
        <v>345</v>
      </c>
      <c r="AA93" s="119" t="s">
        <v>325</v>
      </c>
    </row>
    <row r="94" spans="1:27" x14ac:dyDescent="0.35">
      <c r="A94" s="120" t="s">
        <v>395</v>
      </c>
      <c r="B94" s="120" t="s">
        <v>394</v>
      </c>
      <c r="C94" s="120" t="s">
        <v>393</v>
      </c>
      <c r="D94" s="120" t="s">
        <v>109</v>
      </c>
      <c r="E94" s="124">
        <v>71334</v>
      </c>
      <c r="F94" s="120" t="s">
        <v>110</v>
      </c>
      <c r="G94" s="120" t="s">
        <v>102</v>
      </c>
      <c r="H94" s="120" t="s">
        <v>4</v>
      </c>
      <c r="I94" s="123">
        <v>47.847107438016501</v>
      </c>
      <c r="J94" s="122">
        <v>490.39644970414031</v>
      </c>
      <c r="K94" s="122">
        <v>11.869822485207102</v>
      </c>
      <c r="L94" s="122">
        <v>0</v>
      </c>
      <c r="M94" s="122">
        <v>0</v>
      </c>
      <c r="N94" s="122">
        <v>4.7396449704142016</v>
      </c>
      <c r="O94" s="122">
        <v>497.52662721893324</v>
      </c>
      <c r="P94" s="122">
        <v>0</v>
      </c>
      <c r="Q94" s="122">
        <v>0</v>
      </c>
      <c r="R94" s="122">
        <v>2.0828402366863905</v>
      </c>
      <c r="S94" s="122">
        <v>0.32544378698224852</v>
      </c>
      <c r="T94" s="122">
        <v>0.52662721893491127</v>
      </c>
      <c r="U94" s="122">
        <v>499.33136094674393</v>
      </c>
      <c r="V94" s="122">
        <v>294.81065088757271</v>
      </c>
      <c r="W94" s="121">
        <v>361</v>
      </c>
      <c r="X94" s="120" t="s">
        <v>327</v>
      </c>
      <c r="Y94" s="119">
        <v>45246</v>
      </c>
      <c r="Z94" s="119" t="s">
        <v>334</v>
      </c>
      <c r="AA94" s="119" t="s">
        <v>325</v>
      </c>
    </row>
    <row r="95" spans="1:27" x14ac:dyDescent="0.35">
      <c r="A95" s="120" t="s">
        <v>392</v>
      </c>
      <c r="B95" s="120" t="s">
        <v>391</v>
      </c>
      <c r="C95" s="120" t="s">
        <v>390</v>
      </c>
      <c r="D95" s="120" t="s">
        <v>109</v>
      </c>
      <c r="E95" s="124">
        <v>71202</v>
      </c>
      <c r="F95" s="120" t="s">
        <v>110</v>
      </c>
      <c r="G95" s="120" t="s">
        <v>102</v>
      </c>
      <c r="H95" s="120" t="s">
        <v>4</v>
      </c>
      <c r="I95" s="123">
        <v>38.019507515190298</v>
      </c>
      <c r="J95" s="122">
        <v>741.1597633136106</v>
      </c>
      <c r="K95" s="122">
        <v>7.0473372781065073</v>
      </c>
      <c r="L95" s="122">
        <v>0.43786982248520717</v>
      </c>
      <c r="M95" s="122">
        <v>0.84615384615384626</v>
      </c>
      <c r="N95" s="122">
        <v>2.9289940828402359</v>
      </c>
      <c r="O95" s="122">
        <v>187.02366863905272</v>
      </c>
      <c r="P95" s="122">
        <v>3.6213017751479293</v>
      </c>
      <c r="Q95" s="122">
        <v>555.917159763315</v>
      </c>
      <c r="R95" s="122">
        <v>1.9644970414201184</v>
      </c>
      <c r="S95" s="122">
        <v>0.40828402366863903</v>
      </c>
      <c r="T95" s="122">
        <v>2.3786982248520707</v>
      </c>
      <c r="U95" s="122">
        <v>744.73964497041538</v>
      </c>
      <c r="V95" s="122">
        <v>369.55029585798206</v>
      </c>
      <c r="W95" s="121">
        <v>677</v>
      </c>
      <c r="X95" s="120" t="s">
        <v>327</v>
      </c>
      <c r="Y95" s="119">
        <v>45232</v>
      </c>
      <c r="Z95" s="119" t="s">
        <v>334</v>
      </c>
      <c r="AA95" s="119" t="s">
        <v>325</v>
      </c>
    </row>
    <row r="96" spans="1:27" x14ac:dyDescent="0.35">
      <c r="A96" s="120" t="s">
        <v>389</v>
      </c>
      <c r="B96" s="120" t="s">
        <v>388</v>
      </c>
      <c r="C96" s="120" t="s">
        <v>387</v>
      </c>
      <c r="D96" s="120" t="s">
        <v>147</v>
      </c>
      <c r="E96" s="124">
        <v>44883</v>
      </c>
      <c r="F96" s="120" t="s">
        <v>148</v>
      </c>
      <c r="G96" s="120" t="s">
        <v>111</v>
      </c>
      <c r="H96" s="120" t="s">
        <v>103</v>
      </c>
      <c r="I96" s="123">
        <v>41.265175718849797</v>
      </c>
      <c r="J96" s="122">
        <v>26.816568047337331</v>
      </c>
      <c r="K96" s="122">
        <v>8.8698224852071004</v>
      </c>
      <c r="L96" s="122">
        <v>16.088757396449708</v>
      </c>
      <c r="M96" s="122">
        <v>12.816568047337276</v>
      </c>
      <c r="N96" s="122">
        <v>37.171597633136116</v>
      </c>
      <c r="O96" s="122">
        <v>19.029585798816573</v>
      </c>
      <c r="P96" s="122">
        <v>1.029585798816568</v>
      </c>
      <c r="Q96" s="122">
        <v>7.360946745562126</v>
      </c>
      <c r="R96" s="122">
        <v>12.289940828402361</v>
      </c>
      <c r="S96" s="122">
        <v>5.0473372781065091</v>
      </c>
      <c r="T96" s="122">
        <v>9.301775147928991</v>
      </c>
      <c r="U96" s="122">
        <v>37.952662721893539</v>
      </c>
      <c r="V96" s="122">
        <v>50.455621301775217</v>
      </c>
      <c r="W96" s="121" t="s">
        <v>112</v>
      </c>
      <c r="X96" s="120" t="s">
        <v>327</v>
      </c>
      <c r="Y96" s="119">
        <v>45225</v>
      </c>
      <c r="Z96" s="119" t="s">
        <v>326</v>
      </c>
      <c r="AA96" s="119" t="s">
        <v>325</v>
      </c>
    </row>
    <row r="97" spans="1:27" ht="15.65" customHeight="1" x14ac:dyDescent="0.35">
      <c r="A97" s="120" t="s">
        <v>386</v>
      </c>
      <c r="B97" s="120" t="s">
        <v>385</v>
      </c>
      <c r="C97" s="120" t="s">
        <v>384</v>
      </c>
      <c r="D97" s="120" t="s">
        <v>140</v>
      </c>
      <c r="E97" s="124">
        <v>55330</v>
      </c>
      <c r="F97" s="120" t="s">
        <v>141</v>
      </c>
      <c r="G97" s="120" t="s">
        <v>111</v>
      </c>
      <c r="H97" s="120" t="s">
        <v>103</v>
      </c>
      <c r="I97" s="123">
        <v>4</v>
      </c>
      <c r="J97" s="122">
        <v>0</v>
      </c>
      <c r="K97" s="122">
        <v>0</v>
      </c>
      <c r="L97" s="122">
        <v>2.3668639053254437E-2</v>
      </c>
      <c r="M97" s="122">
        <v>1</v>
      </c>
      <c r="N97" s="122">
        <v>1</v>
      </c>
      <c r="O97" s="122">
        <v>0</v>
      </c>
      <c r="P97" s="122">
        <v>2.3668639053254437E-2</v>
      </c>
      <c r="Q97" s="122">
        <v>0</v>
      </c>
      <c r="R97" s="122">
        <v>1.0236686390532543</v>
      </c>
      <c r="S97" s="122">
        <v>0</v>
      </c>
      <c r="T97" s="122">
        <v>0</v>
      </c>
      <c r="U97" s="122">
        <v>0</v>
      </c>
      <c r="V97" s="122">
        <v>1.0236686390532543</v>
      </c>
      <c r="W97" s="121" t="s">
        <v>112</v>
      </c>
      <c r="X97" s="120" t="s">
        <v>327</v>
      </c>
      <c r="Y97" s="119">
        <v>44973</v>
      </c>
      <c r="Z97" s="119" t="s">
        <v>326</v>
      </c>
      <c r="AA97" s="119" t="s">
        <v>325</v>
      </c>
    </row>
    <row r="98" spans="1:27" ht="15.65" customHeight="1" x14ac:dyDescent="0.35">
      <c r="A98" s="120" t="s">
        <v>383</v>
      </c>
      <c r="B98" s="120" t="s">
        <v>382</v>
      </c>
      <c r="C98" s="120" t="s">
        <v>381</v>
      </c>
      <c r="D98" s="120" t="s">
        <v>163</v>
      </c>
      <c r="E98" s="124">
        <v>965</v>
      </c>
      <c r="F98" s="120" t="s">
        <v>7</v>
      </c>
      <c r="G98" s="120" t="s">
        <v>143</v>
      </c>
      <c r="H98" s="120" t="s">
        <v>103</v>
      </c>
      <c r="I98" s="123">
        <v>2.4110169491525402</v>
      </c>
      <c r="J98" s="122">
        <v>3.0532544378698194</v>
      </c>
      <c r="K98" s="122">
        <v>0.1183431952662722</v>
      </c>
      <c r="L98" s="122">
        <v>5.325443786982248E-2</v>
      </c>
      <c r="M98" s="122">
        <v>2.9585798816568046E-2</v>
      </c>
      <c r="N98" s="122">
        <v>0.27218934911242604</v>
      </c>
      <c r="O98" s="122">
        <v>2.4615384615384626</v>
      </c>
      <c r="P98" s="122">
        <v>0</v>
      </c>
      <c r="Q98" s="122">
        <v>0.52071005917159741</v>
      </c>
      <c r="R98" s="122">
        <v>1.1834319526627219E-2</v>
      </c>
      <c r="S98" s="122">
        <v>0</v>
      </c>
      <c r="T98" s="122">
        <v>5.9171597633136093E-3</v>
      </c>
      <c r="U98" s="122">
        <v>3.2366863905325398</v>
      </c>
      <c r="V98" s="122">
        <v>2.1597633136094689</v>
      </c>
      <c r="W98" s="121" t="s">
        <v>112</v>
      </c>
      <c r="X98" s="120" t="s">
        <v>112</v>
      </c>
      <c r="Y98" s="119" t="s">
        <v>112</v>
      </c>
      <c r="Z98" s="119" t="s">
        <v>112</v>
      </c>
      <c r="AA98" s="119" t="s">
        <v>112</v>
      </c>
    </row>
    <row r="99" spans="1:27" ht="15.65" customHeight="1" x14ac:dyDescent="0.35">
      <c r="A99" s="120" t="s">
        <v>380</v>
      </c>
      <c r="B99" s="120" t="s">
        <v>379</v>
      </c>
      <c r="C99" s="120" t="s">
        <v>378</v>
      </c>
      <c r="D99" s="120" t="s">
        <v>113</v>
      </c>
      <c r="E99" s="124">
        <v>85349</v>
      </c>
      <c r="F99" s="120" t="s">
        <v>114</v>
      </c>
      <c r="G99" s="120" t="s">
        <v>111</v>
      </c>
      <c r="H99" s="120" t="s">
        <v>103</v>
      </c>
      <c r="I99" s="123">
        <v>5.2058956916099799</v>
      </c>
      <c r="J99" s="122">
        <v>61.550295857989397</v>
      </c>
      <c r="K99" s="122">
        <v>3.8934911242603505</v>
      </c>
      <c r="L99" s="122">
        <v>0.84023668639053251</v>
      </c>
      <c r="M99" s="122">
        <v>0</v>
      </c>
      <c r="N99" s="122">
        <v>2.4437869822485205</v>
      </c>
      <c r="O99" s="122">
        <v>40.751479289941358</v>
      </c>
      <c r="P99" s="122">
        <v>0.76331360946745574</v>
      </c>
      <c r="Q99" s="122">
        <v>22.325443786982358</v>
      </c>
      <c r="R99" s="122">
        <v>3.5502958579881658E-2</v>
      </c>
      <c r="S99" s="122">
        <v>0</v>
      </c>
      <c r="T99" s="122">
        <v>0.27810650887573962</v>
      </c>
      <c r="U99" s="122">
        <v>65.970414201184951</v>
      </c>
      <c r="V99" s="122">
        <v>31.035502958580121</v>
      </c>
      <c r="W99" s="121">
        <v>100</v>
      </c>
      <c r="X99" s="120" t="s">
        <v>327</v>
      </c>
      <c r="Y99" s="119">
        <v>44882</v>
      </c>
      <c r="Z99" s="119" t="s">
        <v>326</v>
      </c>
      <c r="AA99" s="119" t="s">
        <v>325</v>
      </c>
    </row>
    <row r="100" spans="1:27" ht="15.65" customHeight="1" x14ac:dyDescent="0.35">
      <c r="A100" s="120" t="s">
        <v>377</v>
      </c>
      <c r="B100" s="120" t="s">
        <v>376</v>
      </c>
      <c r="C100" s="120" t="s">
        <v>192</v>
      </c>
      <c r="D100" s="120" t="s">
        <v>162</v>
      </c>
      <c r="E100" s="124">
        <v>84119</v>
      </c>
      <c r="F100" s="120" t="s">
        <v>146</v>
      </c>
      <c r="G100" s="120" t="s">
        <v>124</v>
      </c>
      <c r="H100" s="120" t="s">
        <v>103</v>
      </c>
      <c r="I100" s="123">
        <v>2.06666666666667</v>
      </c>
      <c r="J100" s="122">
        <v>0.24260355029585806</v>
      </c>
      <c r="K100" s="122">
        <v>3.2485207100591684</v>
      </c>
      <c r="L100" s="122">
        <v>0.44378698224852065</v>
      </c>
      <c r="M100" s="122">
        <v>0.25443786982248529</v>
      </c>
      <c r="N100" s="122">
        <v>2.9230769230769216</v>
      </c>
      <c r="O100" s="122">
        <v>1.047337278106508</v>
      </c>
      <c r="P100" s="122">
        <v>0.15976331360946749</v>
      </c>
      <c r="Q100" s="122">
        <v>5.9171597633136092E-2</v>
      </c>
      <c r="R100" s="122">
        <v>0.45562130177514781</v>
      </c>
      <c r="S100" s="122">
        <v>4.7337278106508875E-2</v>
      </c>
      <c r="T100" s="122">
        <v>5.9171597633136098E-2</v>
      </c>
      <c r="U100" s="122">
        <v>3.6272189349112374</v>
      </c>
      <c r="V100" s="122">
        <v>3.5857988165680412</v>
      </c>
      <c r="W100" s="121" t="s">
        <v>112</v>
      </c>
      <c r="X100" s="120" t="s">
        <v>161</v>
      </c>
      <c r="Y100" s="119">
        <v>44561</v>
      </c>
      <c r="Z100" s="119" t="s">
        <v>345</v>
      </c>
      <c r="AA100" s="119" t="s">
        <v>325</v>
      </c>
    </row>
    <row r="101" spans="1:27" x14ac:dyDescent="0.35">
      <c r="A101" s="120" t="s">
        <v>375</v>
      </c>
      <c r="B101" s="120" t="s">
        <v>374</v>
      </c>
      <c r="C101" s="120" t="s">
        <v>373</v>
      </c>
      <c r="D101" s="120" t="s">
        <v>106</v>
      </c>
      <c r="E101" s="124">
        <v>78061</v>
      </c>
      <c r="F101" s="120" t="s">
        <v>107</v>
      </c>
      <c r="G101" s="120" t="s">
        <v>108</v>
      </c>
      <c r="H101" s="120" t="s">
        <v>103</v>
      </c>
      <c r="I101" s="123">
        <v>32.366383802292702</v>
      </c>
      <c r="J101" s="122">
        <v>1282.3313609467273</v>
      </c>
      <c r="K101" s="122">
        <v>128.24260355029625</v>
      </c>
      <c r="L101" s="122">
        <v>170.80473372781125</v>
      </c>
      <c r="M101" s="122">
        <v>72.177514792900027</v>
      </c>
      <c r="N101" s="122">
        <v>355.8816568047294</v>
      </c>
      <c r="O101" s="122">
        <v>1289.7514792899265</v>
      </c>
      <c r="P101" s="122">
        <v>2.3431952662721893</v>
      </c>
      <c r="Q101" s="122">
        <v>5.5798816568047318</v>
      </c>
      <c r="R101" s="122">
        <v>84.568047337278898</v>
      </c>
      <c r="S101" s="122">
        <v>65.650887573964837</v>
      </c>
      <c r="T101" s="122">
        <v>167.98224852071002</v>
      </c>
      <c r="U101" s="122">
        <v>1335.3550295857756</v>
      </c>
      <c r="V101" s="122">
        <v>1270.3254437869539</v>
      </c>
      <c r="W101" s="127">
        <v>1350</v>
      </c>
      <c r="X101" s="120" t="s">
        <v>327</v>
      </c>
      <c r="Y101" s="119">
        <v>44966</v>
      </c>
      <c r="Z101" s="119" t="s">
        <v>334</v>
      </c>
      <c r="AA101" s="119" t="s">
        <v>325</v>
      </c>
    </row>
    <row r="102" spans="1:27" ht="15.65" customHeight="1" x14ac:dyDescent="0.35">
      <c r="A102" s="120" t="s">
        <v>372</v>
      </c>
      <c r="B102" s="120" t="s">
        <v>371</v>
      </c>
      <c r="C102" s="120" t="s">
        <v>370</v>
      </c>
      <c r="D102" s="120" t="s">
        <v>150</v>
      </c>
      <c r="E102" s="124">
        <v>48060</v>
      </c>
      <c r="F102" s="120" t="s">
        <v>148</v>
      </c>
      <c r="G102" s="120" t="s">
        <v>111</v>
      </c>
      <c r="H102" s="120" t="s">
        <v>4</v>
      </c>
      <c r="I102" s="123">
        <v>43.366412213740503</v>
      </c>
      <c r="J102" s="122">
        <v>39.491124260355036</v>
      </c>
      <c r="K102" s="122">
        <v>11.550295857988162</v>
      </c>
      <c r="L102" s="122">
        <v>10.67455621301775</v>
      </c>
      <c r="M102" s="122">
        <v>6.6686390532544371</v>
      </c>
      <c r="N102" s="122">
        <v>33.686390532544387</v>
      </c>
      <c r="O102" s="122">
        <v>34.698224852070993</v>
      </c>
      <c r="P102" s="122">
        <v>0</v>
      </c>
      <c r="Q102" s="122">
        <v>0</v>
      </c>
      <c r="R102" s="122">
        <v>9.0591715976331351</v>
      </c>
      <c r="S102" s="122">
        <v>7.0591715976331368</v>
      </c>
      <c r="T102" s="122">
        <v>7.1538461538461533</v>
      </c>
      <c r="U102" s="122">
        <v>45.112426035502949</v>
      </c>
      <c r="V102" s="122">
        <v>61.402366863905321</v>
      </c>
      <c r="W102" s="121" t="s">
        <v>112</v>
      </c>
      <c r="X102" s="120" t="s">
        <v>327</v>
      </c>
      <c r="Y102" s="119">
        <v>45015</v>
      </c>
      <c r="Z102" s="119" t="s">
        <v>326</v>
      </c>
      <c r="AA102" s="119" t="s">
        <v>325</v>
      </c>
    </row>
    <row r="103" spans="1:27" ht="15.65" customHeight="1" x14ac:dyDescent="0.35">
      <c r="A103" s="120" t="s">
        <v>369</v>
      </c>
      <c r="B103" s="120" t="s">
        <v>368</v>
      </c>
      <c r="C103" s="120" t="s">
        <v>367</v>
      </c>
      <c r="D103" s="120" t="s">
        <v>106</v>
      </c>
      <c r="E103" s="124">
        <v>78017</v>
      </c>
      <c r="F103" s="120" t="s">
        <v>107</v>
      </c>
      <c r="G103" s="120" t="s">
        <v>102</v>
      </c>
      <c r="H103" s="120" t="s">
        <v>103</v>
      </c>
      <c r="I103" s="123">
        <v>43.0865221808331</v>
      </c>
      <c r="J103" s="122">
        <v>1839.6568047337312</v>
      </c>
      <c r="K103" s="122">
        <v>8.6863905325443795</v>
      </c>
      <c r="L103" s="122">
        <v>0.84615384615384615</v>
      </c>
      <c r="M103" s="122">
        <v>0</v>
      </c>
      <c r="N103" s="122">
        <v>0.27810650887573968</v>
      </c>
      <c r="O103" s="122">
        <v>261.81656804733319</v>
      </c>
      <c r="P103" s="122">
        <v>9.7218934911242609</v>
      </c>
      <c r="Q103" s="122">
        <v>1577.3727810650951</v>
      </c>
      <c r="R103" s="122">
        <v>4.7337278106508875E-2</v>
      </c>
      <c r="S103" s="122">
        <v>7.1005917159763315E-2</v>
      </c>
      <c r="T103" s="122">
        <v>9.1065088757396442</v>
      </c>
      <c r="U103" s="122">
        <v>1839.9644970414233</v>
      </c>
      <c r="V103" s="122">
        <v>960.28402366863497</v>
      </c>
      <c r="W103" s="121">
        <v>2400</v>
      </c>
      <c r="X103" s="120" t="s">
        <v>327</v>
      </c>
      <c r="Y103" s="119">
        <v>45246</v>
      </c>
      <c r="Z103" s="119" t="s">
        <v>366</v>
      </c>
      <c r="AA103" s="119" t="s">
        <v>325</v>
      </c>
    </row>
    <row r="104" spans="1:27" x14ac:dyDescent="0.35">
      <c r="A104" s="120" t="s">
        <v>365</v>
      </c>
      <c r="B104" s="120" t="s">
        <v>364</v>
      </c>
      <c r="C104" s="120" t="s">
        <v>363</v>
      </c>
      <c r="D104" s="120" t="s">
        <v>153</v>
      </c>
      <c r="E104" s="124">
        <v>3820</v>
      </c>
      <c r="F104" s="120" t="s">
        <v>139</v>
      </c>
      <c r="G104" s="120" t="s">
        <v>111</v>
      </c>
      <c r="H104" s="120" t="s">
        <v>103</v>
      </c>
      <c r="I104" s="123">
        <v>68.160583941605793</v>
      </c>
      <c r="J104" s="122">
        <v>1</v>
      </c>
      <c r="K104" s="122">
        <v>0.71597633136094674</v>
      </c>
      <c r="L104" s="122">
        <v>41.644970414201211</v>
      </c>
      <c r="M104" s="122">
        <v>35.260355029585796</v>
      </c>
      <c r="N104" s="122">
        <v>38.852071005917182</v>
      </c>
      <c r="O104" s="122">
        <v>29.875739644970434</v>
      </c>
      <c r="P104" s="122">
        <v>6.2130177514792901</v>
      </c>
      <c r="Q104" s="122">
        <v>3.6804733727810648</v>
      </c>
      <c r="R104" s="122">
        <v>25.721893491124256</v>
      </c>
      <c r="S104" s="122">
        <v>4.7988165680473376</v>
      </c>
      <c r="T104" s="122">
        <v>4.2544378698224854</v>
      </c>
      <c r="U104" s="122">
        <v>43.846153846153854</v>
      </c>
      <c r="V104" s="122">
        <v>47.674556213017766</v>
      </c>
      <c r="W104" s="127" t="s">
        <v>112</v>
      </c>
      <c r="X104" s="120" t="s">
        <v>327</v>
      </c>
      <c r="Y104" s="126">
        <v>45008</v>
      </c>
      <c r="Z104" s="125" t="s">
        <v>326</v>
      </c>
      <c r="AA104" s="125" t="s">
        <v>325</v>
      </c>
    </row>
    <row r="105" spans="1:27" ht="15.65" customHeight="1" x14ac:dyDescent="0.35">
      <c r="A105" s="120" t="s">
        <v>362</v>
      </c>
      <c r="B105" s="120" t="s">
        <v>361</v>
      </c>
      <c r="C105" s="120" t="s">
        <v>360</v>
      </c>
      <c r="D105" s="120" t="s">
        <v>104</v>
      </c>
      <c r="E105" s="124">
        <v>31815</v>
      </c>
      <c r="F105" s="120" t="s">
        <v>105</v>
      </c>
      <c r="G105" s="120" t="s">
        <v>102</v>
      </c>
      <c r="H105" s="120" t="s">
        <v>103</v>
      </c>
      <c r="I105" s="123">
        <v>53.1721478793377</v>
      </c>
      <c r="J105" s="122">
        <v>847.46745562128945</v>
      </c>
      <c r="K105" s="122">
        <v>134.37278106508887</v>
      </c>
      <c r="L105" s="122">
        <v>264.78106508875754</v>
      </c>
      <c r="M105" s="122">
        <v>276.26035502958626</v>
      </c>
      <c r="N105" s="122">
        <v>587.03550295857815</v>
      </c>
      <c r="O105" s="122">
        <v>731.91715976330318</v>
      </c>
      <c r="P105" s="122">
        <v>31.08284023668638</v>
      </c>
      <c r="Q105" s="122">
        <v>172.8461538461531</v>
      </c>
      <c r="R105" s="122">
        <v>233.25443786982274</v>
      </c>
      <c r="S105" s="122">
        <v>99.159763313609531</v>
      </c>
      <c r="T105" s="122">
        <v>80.763313609467431</v>
      </c>
      <c r="U105" s="122">
        <v>1109.7041420118142</v>
      </c>
      <c r="V105" s="122">
        <v>1008.479289940821</v>
      </c>
      <c r="W105" s="121">
        <v>1600</v>
      </c>
      <c r="X105" s="120" t="s">
        <v>327</v>
      </c>
      <c r="Y105" s="119">
        <v>44987</v>
      </c>
      <c r="Z105" s="119" t="s">
        <v>334</v>
      </c>
      <c r="AA105" s="119" t="s">
        <v>325</v>
      </c>
    </row>
    <row r="106" spans="1:27" x14ac:dyDescent="0.35">
      <c r="A106" s="120" t="s">
        <v>359</v>
      </c>
      <c r="B106" s="120" t="s">
        <v>358</v>
      </c>
      <c r="C106" s="120" t="s">
        <v>357</v>
      </c>
      <c r="D106" s="120" t="s">
        <v>121</v>
      </c>
      <c r="E106" s="124">
        <v>87016</v>
      </c>
      <c r="F106" s="120" t="s">
        <v>122</v>
      </c>
      <c r="G106" s="120" t="s">
        <v>111</v>
      </c>
      <c r="H106" s="120" t="s">
        <v>4</v>
      </c>
      <c r="I106" s="123">
        <v>37.238427393785699</v>
      </c>
      <c r="J106" s="122">
        <v>360.00591715976418</v>
      </c>
      <c r="K106" s="122">
        <v>7.2189349112426049</v>
      </c>
      <c r="L106" s="122">
        <v>0.27810650887573962</v>
      </c>
      <c r="M106" s="122">
        <v>0.10650887573964497</v>
      </c>
      <c r="N106" s="122">
        <v>4.5976331360946734</v>
      </c>
      <c r="O106" s="122">
        <v>363.0118343195274</v>
      </c>
      <c r="P106" s="122">
        <v>0</v>
      </c>
      <c r="Q106" s="122">
        <v>0</v>
      </c>
      <c r="R106" s="122">
        <v>0.65680473372781067</v>
      </c>
      <c r="S106" s="122">
        <v>0.73372781065088755</v>
      </c>
      <c r="T106" s="122">
        <v>1.5088757396449703</v>
      </c>
      <c r="U106" s="122">
        <v>364.7100591715984</v>
      </c>
      <c r="V106" s="122">
        <v>177.67455621301596</v>
      </c>
      <c r="W106" s="121">
        <v>505</v>
      </c>
      <c r="X106" s="120" t="s">
        <v>327</v>
      </c>
      <c r="Y106" s="119">
        <v>45218</v>
      </c>
      <c r="Z106" s="119" t="s">
        <v>334</v>
      </c>
      <c r="AA106" s="119" t="s">
        <v>325</v>
      </c>
    </row>
    <row r="107" spans="1:27" x14ac:dyDescent="0.35">
      <c r="A107" s="120" t="s">
        <v>356</v>
      </c>
      <c r="B107" s="120" t="s">
        <v>355</v>
      </c>
      <c r="C107" s="120" t="s">
        <v>354</v>
      </c>
      <c r="D107" s="120" t="s">
        <v>144</v>
      </c>
      <c r="E107" s="124">
        <v>74103</v>
      </c>
      <c r="F107" s="120" t="s">
        <v>126</v>
      </c>
      <c r="G107" s="120" t="s">
        <v>111</v>
      </c>
      <c r="H107" s="120" t="s">
        <v>103</v>
      </c>
      <c r="I107" s="123">
        <v>2.2214285714285702</v>
      </c>
      <c r="J107" s="122">
        <v>0.80473372781065056</v>
      </c>
      <c r="K107" s="122">
        <v>0.98816568047337228</v>
      </c>
      <c r="L107" s="122">
        <v>1.1005917159763312</v>
      </c>
      <c r="M107" s="122">
        <v>0.7633136094674553</v>
      </c>
      <c r="N107" s="122">
        <v>2.6745562130177523</v>
      </c>
      <c r="O107" s="122">
        <v>0.85207100591715945</v>
      </c>
      <c r="P107" s="122">
        <v>5.3254437869822487E-2</v>
      </c>
      <c r="Q107" s="122">
        <v>7.6923076923076927E-2</v>
      </c>
      <c r="R107" s="122">
        <v>0.31360946745562129</v>
      </c>
      <c r="S107" s="122">
        <v>0.18934911242603555</v>
      </c>
      <c r="T107" s="122">
        <v>0.11834319526627221</v>
      </c>
      <c r="U107" s="122">
        <v>3.0355029585798778</v>
      </c>
      <c r="V107" s="122">
        <v>2.431952662721895</v>
      </c>
      <c r="W107" s="121" t="s">
        <v>112</v>
      </c>
      <c r="X107" s="120" t="s">
        <v>327</v>
      </c>
      <c r="Y107" s="119">
        <v>45106</v>
      </c>
      <c r="Z107" s="119" t="s">
        <v>326</v>
      </c>
      <c r="AA107" s="119" t="s">
        <v>325</v>
      </c>
    </row>
    <row r="108" spans="1:27" x14ac:dyDescent="0.35">
      <c r="A108" s="120" t="s">
        <v>353</v>
      </c>
      <c r="B108" s="120" t="s">
        <v>352</v>
      </c>
      <c r="C108" s="120" t="s">
        <v>351</v>
      </c>
      <c r="D108" s="120" t="s">
        <v>346</v>
      </c>
      <c r="E108" s="124">
        <v>5403</v>
      </c>
      <c r="F108" s="120" t="s">
        <v>139</v>
      </c>
      <c r="G108" s="120" t="s">
        <v>124</v>
      </c>
      <c r="H108" s="120" t="s">
        <v>103</v>
      </c>
      <c r="I108" s="123">
        <v>2.3424657534246598</v>
      </c>
      <c r="J108" s="122">
        <v>1.7869822485207121</v>
      </c>
      <c r="K108" s="122">
        <v>0.23076923076923081</v>
      </c>
      <c r="L108" s="122">
        <v>0</v>
      </c>
      <c r="M108" s="122">
        <v>1.1834319526627219E-2</v>
      </c>
      <c r="N108" s="122">
        <v>0</v>
      </c>
      <c r="O108" s="122">
        <v>0</v>
      </c>
      <c r="P108" s="122">
        <v>7.1005917159763315E-2</v>
      </c>
      <c r="Q108" s="122">
        <v>1.9585798816568067</v>
      </c>
      <c r="R108" s="122">
        <v>0</v>
      </c>
      <c r="S108" s="122">
        <v>0</v>
      </c>
      <c r="T108" s="122">
        <v>0</v>
      </c>
      <c r="U108" s="122">
        <v>2.0295857988165693</v>
      </c>
      <c r="V108" s="122">
        <v>1.6213017751479304</v>
      </c>
      <c r="W108" s="121" t="s">
        <v>112</v>
      </c>
      <c r="X108" s="120" t="s">
        <v>350</v>
      </c>
      <c r="Y108" s="119" t="s">
        <v>350</v>
      </c>
      <c r="Z108" s="119" t="s">
        <v>350</v>
      </c>
      <c r="AA108" s="119" t="s">
        <v>350</v>
      </c>
    </row>
    <row r="109" spans="1:27" x14ac:dyDescent="0.35">
      <c r="A109" s="120" t="s">
        <v>349</v>
      </c>
      <c r="B109" s="120" t="s">
        <v>348</v>
      </c>
      <c r="C109" s="120" t="s">
        <v>347</v>
      </c>
      <c r="D109" s="120" t="s">
        <v>346</v>
      </c>
      <c r="E109" s="124">
        <v>5488</v>
      </c>
      <c r="F109" s="120" t="s">
        <v>139</v>
      </c>
      <c r="G109" s="120" t="s">
        <v>124</v>
      </c>
      <c r="H109" s="120" t="s">
        <v>103</v>
      </c>
      <c r="I109" s="123">
        <v>2.0835073068893499</v>
      </c>
      <c r="J109" s="122">
        <v>5.3609467455621065</v>
      </c>
      <c r="K109" s="122">
        <v>0.30177514792899407</v>
      </c>
      <c r="L109" s="122">
        <v>0.21893491124260359</v>
      </c>
      <c r="M109" s="122">
        <v>6.5088757396449703E-2</v>
      </c>
      <c r="N109" s="122">
        <v>0.42603550295857967</v>
      </c>
      <c r="O109" s="122">
        <v>5.5088757396449433</v>
      </c>
      <c r="P109" s="122">
        <v>0</v>
      </c>
      <c r="Q109" s="122">
        <v>1.1834319526627219E-2</v>
      </c>
      <c r="R109" s="122">
        <v>0</v>
      </c>
      <c r="S109" s="122">
        <v>0</v>
      </c>
      <c r="T109" s="122">
        <v>2.3668639053254437E-2</v>
      </c>
      <c r="U109" s="122">
        <v>5.9230769230768958</v>
      </c>
      <c r="V109" s="122">
        <v>5.0295857988165436</v>
      </c>
      <c r="W109" s="121" t="s">
        <v>112</v>
      </c>
      <c r="X109" s="120" t="s">
        <v>161</v>
      </c>
      <c r="Y109" s="119">
        <v>44979</v>
      </c>
      <c r="Z109" s="119" t="s">
        <v>345</v>
      </c>
      <c r="AA109" s="119" t="s">
        <v>325</v>
      </c>
    </row>
    <row r="110" spans="1:27" x14ac:dyDescent="0.35">
      <c r="A110" s="120" t="s">
        <v>344</v>
      </c>
      <c r="B110" s="120" t="s">
        <v>343</v>
      </c>
      <c r="C110" s="120" t="s">
        <v>342</v>
      </c>
      <c r="D110" s="120" t="s">
        <v>145</v>
      </c>
      <c r="E110" s="124">
        <v>89512</v>
      </c>
      <c r="F110" s="120" t="s">
        <v>146</v>
      </c>
      <c r="G110" s="120" t="s">
        <v>124</v>
      </c>
      <c r="H110" s="120" t="s">
        <v>103</v>
      </c>
      <c r="I110" s="123">
        <v>9.3678756476683898</v>
      </c>
      <c r="J110" s="122">
        <v>0.32544378698224852</v>
      </c>
      <c r="K110" s="122">
        <v>1.2544378698224856</v>
      </c>
      <c r="L110" s="122">
        <v>3.1124260355029589</v>
      </c>
      <c r="M110" s="122">
        <v>7.526627218934907</v>
      </c>
      <c r="N110" s="122">
        <v>10.994082840236695</v>
      </c>
      <c r="O110" s="122">
        <v>0.78106508875739644</v>
      </c>
      <c r="P110" s="122">
        <v>0.4437869822485207</v>
      </c>
      <c r="Q110" s="122">
        <v>0</v>
      </c>
      <c r="R110" s="122">
        <v>5.3136094674556196</v>
      </c>
      <c r="S110" s="122">
        <v>1.2781065088757393</v>
      </c>
      <c r="T110" s="122">
        <v>0.1775147928994083</v>
      </c>
      <c r="U110" s="122">
        <v>5.4497041420118348</v>
      </c>
      <c r="V110" s="122">
        <v>11.165680473372783</v>
      </c>
      <c r="W110" s="121" t="s">
        <v>112</v>
      </c>
      <c r="X110" s="120" t="s">
        <v>327</v>
      </c>
      <c r="Y110" s="119">
        <v>45232</v>
      </c>
      <c r="Z110" s="119" t="s">
        <v>326</v>
      </c>
      <c r="AA110" s="119" t="s">
        <v>325</v>
      </c>
    </row>
    <row r="111" spans="1:27" x14ac:dyDescent="0.35">
      <c r="A111" s="120" t="s">
        <v>341</v>
      </c>
      <c r="B111" s="120" t="s">
        <v>340</v>
      </c>
      <c r="C111" s="120" t="s">
        <v>339</v>
      </c>
      <c r="D111" s="120" t="s">
        <v>131</v>
      </c>
      <c r="E111" s="124">
        <v>33073</v>
      </c>
      <c r="F111" s="120" t="s">
        <v>7</v>
      </c>
      <c r="G111" s="120" t="s">
        <v>108</v>
      </c>
      <c r="H111" s="120" t="s">
        <v>103</v>
      </c>
      <c r="I111" s="123">
        <v>46.995027124773998</v>
      </c>
      <c r="J111" s="122">
        <v>468.40828402366787</v>
      </c>
      <c r="K111" s="122">
        <v>134.69822485207112</v>
      </c>
      <c r="L111" s="122">
        <v>0.55029585798816572</v>
      </c>
      <c r="M111" s="122">
        <v>1.1834319526627219E-2</v>
      </c>
      <c r="N111" s="122">
        <v>123.02958579881678</v>
      </c>
      <c r="O111" s="122">
        <v>390.60946745562131</v>
      </c>
      <c r="P111" s="122">
        <v>14.112426035502958</v>
      </c>
      <c r="Q111" s="122">
        <v>75.917159763313919</v>
      </c>
      <c r="R111" s="122">
        <v>9.928994082840239</v>
      </c>
      <c r="S111" s="122">
        <v>38.704142011834335</v>
      </c>
      <c r="T111" s="122">
        <v>24.692307692307697</v>
      </c>
      <c r="U111" s="122">
        <v>530.34319526627201</v>
      </c>
      <c r="V111" s="122">
        <v>401.85798816567984</v>
      </c>
      <c r="W111" s="121">
        <v>700</v>
      </c>
      <c r="X111" s="120" t="s">
        <v>327</v>
      </c>
      <c r="Y111" s="119">
        <v>45274</v>
      </c>
      <c r="Z111" s="119" t="s">
        <v>334</v>
      </c>
      <c r="AA111" s="119" t="s">
        <v>325</v>
      </c>
    </row>
    <row r="112" spans="1:27" x14ac:dyDescent="0.35">
      <c r="A112" s="120" t="s">
        <v>338</v>
      </c>
      <c r="B112" s="120" t="s">
        <v>337</v>
      </c>
      <c r="C112" s="120" t="s">
        <v>336</v>
      </c>
      <c r="D112" s="120" t="s">
        <v>106</v>
      </c>
      <c r="E112" s="124">
        <v>78041</v>
      </c>
      <c r="F112" s="120" t="s">
        <v>335</v>
      </c>
      <c r="G112" s="120" t="s">
        <v>102</v>
      </c>
      <c r="H112" s="120" t="s">
        <v>103</v>
      </c>
      <c r="I112" s="123">
        <v>33.500810372771497</v>
      </c>
      <c r="J112" s="122">
        <v>184.31360946745394</v>
      </c>
      <c r="K112" s="122">
        <v>2.6804733727810652</v>
      </c>
      <c r="L112" s="122">
        <v>18.372781065088759</v>
      </c>
      <c r="M112" s="122">
        <v>36.118343195266277</v>
      </c>
      <c r="N112" s="122">
        <v>15.928994082840239</v>
      </c>
      <c r="O112" s="122">
        <v>154.40828402366739</v>
      </c>
      <c r="P112" s="122">
        <v>11.934911242603546</v>
      </c>
      <c r="Q112" s="122">
        <v>59.21301775147932</v>
      </c>
      <c r="R112" s="122">
        <v>8.67455621301775</v>
      </c>
      <c r="S112" s="122">
        <v>3.6982248520710064</v>
      </c>
      <c r="T112" s="122">
        <v>4.6153846153846159</v>
      </c>
      <c r="U112" s="122">
        <v>224.4970414201162</v>
      </c>
      <c r="V112" s="122">
        <v>185.14201183431825</v>
      </c>
      <c r="W112" s="121">
        <v>250</v>
      </c>
      <c r="X112" s="120" t="s">
        <v>327</v>
      </c>
      <c r="Y112" s="119">
        <v>44959</v>
      </c>
      <c r="Z112" s="119" t="s">
        <v>334</v>
      </c>
      <c r="AA112" s="119" t="s">
        <v>325</v>
      </c>
    </row>
    <row r="113" spans="1:27" x14ac:dyDescent="0.35">
      <c r="A113" s="120" t="s">
        <v>333</v>
      </c>
      <c r="B113" s="120" t="s">
        <v>332</v>
      </c>
      <c r="C113" s="120" t="s">
        <v>331</v>
      </c>
      <c r="D113" s="120" t="s">
        <v>166</v>
      </c>
      <c r="E113" s="124">
        <v>25309</v>
      </c>
      <c r="F113" s="120" t="s">
        <v>135</v>
      </c>
      <c r="G113" s="120" t="s">
        <v>111</v>
      </c>
      <c r="H113" s="120" t="s">
        <v>103</v>
      </c>
      <c r="I113" s="123">
        <v>6.125</v>
      </c>
      <c r="J113" s="122">
        <v>2.9585798816568046E-2</v>
      </c>
      <c r="K113" s="122">
        <v>0.30769230769230771</v>
      </c>
      <c r="L113" s="122">
        <v>1.556213017751479</v>
      </c>
      <c r="M113" s="122">
        <v>0.87573964497041434</v>
      </c>
      <c r="N113" s="122">
        <v>2.532544378698224</v>
      </c>
      <c r="O113" s="122">
        <v>0.23668639053254437</v>
      </c>
      <c r="P113" s="122">
        <v>0</v>
      </c>
      <c r="Q113" s="122">
        <v>0</v>
      </c>
      <c r="R113" s="122">
        <v>1.7751479289940829E-2</v>
      </c>
      <c r="S113" s="122">
        <v>0</v>
      </c>
      <c r="T113" s="122">
        <v>0</v>
      </c>
      <c r="U113" s="122">
        <v>2.7514792899408276</v>
      </c>
      <c r="V113" s="122">
        <v>2.4792899408284019</v>
      </c>
      <c r="W113" s="121" t="s">
        <v>112</v>
      </c>
      <c r="X113" s="120" t="s">
        <v>327</v>
      </c>
      <c r="Y113" s="119">
        <v>45008</v>
      </c>
      <c r="Z113" s="119" t="s">
        <v>326</v>
      </c>
      <c r="AA113" s="119" t="s">
        <v>325</v>
      </c>
    </row>
    <row r="114" spans="1:27" x14ac:dyDescent="0.35">
      <c r="A114" s="120" t="s">
        <v>330</v>
      </c>
      <c r="B114" s="120" t="s">
        <v>329</v>
      </c>
      <c r="C114" s="120" t="s">
        <v>328</v>
      </c>
      <c r="D114" s="120" t="s">
        <v>152</v>
      </c>
      <c r="E114" s="124">
        <v>2863</v>
      </c>
      <c r="F114" s="120" t="s">
        <v>139</v>
      </c>
      <c r="G114" s="120" t="s">
        <v>124</v>
      </c>
      <c r="H114" s="120" t="s">
        <v>4</v>
      </c>
      <c r="I114" s="123">
        <v>43.03125</v>
      </c>
      <c r="J114" s="122">
        <v>39.946745562130246</v>
      </c>
      <c r="K114" s="122">
        <v>19.828402366863912</v>
      </c>
      <c r="L114" s="122">
        <v>0</v>
      </c>
      <c r="M114" s="122">
        <v>0</v>
      </c>
      <c r="N114" s="122">
        <v>13.124260355029579</v>
      </c>
      <c r="O114" s="122">
        <v>46.650887573964539</v>
      </c>
      <c r="P114" s="122">
        <v>0</v>
      </c>
      <c r="Q114" s="122">
        <v>0</v>
      </c>
      <c r="R114" s="122">
        <v>1.7278106508875739</v>
      </c>
      <c r="S114" s="122">
        <v>1.0946745562130178</v>
      </c>
      <c r="T114" s="122">
        <v>3.2189349112426036</v>
      </c>
      <c r="U114" s="122">
        <v>53.733727810650898</v>
      </c>
      <c r="V114" s="122">
        <v>38.124260355029655</v>
      </c>
      <c r="W114" s="121" t="s">
        <v>112</v>
      </c>
      <c r="X114" s="120" t="s">
        <v>327</v>
      </c>
      <c r="Y114" s="119">
        <v>45008</v>
      </c>
      <c r="Z114" s="119" t="s">
        <v>326</v>
      </c>
      <c r="AA114" s="119" t="s">
        <v>325</v>
      </c>
    </row>
    <row r="115" spans="1:27" x14ac:dyDescent="0.35">
      <c r="A115" s="118" t="s">
        <v>324</v>
      </c>
      <c r="B115" s="111"/>
      <c r="C115" s="111"/>
      <c r="D115" s="111"/>
      <c r="E115" s="117"/>
      <c r="F115" s="111"/>
      <c r="G115" s="111"/>
      <c r="H115" s="111"/>
      <c r="I115" s="116"/>
      <c r="J115" s="115"/>
      <c r="K115" s="115"/>
      <c r="L115" s="115"/>
      <c r="M115" s="115"/>
      <c r="N115" s="115"/>
      <c r="O115" s="115"/>
      <c r="P115" s="115"/>
      <c r="Q115" s="115"/>
      <c r="R115" s="115"/>
      <c r="S115" s="115"/>
      <c r="T115" s="115"/>
      <c r="U115" s="115"/>
      <c r="V115" s="115"/>
      <c r="W115" s="114"/>
      <c r="X115" s="111"/>
      <c r="Y115" s="113"/>
      <c r="Z115" s="112"/>
      <c r="AA115" s="112"/>
    </row>
    <row r="116" spans="1:27" x14ac:dyDescent="0.35">
      <c r="A116" s="111"/>
    </row>
  </sheetData>
  <mergeCells count="7">
    <mergeCell ref="Y1:AA1"/>
    <mergeCell ref="M1:P1"/>
    <mergeCell ref="A1:D1"/>
    <mergeCell ref="E1:H1"/>
    <mergeCell ref="I1:L1"/>
    <mergeCell ref="Q1:T1"/>
    <mergeCell ref="U1:X1"/>
  </mergeCells>
  <pageMargins left="0.7" right="0.7" top="0.75" bottom="0.75" header="0.3" footer="0.3"/>
  <pageSetup orientation="portrait" horizontalDpi="1200" verticalDpi="1200"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C6740D-5FBE-44EA-A890-78784614EDBF}">
  <dimension ref="A1:F26"/>
  <sheetViews>
    <sheetView zoomScaleNormal="100" workbookViewId="0">
      <selection activeCell="L15" sqref="L15"/>
    </sheetView>
  </sheetViews>
  <sheetFormatPr defaultRowHeight="14.5" x14ac:dyDescent="0.35"/>
  <cols>
    <col min="1" max="1" width="51.26953125" bestFit="1" customWidth="1"/>
    <col min="2" max="2" width="19" customWidth="1"/>
  </cols>
  <sheetData>
    <row r="1" spans="1:6" ht="26" x14ac:dyDescent="0.35">
      <c r="A1" s="154" t="s">
        <v>10</v>
      </c>
      <c r="B1" s="154"/>
      <c r="C1" s="154"/>
      <c r="D1" s="154"/>
      <c r="E1" s="154"/>
      <c r="F1" s="154"/>
    </row>
    <row r="2" spans="1:6" ht="15" customHeight="1" x14ac:dyDescent="0.35"/>
    <row r="3" spans="1:6" ht="15" thickBot="1" x14ac:dyDescent="0.4">
      <c r="A3" s="11" t="s">
        <v>290</v>
      </c>
      <c r="B3" s="11"/>
      <c r="C3" s="11"/>
      <c r="D3" s="11"/>
      <c r="E3" s="11"/>
    </row>
    <row r="4" spans="1:6" x14ac:dyDescent="0.35">
      <c r="A4" s="87" t="s">
        <v>289</v>
      </c>
      <c r="B4" s="86" t="s">
        <v>173</v>
      </c>
    </row>
    <row r="5" spans="1:6" ht="15" thickBot="1" x14ac:dyDescent="0.4">
      <c r="A5" s="85" t="s">
        <v>288</v>
      </c>
      <c r="B5" s="84">
        <v>111</v>
      </c>
    </row>
    <row r="6" spans="1:6" ht="15" thickBot="1" x14ac:dyDescent="0.4">
      <c r="A6" s="83" t="s">
        <v>287</v>
      </c>
      <c r="B6" s="82">
        <v>38</v>
      </c>
    </row>
    <row r="7" spans="1:6" ht="15" customHeight="1" thickBot="1" x14ac:dyDescent="0.4">
      <c r="A7" s="81" t="s">
        <v>286</v>
      </c>
      <c r="B7" s="80">
        <v>14</v>
      </c>
      <c r="C7" s="79"/>
    </row>
    <row r="8" spans="1:6" ht="15" thickBot="1" x14ac:dyDescent="0.4">
      <c r="A8" s="78" t="s">
        <v>285</v>
      </c>
      <c r="B8" s="77">
        <v>24</v>
      </c>
    </row>
    <row r="9" spans="1:6" x14ac:dyDescent="0.35">
      <c r="A9" s="76" t="s">
        <v>284</v>
      </c>
      <c r="B9" s="75">
        <v>10</v>
      </c>
    </row>
    <row r="10" spans="1:6" x14ac:dyDescent="0.35">
      <c r="A10" s="74" t="s">
        <v>283</v>
      </c>
      <c r="B10" s="73">
        <v>5</v>
      </c>
    </row>
    <row r="11" spans="1:6" x14ac:dyDescent="0.35">
      <c r="A11" s="74" t="s">
        <v>282</v>
      </c>
      <c r="B11" s="73">
        <v>5</v>
      </c>
    </row>
    <row r="12" spans="1:6" x14ac:dyDescent="0.35">
      <c r="A12" s="74" t="s">
        <v>281</v>
      </c>
      <c r="B12" s="73">
        <v>3</v>
      </c>
    </row>
    <row r="13" spans="1:6" x14ac:dyDescent="0.35">
      <c r="A13" s="74" t="s">
        <v>280</v>
      </c>
      <c r="B13" s="73">
        <v>2</v>
      </c>
    </row>
    <row r="14" spans="1:6" x14ac:dyDescent="0.35">
      <c r="A14" s="74" t="s">
        <v>279</v>
      </c>
      <c r="B14" s="73">
        <v>2</v>
      </c>
    </row>
    <row r="15" spans="1:6" x14ac:dyDescent="0.35">
      <c r="A15" s="74" t="s">
        <v>278</v>
      </c>
      <c r="B15" s="73">
        <v>2</v>
      </c>
    </row>
    <row r="16" spans="1:6" x14ac:dyDescent="0.35">
      <c r="A16" s="74" t="s">
        <v>277</v>
      </c>
      <c r="B16" s="73">
        <v>2</v>
      </c>
    </row>
    <row r="17" spans="1:2" x14ac:dyDescent="0.35">
      <c r="A17" s="74" t="s">
        <v>276</v>
      </c>
      <c r="B17" s="73">
        <v>2</v>
      </c>
    </row>
    <row r="18" spans="1:2" x14ac:dyDescent="0.35">
      <c r="A18" s="74" t="s">
        <v>275</v>
      </c>
      <c r="B18" s="73">
        <v>1</v>
      </c>
    </row>
    <row r="19" spans="1:2" x14ac:dyDescent="0.35">
      <c r="A19" s="74" t="s">
        <v>274</v>
      </c>
      <c r="B19" s="73">
        <v>1</v>
      </c>
    </row>
    <row r="20" spans="1:2" x14ac:dyDescent="0.35">
      <c r="A20" s="74" t="s">
        <v>273</v>
      </c>
      <c r="B20" s="73">
        <v>1</v>
      </c>
    </row>
    <row r="21" spans="1:2" x14ac:dyDescent="0.35">
      <c r="A21" s="74" t="s">
        <v>272</v>
      </c>
      <c r="B21" s="73">
        <v>1</v>
      </c>
    </row>
    <row r="22" spans="1:2" x14ac:dyDescent="0.35">
      <c r="A22" s="74" t="s">
        <v>271</v>
      </c>
      <c r="B22" s="73">
        <v>1</v>
      </c>
    </row>
    <row r="23" spans="1:2" x14ac:dyDescent="0.35">
      <c r="A23" s="155" t="s">
        <v>270</v>
      </c>
      <c r="B23" s="155"/>
    </row>
    <row r="24" spans="1:2" x14ac:dyDescent="0.35">
      <c r="A24" s="155"/>
      <c r="B24" s="155"/>
    </row>
    <row r="25" spans="1:2" x14ac:dyDescent="0.35">
      <c r="A25" s="155"/>
      <c r="B25" s="155"/>
    </row>
    <row r="26" spans="1:2" x14ac:dyDescent="0.35">
      <c r="A26" s="155"/>
      <c r="B26" s="155"/>
    </row>
  </sheetData>
  <mergeCells count="2">
    <mergeCell ref="A1:F1"/>
    <mergeCell ref="A23:B26"/>
  </mergeCell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51f64f43-848e-4f71-a29c-5b275075194e">
      <Terms xmlns="http://schemas.microsoft.com/office/infopath/2007/PartnerControls"/>
    </lcf76f155ced4ddcb4097134ff3c332f>
    <TaxCatchAll xmlns="9225b539-7b15-42b2-871d-c20cb6e17ae7"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B2CC6643690C2D4A8E9C51BEFB2BDFED" ma:contentTypeVersion="13" ma:contentTypeDescription="Create a new document." ma:contentTypeScope="" ma:versionID="7123c9e0203bc830e8bb81d00384bf13">
  <xsd:schema xmlns:xsd="http://www.w3.org/2001/XMLSchema" xmlns:xs="http://www.w3.org/2001/XMLSchema" xmlns:p="http://schemas.microsoft.com/office/2006/metadata/properties" xmlns:ns2="51f64f43-848e-4f71-a29c-5b275075194e" xmlns:ns3="9225b539-7b15-42b2-871d-c20cb6e17ae7" targetNamespace="http://schemas.microsoft.com/office/2006/metadata/properties" ma:root="true" ma:fieldsID="789306ee138070992afe4a84bf7d969c" ns2:_="" ns3:_="">
    <xsd:import namespace="51f64f43-848e-4f71-a29c-5b275075194e"/>
    <xsd:import namespace="9225b539-7b15-42b2-871d-c20cb6e17ae7"/>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DateTaken" minOccurs="0"/>
                <xsd:element ref="ns2:MediaServiceGenerationTime" minOccurs="0"/>
                <xsd:element ref="ns2:MediaServiceEventHashCode" minOccurs="0"/>
                <xsd:element ref="ns2:MediaServiceOCR" minOccurs="0"/>
                <xsd:element ref="ns2:MediaLengthInSeconds" minOccurs="0"/>
                <xsd:element ref="ns2:MediaServiceObjectDetectorVersions" minOccurs="0"/>
                <xsd:element ref="ns2:MediaServiceLocation"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1f64f43-848e-4f71-a29c-5b275075194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526ce853-7349-4a33-988e-bfef8f1d57f1" ma:termSetId="09814cd3-568e-fe90-9814-8d621ff8fb84" ma:anchorId="fba54fb3-c3e1-fe81-a776-ca4b69148c4d" ma:open="true" ma:isKeyword="false">
      <xsd:complexType>
        <xsd:sequence>
          <xsd:element ref="pc:Terms" minOccurs="0" maxOccurs="1"/>
        </xsd:sequence>
      </xsd:complexType>
    </xsd:element>
    <xsd:element name="MediaServiceDateTaken" ma:index="13" nillable="true" ma:displayName="MediaServiceDateTaken" ma:hidden="true" ma:internalName="MediaServiceDateTaken"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LengthInSeconds" ma:index="17" nillable="true" ma:displayName="MediaLengthInSeconds" ma:hidden="true" ma:internalName="MediaLengthInSeconds" ma:readOnly="true">
      <xsd:simpleType>
        <xsd:restriction base="dms:Unknown"/>
      </xsd:simpleType>
    </xsd:element>
    <xsd:element name="MediaServiceObjectDetectorVersions" ma:index="18" nillable="true" ma:displayName="MediaServiceObjectDetectorVersions" ma:hidden="true" ma:indexed="true" ma:internalName="MediaServiceObjectDetectorVersions" ma:readOnly="true">
      <xsd:simpleType>
        <xsd:restriction base="dms:Text"/>
      </xsd:simpleType>
    </xsd:element>
    <xsd:element name="MediaServiceLocation" ma:index="19" nillable="true" ma:displayName="Location" ma:description="" ma:indexed="true" ma:internalName="MediaServiceLocation" ma:readOnly="true">
      <xsd:simpleType>
        <xsd:restriction base="dms:Text"/>
      </xsd:simpleType>
    </xsd:element>
    <xsd:element name="MediaServiceSearchProperties" ma:index="20"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9225b539-7b15-42b2-871d-c20cb6e17ae7"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cc4b600a-5654-43e9-bd8c-8b417a7ccf18}" ma:internalName="TaxCatchAll" ma:showField="CatchAllData" ma:web="fde1efa3-de85-4ab3-ac60-6cf1d18bfb92">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5A08AC0-783C-4C1B-927A-AB27E36B29B1}">
  <ds:schemaRefs>
    <ds:schemaRef ds:uri="http://schemas.microsoft.com/office/2006/documentManagement/types"/>
    <ds:schemaRef ds:uri="http://schemas.openxmlformats.org/package/2006/metadata/core-properties"/>
    <ds:schemaRef ds:uri="http://purl.org/dc/elements/1.1/"/>
    <ds:schemaRef ds:uri="http://schemas.microsoft.com/office/infopath/2007/PartnerControls"/>
    <ds:schemaRef ds:uri="http://schemas.microsoft.com/office/2006/metadata/properties"/>
    <ds:schemaRef ds:uri="http://purl.org/dc/terms/"/>
    <ds:schemaRef ds:uri="http://purl.org/dc/dcmitype/"/>
    <ds:schemaRef ds:uri="9225b539-7b15-42b2-871d-c20cb6e17ae7"/>
    <ds:schemaRef ds:uri="51f64f43-848e-4f71-a29c-5b275075194e"/>
    <ds:schemaRef ds:uri="http://www.w3.org/XML/1998/namespace"/>
  </ds:schemaRefs>
</ds:datastoreItem>
</file>

<file path=customXml/itemProps2.xml><?xml version="1.0" encoding="utf-8"?>
<ds:datastoreItem xmlns:ds="http://schemas.openxmlformats.org/officeDocument/2006/customXml" ds:itemID="{8AEF2A48-5B03-4C1F-A9CC-64566AC26633}">
  <ds:schemaRefs>
    <ds:schemaRef ds:uri="http://schemas.microsoft.com/sharepoint/v3/contenttype/forms"/>
  </ds:schemaRefs>
</ds:datastoreItem>
</file>

<file path=customXml/itemProps3.xml><?xml version="1.0" encoding="utf-8"?>
<ds:datastoreItem xmlns:ds="http://schemas.openxmlformats.org/officeDocument/2006/customXml" ds:itemID="{7E5EA758-EE7C-4B86-9774-182E42C117B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1f64f43-848e-4f71-a29c-5b275075194e"/>
    <ds:schemaRef ds:uri="9225b539-7b15-42b2-871d-c20cb6e17ae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vt:i4>
      </vt:variant>
    </vt:vector>
  </HeadingPairs>
  <TitlesOfParts>
    <vt:vector size="12" baseType="lpstr">
      <vt:lpstr>Header</vt:lpstr>
      <vt:lpstr>ATD FY24 YTD</vt:lpstr>
      <vt:lpstr>ATD EOFY23 </vt:lpstr>
      <vt:lpstr>Detention FY24</vt:lpstr>
      <vt:lpstr> ICLOS and Detainees</vt:lpstr>
      <vt:lpstr>Monthly Bond Statistics</vt:lpstr>
      <vt:lpstr>Semiannual</vt:lpstr>
      <vt:lpstr>Facilities FY24</vt:lpstr>
      <vt:lpstr>Trans. Detainee Pop.</vt:lpstr>
      <vt:lpstr>Vulnerable &amp; Special Population</vt:lpstr>
      <vt:lpstr>Footnotes</vt:lpstr>
      <vt:lpstr>'Detention FY24'!Print_Area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Black, Tyler M (CTR)</dc:creator>
  <cp:lastModifiedBy>LESA, STU</cp:lastModifiedBy>
  <cp:lastPrinted>2020-02-10T19:14:43Z</cp:lastPrinted>
  <dcterms:created xsi:type="dcterms:W3CDTF">2020-01-31T18:40:16Z</dcterms:created>
  <dcterms:modified xsi:type="dcterms:W3CDTF">2024-03-29T17:41:51Z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0x010100B2CC6643690C2D4A8E9C51BEFB2BDFED</vt:lpwstr>
  </property>
  <property fmtid="{D5CDD505-2E9C-101B-9397-08002B2CF9AE}" pid="3" name="Workbook id">
    <vt:lpwstr>314fce5b-a83b-4d64-a39b-3066b2b6d662</vt:lpwstr>
  </property>
  <property fmtid="{D5CDD505-2E9C-101B-9397-08002B2CF9AE}" pid="4" name="Workbook type">
    <vt:lpwstr>Custom</vt:lpwstr>
  </property>
  <property fmtid="{D5CDD505-2E9C-101B-9397-08002B2CF9AE}" pid="5" name="Workbook version">
    <vt:lpwstr>Custom</vt:lpwstr>
  </property>
  <property fmtid="{D5CDD505-2E9C-101B-9397-08002B2CF9AE}" pid="6" name="MediaServiceImageTags">
    <vt:lpwstr/>
  </property>
</Properties>
</file>