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icegov-my.sharepoint.com/personal/0278057719_ice_dhs_gov/Documents/Documents/KIM/ILT mailbox documents/"/>
    </mc:Choice>
  </mc:AlternateContent>
  <xr:revisionPtr revIDLastSave="0" documentId="8_{459BD16E-79BE-4C52-96A8-089394FD2B1A}" xr6:coauthVersionLast="47" xr6:coauthVersionMax="47" xr10:uidLastSave="{00000000-0000-0000-0000-000000000000}"/>
  <bookViews>
    <workbookView xWindow="-28920" yWindow="-120" windowWidth="29040" windowHeight="15840" tabRatio="668" firstSheet="6" activeTab="10" xr2:uid="{00000000-000D-0000-FFFF-FFFF00000000}"/>
  </bookViews>
  <sheets>
    <sheet name="Header" sheetId="9" r:id="rId1"/>
    <sheet name="ATD FY24 YTD" sheetId="12" r:id="rId2"/>
    <sheet name="ATD EOFY23 " sheetId="14" r:id="rId3"/>
    <sheet name="Detention FY24" sheetId="18" r:id="rId4"/>
    <sheet name=" ICLOS and Detainees" sheetId="19" r:id="rId5"/>
    <sheet name="Monthly Bond Statistics" sheetId="20" r:id="rId6"/>
    <sheet name="Semiannual" sheetId="21" r:id="rId7"/>
    <sheet name="Facilities FY24" sheetId="15" r:id="rId8"/>
    <sheet name="Trans. Detainee Pop." sheetId="16" r:id="rId9"/>
    <sheet name="Vulnerable &amp; Special Population" sheetId="17" r:id="rId10"/>
    <sheet name="Footnotes" sheetId="22" r:id="rId11"/>
  </sheets>
  <definedNames>
    <definedName name="_xlnm._FilterDatabase" localSheetId="6" hidden="1">Semiannual!$A$85:$F$101</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0" l="1"/>
  <c r="N6" i="20"/>
  <c r="M6" i="20"/>
  <c r="L6" i="20"/>
  <c r="K6" i="20"/>
  <c r="J6" i="20"/>
  <c r="I6" i="20"/>
  <c r="H6" i="20"/>
  <c r="G6" i="20"/>
  <c r="F6" i="20"/>
  <c r="E6" i="20"/>
  <c r="D6" i="20"/>
  <c r="C6" i="20"/>
  <c r="B6" i="20"/>
  <c r="AE33" i="19"/>
  <c r="AD33" i="19"/>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B33" i="19"/>
  <c r="AE32" i="19"/>
  <c r="AD32" i="19"/>
  <c r="AC32" i="19"/>
  <c r="AB32" i="19"/>
  <c r="AA32" i="19"/>
  <c r="Z32" i="19"/>
  <c r="Y32" i="19"/>
  <c r="X32" i="19"/>
  <c r="W32" i="19"/>
  <c r="V32" i="19"/>
  <c r="U32" i="19"/>
  <c r="T32" i="19"/>
  <c r="S32" i="19"/>
  <c r="R32" i="19"/>
  <c r="Q32" i="19"/>
  <c r="P32" i="19"/>
  <c r="O32" i="19"/>
  <c r="N32" i="19"/>
  <c r="M32" i="19"/>
  <c r="L32" i="19"/>
  <c r="K32" i="19"/>
  <c r="J32" i="19"/>
  <c r="I32" i="19"/>
  <c r="H32" i="19"/>
  <c r="G32" i="19"/>
  <c r="F32" i="19"/>
  <c r="E32" i="19"/>
  <c r="D32" i="19"/>
  <c r="C32" i="19"/>
  <c r="B32" i="19"/>
  <c r="AE31" i="19"/>
  <c r="AD31" i="19"/>
  <c r="AC31" i="19"/>
  <c r="AB31" i="19"/>
  <c r="AA31" i="19"/>
  <c r="Z31" i="19"/>
  <c r="Y31" i="19"/>
  <c r="X31" i="19"/>
  <c r="W31" i="19"/>
  <c r="V31" i="19"/>
  <c r="U31" i="19"/>
  <c r="T31" i="19"/>
  <c r="S31" i="19"/>
  <c r="R31" i="19"/>
  <c r="Q31" i="19"/>
  <c r="P31" i="19"/>
  <c r="O31" i="19"/>
  <c r="N31" i="19"/>
  <c r="M31" i="19"/>
  <c r="L31" i="19"/>
  <c r="K31" i="19"/>
  <c r="J31" i="19"/>
  <c r="I31" i="19"/>
  <c r="H31" i="19"/>
  <c r="G31" i="19"/>
  <c r="F31" i="19"/>
  <c r="E31" i="19"/>
  <c r="D31" i="19"/>
  <c r="C31" i="19"/>
  <c r="B31" i="19"/>
  <c r="AE30" i="19"/>
  <c r="AE34" i="19" s="1"/>
  <c r="AD30" i="19"/>
  <c r="AD34" i="19" s="1"/>
  <c r="AC30" i="19"/>
  <c r="AC34" i="19" s="1"/>
  <c r="AB30" i="19"/>
  <c r="AB34" i="19" s="1"/>
  <c r="AA30" i="19"/>
  <c r="AA34" i="19" s="1"/>
  <c r="Z30" i="19"/>
  <c r="Z34" i="19" s="1"/>
  <c r="Y30" i="19"/>
  <c r="Y34" i="19" s="1"/>
  <c r="X30" i="19"/>
  <c r="X34" i="19" s="1"/>
  <c r="W30" i="19"/>
  <c r="W34" i="19" s="1"/>
  <c r="V30" i="19"/>
  <c r="V34" i="19" s="1"/>
  <c r="U30" i="19"/>
  <c r="U34" i="19" s="1"/>
  <c r="T30" i="19"/>
  <c r="T34" i="19" s="1"/>
  <c r="S30" i="19"/>
  <c r="S34" i="19" s="1"/>
  <c r="R30" i="19"/>
  <c r="R34" i="19" s="1"/>
  <c r="Q30" i="19"/>
  <c r="Q34" i="19" s="1"/>
  <c r="P30" i="19"/>
  <c r="P34" i="19" s="1"/>
  <c r="O30" i="19"/>
  <c r="O34" i="19" s="1"/>
  <c r="N30" i="19"/>
  <c r="N34" i="19" s="1"/>
  <c r="M30" i="19"/>
  <c r="M34" i="19" s="1"/>
  <c r="L30" i="19"/>
  <c r="L34" i="19" s="1"/>
  <c r="K30" i="19"/>
  <c r="K34" i="19" s="1"/>
  <c r="J30" i="19"/>
  <c r="J34" i="19" s="1"/>
  <c r="I30" i="19"/>
  <c r="I34" i="19" s="1"/>
  <c r="H30" i="19"/>
  <c r="H34" i="19" s="1"/>
  <c r="G30" i="19"/>
  <c r="G34" i="19" s="1"/>
  <c r="F30" i="19"/>
  <c r="F34" i="19" s="1"/>
  <c r="E30" i="19"/>
  <c r="E34" i="19" s="1"/>
  <c r="D30" i="19"/>
  <c r="D34" i="19" s="1"/>
  <c r="C30" i="19"/>
  <c r="C34" i="19" s="1"/>
  <c r="B30" i="19"/>
  <c r="B34" i="19" s="1"/>
  <c r="C158" i="18"/>
  <c r="O152" i="18"/>
  <c r="O151" i="18"/>
  <c r="O150" i="18"/>
  <c r="O149" i="18"/>
  <c r="O148" i="18"/>
  <c r="O147" i="18"/>
  <c r="N143" i="18"/>
  <c r="N142" i="18"/>
  <c r="N141" i="18"/>
  <c r="O85" i="18"/>
  <c r="O84" i="18"/>
  <c r="O83" i="18"/>
  <c r="N82" i="18"/>
  <c r="M82" i="18"/>
  <c r="L82" i="18"/>
  <c r="K82" i="18"/>
  <c r="J82" i="18"/>
  <c r="I82" i="18"/>
  <c r="H82" i="18"/>
  <c r="G82" i="18"/>
  <c r="F82" i="18"/>
  <c r="E82" i="18"/>
  <c r="O82" i="18" s="1"/>
  <c r="D82" i="18"/>
  <c r="C82" i="18"/>
  <c r="O81" i="18"/>
  <c r="O80" i="18"/>
  <c r="O79" i="18"/>
  <c r="N78" i="18"/>
  <c r="M78" i="18"/>
  <c r="L78" i="18"/>
  <c r="K78" i="18"/>
  <c r="J78" i="18"/>
  <c r="I78" i="18"/>
  <c r="H78" i="18"/>
  <c r="G78" i="18"/>
  <c r="F78" i="18"/>
  <c r="E78" i="18"/>
  <c r="O78" i="18" s="1"/>
  <c r="D78" i="18"/>
  <c r="C78" i="18"/>
  <c r="O77" i="18"/>
  <c r="O76" i="18"/>
  <c r="O75" i="18"/>
  <c r="N74" i="18"/>
  <c r="M74" i="18"/>
  <c r="L74" i="18"/>
  <c r="K74" i="18"/>
  <c r="J74" i="18"/>
  <c r="I74" i="18"/>
  <c r="H74" i="18"/>
  <c r="G74" i="18"/>
  <c r="F74" i="18"/>
  <c r="E74" i="18"/>
  <c r="O74" i="18" s="1"/>
  <c r="D74" i="18"/>
  <c r="C74" i="18"/>
  <c r="O73" i="18"/>
  <c r="O72" i="18"/>
  <c r="O71" i="18"/>
  <c r="N70" i="18"/>
  <c r="M70" i="18"/>
  <c r="L70" i="18"/>
  <c r="K70" i="18"/>
  <c r="J70" i="18"/>
  <c r="I70" i="18"/>
  <c r="H70" i="18"/>
  <c r="G70" i="18"/>
  <c r="F70" i="18"/>
  <c r="E70" i="18"/>
  <c r="O70" i="18" s="1"/>
  <c r="D70" i="18"/>
  <c r="C70" i="18"/>
  <c r="O69" i="18"/>
  <c r="O68" i="18"/>
  <c r="O67" i="18"/>
  <c r="N66" i="18"/>
  <c r="M66" i="18"/>
  <c r="L66" i="18"/>
  <c r="K66" i="18"/>
  <c r="J66" i="18"/>
  <c r="I66" i="18"/>
  <c r="H66" i="18"/>
  <c r="G66" i="18"/>
  <c r="F66" i="18"/>
  <c r="E66" i="18"/>
  <c r="O66" i="18" s="1"/>
  <c r="D66" i="18"/>
  <c r="C66" i="18"/>
  <c r="O65" i="18"/>
  <c r="O64" i="18"/>
  <c r="O63" i="18"/>
  <c r="N62" i="18"/>
  <c r="M62" i="18"/>
  <c r="L62" i="18"/>
  <c r="K62" i="18"/>
  <c r="J62" i="18"/>
  <c r="I62" i="18"/>
  <c r="H62" i="18"/>
  <c r="G62" i="18"/>
  <c r="F62" i="18"/>
  <c r="E62" i="18"/>
  <c r="O62" i="18" s="1"/>
  <c r="D62" i="18"/>
  <c r="C62" i="18"/>
  <c r="O61" i="18"/>
  <c r="O60" i="18"/>
  <c r="O59" i="18"/>
  <c r="N58" i="18"/>
  <c r="M58" i="18"/>
  <c r="L58" i="18"/>
  <c r="K58" i="18"/>
  <c r="J58" i="18"/>
  <c r="I58" i="18"/>
  <c r="H58" i="18"/>
  <c r="G58" i="18"/>
  <c r="F58" i="18"/>
  <c r="E58" i="18"/>
  <c r="O58" i="18" s="1"/>
  <c r="D58" i="18"/>
  <c r="C58" i="18"/>
  <c r="O57" i="18"/>
  <c r="O56" i="18"/>
  <c r="O55" i="18"/>
  <c r="N54" i="18"/>
  <c r="M54" i="18"/>
  <c r="L54" i="18"/>
  <c r="K54" i="18"/>
  <c r="J54" i="18"/>
  <c r="I54" i="18"/>
  <c r="H54" i="18"/>
  <c r="G54" i="18"/>
  <c r="F54" i="18"/>
  <c r="E54" i="18"/>
  <c r="O54" i="18" s="1"/>
  <c r="D54" i="18"/>
  <c r="C54" i="18"/>
  <c r="O53" i="18"/>
  <c r="O52" i="18"/>
  <c r="O51" i="18"/>
  <c r="N50" i="18"/>
  <c r="M50" i="18"/>
  <c r="L50" i="18"/>
  <c r="K50" i="18"/>
  <c r="J50" i="18"/>
  <c r="I50" i="18"/>
  <c r="H50" i="18"/>
  <c r="G50" i="18"/>
  <c r="F50" i="18"/>
  <c r="E50" i="18"/>
  <c r="O50" i="18" s="1"/>
  <c r="D50" i="18"/>
  <c r="C50" i="18"/>
  <c r="O49" i="18"/>
  <c r="O48" i="18"/>
  <c r="O47" i="18"/>
  <c r="N46" i="18"/>
  <c r="M46" i="18"/>
  <c r="L46" i="18"/>
  <c r="K46" i="18"/>
  <c r="J46" i="18"/>
  <c r="I46" i="18"/>
  <c r="H46" i="18"/>
  <c r="G46" i="18"/>
  <c r="F46" i="18"/>
  <c r="E46" i="18"/>
  <c r="O46" i="18" s="1"/>
  <c r="D46" i="18"/>
  <c r="C46" i="18"/>
  <c r="O45" i="18"/>
  <c r="O44" i="18"/>
  <c r="O43" i="18"/>
  <c r="N42" i="18"/>
  <c r="M42" i="18"/>
  <c r="L42" i="18"/>
  <c r="K42" i="18"/>
  <c r="J42" i="18"/>
  <c r="I42" i="18"/>
  <c r="H42" i="18"/>
  <c r="G42" i="18"/>
  <c r="F42" i="18"/>
  <c r="E42" i="18"/>
  <c r="O42" i="18" s="1"/>
  <c r="D42" i="18"/>
  <c r="C42" i="18"/>
  <c r="O41" i="18"/>
  <c r="O40" i="18"/>
  <c r="O39" i="18"/>
  <c r="N38" i="18"/>
  <c r="N37" i="18" s="1"/>
  <c r="M38" i="18"/>
  <c r="M37" i="18" s="1"/>
  <c r="L38" i="18"/>
  <c r="K38" i="18"/>
  <c r="J38" i="18"/>
  <c r="I38" i="18"/>
  <c r="I37" i="18" s="1"/>
  <c r="H38" i="18"/>
  <c r="G38" i="18"/>
  <c r="F38" i="18"/>
  <c r="F37" i="18" s="1"/>
  <c r="E38" i="18"/>
  <c r="E37" i="18" s="1"/>
  <c r="D38" i="18"/>
  <c r="C38" i="18"/>
  <c r="L37" i="18"/>
  <c r="K37" i="18"/>
  <c r="J37" i="18"/>
  <c r="H37" i="18"/>
  <c r="G37" i="18"/>
  <c r="D37" i="18"/>
  <c r="C37" i="18"/>
  <c r="E30" i="18"/>
  <c r="J29" i="18"/>
  <c r="D29" i="18"/>
  <c r="C29" i="18"/>
  <c r="B29" i="18"/>
  <c r="E29" i="18" s="1"/>
  <c r="F23" i="18"/>
  <c r="E23" i="18"/>
  <c r="C23" i="18"/>
  <c r="V22" i="18"/>
  <c r="F22" i="18"/>
  <c r="E22" i="18"/>
  <c r="C22" i="18"/>
  <c r="V21" i="18"/>
  <c r="F21" i="18"/>
  <c r="E21" i="18"/>
  <c r="C21" i="18"/>
  <c r="U20" i="18"/>
  <c r="T20" i="18"/>
  <c r="S20" i="18"/>
  <c r="R20" i="18"/>
  <c r="Q20" i="18"/>
  <c r="P20" i="18"/>
  <c r="O20" i="18"/>
  <c r="N20" i="18"/>
  <c r="M20" i="18"/>
  <c r="L20" i="18"/>
  <c r="K20" i="18"/>
  <c r="V20" i="18" s="1"/>
  <c r="J20" i="18"/>
  <c r="D20" i="18"/>
  <c r="B20" i="18"/>
  <c r="C14" i="18"/>
  <c r="C13" i="18"/>
  <c r="C12" i="18"/>
  <c r="C11" i="18"/>
  <c r="O10" i="18"/>
  <c r="C10" i="18"/>
  <c r="B10" i="18"/>
  <c r="A26" i="12"/>
  <c r="A26" i="14"/>
  <c r="O37" i="18" l="1"/>
  <c r="F20" i="18"/>
  <c r="C20" i="18" s="1"/>
  <c r="O38" i="18"/>
  <c r="E20" i="18" l="1"/>
</calcChain>
</file>

<file path=xl/sharedStrings.xml><?xml version="1.0" encoding="utf-8"?>
<sst xmlns="http://schemas.openxmlformats.org/spreadsheetml/2006/main" count="2503" uniqueCount="899">
  <si>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</si>
  <si>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</si>
  <si>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</si>
  <si>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</si>
  <si>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</si>
  <si>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</si>
  <si>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</si>
  <si>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</si>
  <si>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</si>
  <si>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</si>
  <si>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</si>
  <si>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</si>
  <si>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</si>
  <si>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</si>
  <si>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</si>
  <si>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</si>
  <si>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</si>
  <si>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</si>
  <si>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</si>
  <si>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</si>
  <si>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</si>
  <si>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</si>
  <si>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</si>
  <si>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</si>
  <si>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</si>
  <si>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</si>
  <si>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</si>
  <si>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</si>
  <si>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</si>
  <si>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</si>
  <si>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</si>
  <si>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</si>
  <si>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</si>
  <si>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</si>
  <si>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</si>
  <si>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</si>
  <si>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</si>
  <si>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</si>
  <si>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</si>
  <si>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</si>
  <si>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</si>
  <si>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</si>
  <si>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</si>
  <si>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</si>
  <si>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</si>
  <si>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</si>
  <si>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</si>
  <si>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</si>
  <si>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</si>
  <si>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</si>
  <si>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</si>
  <si>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</si>
  <si>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</si>
  <si>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</si>
  <si>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</si>
  <si>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</si>
  <si>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</si>
  <si>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</si>
  <si>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</si>
  <si>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</si>
  <si>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</si>
  <si>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</si>
  <si>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</si>
  <si>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</si>
  <si>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</si>
  <si>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</si>
  <si>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</si>
  <si>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</si>
  <si>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</si>
  <si>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</si>
  <si>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</si>
  <si>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</si>
  <si>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</si>
  <si>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</si>
  <si>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</si>
  <si>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</si>
  <si>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</si>
  <si>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</si>
  <si>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</si>
  <si>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</si>
  <si>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</si>
  <si>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</si>
  <si>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</si>
  <si>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</si>
  <si>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</si>
  <si>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</si>
  <si>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</si>
  <si>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</si>
  <si>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</si>
  <si>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</si>
  <si>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</si>
  <si>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</si>
  <si>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</si>
  <si>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</si>
  <si>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</si>
  <si>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</si>
  <si>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</si>
  <si>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</si>
  <si>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</si>
  <si>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</si>
  <si>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</si>
  <si>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</si>
  <si>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</si>
  <si>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</si>
  <si>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</si>
  <si>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</si>
  <si>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</si>
  <si>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</si>
  <si>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</si>
  <si>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</si>
  <si>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</si>
  <si>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</si>
  <si>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</si>
  <si>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</si>
  <si>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</si>
  <si>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</si>
  <si>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</si>
  <si>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</si>
  <si>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</si>
  <si>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</si>
  <si>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</si>
  <si>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</si>
  <si>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</si>
  <si>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</si>
  <si>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</si>
  <si>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</si>
  <si>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</si>
  <si>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</si>
  <si>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</si>
  <si>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</si>
  <si>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</si>
  <si>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</si>
  <si>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</si>
  <si>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</si>
  <si>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</si>
  <si>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</si>
  <si>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</si>
  <si>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</si>
  <si>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</si>
  <si>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</si>
  <si>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</si>
  <si>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</si>
  <si>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</si>
  <si>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</si>
  <si>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</si>
  <si>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</si>
  <si>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</si>
  <si>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</si>
  <si>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</si>
  <si>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</si>
  <si>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</si>
  <si>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</si>
  <si>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</si>
  <si>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</si>
  <si>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</si>
  <si>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</si>
  <si>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</si>
  <si>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</si>
  <si>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</si>
  <si>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</si>
  <si>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</si>
  <si>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</si>
  <si>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</si>
  <si>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</si>
  <si>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</si>
  <si>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SC</t>
  </si>
  <si>
    <t>PR</t>
  </si>
  <si>
    <t>MP</t>
  </si>
  <si>
    <t>GU</t>
  </si>
  <si>
    <t>WV</t>
  </si>
  <si>
    <t>ID</t>
  </si>
  <si>
    <t>5001 Maloneyville Rd</t>
  </si>
  <si>
    <t>Knoxville</t>
  </si>
  <si>
    <t>TN</t>
  </si>
  <si>
    <t>AR</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</si>
  <si>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</si>
  <si>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</si>
  <si>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</si>
  <si>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</si>
  <si>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</si>
  <si>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</si>
  <si>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</si>
  <si>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</si>
  <si>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</si>
  <si>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</si>
  <si>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</si>
  <si>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</si>
  <si>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</si>
  <si>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</si>
  <si>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</si>
  <si>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</si>
  <si>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</si>
  <si>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</si>
  <si>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</si>
  <si>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</si>
  <si>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</si>
  <si>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</si>
  <si>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</si>
  <si>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</si>
  <si>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</si>
  <si>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</si>
  <si>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</si>
  <si>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</si>
  <si>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</si>
  <si>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</si>
  <si>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</si>
  <si>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</si>
  <si>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</si>
  <si>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</si>
  <si>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</si>
  <si>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</si>
  <si>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</si>
  <si>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</si>
  <si>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</si>
  <si>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</si>
  <si>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</si>
  <si>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</si>
  <si>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</si>
  <si>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</si>
  <si>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</si>
  <si>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</si>
  <si>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</si>
  <si>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</si>
  <si>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</si>
  <si>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</si>
  <si>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</si>
  <si>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</si>
  <si>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</si>
  <si>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</si>
  <si>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</si>
  <si>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</si>
  <si>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</si>
  <si>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</si>
  <si>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</si>
  <si>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</si>
  <si>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</si>
  <si>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</si>
  <si>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</si>
  <si>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</si>
  <si>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</si>
  <si>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</si>
  <si>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</si>
  <si>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</si>
  <si>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</si>
  <si>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</si>
  <si>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</si>
  <si>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</si>
  <si>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</si>
  <si>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</si>
  <si>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</si>
  <si>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</si>
  <si>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</si>
  <si>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</si>
  <si>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</si>
  <si>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</si>
  <si>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</si>
  <si>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</si>
  <si>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</si>
  <si>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</si>
  <si>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</si>
  <si>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</si>
  <si>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</si>
  <si>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</si>
  <si>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</si>
  <si>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</si>
  <si>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</si>
  <si>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</si>
  <si>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</si>
  <si>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</si>
  <si>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Data from BI Inc. Participants Report, 04.06.2024</t>
  </si>
  <si>
    <t>Active ATD Participants and Average Length in Program, FY24,  as of 04/06/2024, by AOR and Technology</t>
  </si>
  <si>
    <t>Data from OBP Report, 04.07.2024</t>
  </si>
  <si>
    <t>FY24 thru March Court Appearance: Total Hearings*</t>
  </si>
  <si>
    <t>FY24 thru March Court Appearance: Final Hearings*</t>
  </si>
  <si>
    <t>(***) Pending 2024 ODO Inspection</t>
  </si>
  <si>
    <t>(**) ODO Scheduled for FY24Q3</t>
  </si>
  <si>
    <t>(*) ORSA scheduled FY24 O3</t>
  </si>
  <si>
    <t>Pass</t>
  </si>
  <si>
    <t>NDS 2019</t>
  </si>
  <si>
    <t>ODO</t>
  </si>
  <si>
    <t>Central Falls</t>
  </si>
  <si>
    <t>950 High Street</t>
  </si>
  <si>
    <t>Wyatt Detention Center</t>
  </si>
  <si>
    <t>Charleston</t>
  </si>
  <si>
    <t>1001 Centre Way</t>
  </si>
  <si>
    <t>South Central Regional Jail</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</si>
  <si>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</si>
  <si>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</si>
  <si>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</si>
  <si>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</si>
  <si>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</si>
  <si>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</si>
  <si>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</si>
  <si>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</si>
  <si>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</si>
  <si>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</si>
  <si>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</si>
  <si>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Fayetteville</t>
  </si>
  <si>
    <t>1155 West Clydesdale Drive</t>
  </si>
  <si>
    <t>Washington County Detention Center</t>
  </si>
  <si>
    <t>ORSA NDS 2019</t>
  </si>
  <si>
    <t>VT</t>
  </si>
  <si>
    <t>Swanton</t>
  </si>
  <si>
    <t>3649 Lower Newton Road</t>
  </si>
  <si>
    <t>Northwest State Correctional Center</t>
  </si>
  <si>
    <t>*</t>
  </si>
  <si>
    <t>South Burlington</t>
  </si>
  <si>
    <t>7 Farrell Street</t>
  </si>
  <si>
    <t>Chittenden Regional Correctional Facility</t>
  </si>
  <si>
    <t>Tulsa</t>
  </si>
  <si>
    <t>300 North Denver Avenue</t>
  </si>
  <si>
    <t>Tulsa County Jail (David L. Moss Justice Ctr)</t>
  </si>
  <si>
    <t>Estancia</t>
  </si>
  <si>
    <t>209 County Road 49</t>
  </si>
  <si>
    <t>Torrance/Estancia, NM</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</si>
  <si>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</si>
  <si>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</si>
  <si>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</si>
  <si>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</si>
  <si>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</si>
  <si>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</si>
  <si>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</si>
  <si>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</si>
  <si>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</si>
  <si>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</si>
  <si>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</si>
  <si>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</si>
  <si>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</si>
  <si>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</si>
  <si>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</si>
  <si>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</si>
  <si>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3415 South 900 West</t>
  </si>
  <si>
    <t>Salt Lake County Metro Jail</t>
  </si>
  <si>
    <t>San Luis</t>
  </si>
  <si>
    <t>406 North Avenue D</t>
  </si>
  <si>
    <t>San Luis Regional Detention Center***</t>
  </si>
  <si>
    <t>Elk River</t>
  </si>
  <si>
    <t>13880 Business Center Drive</t>
  </si>
  <si>
    <t>Sherburne County Jail</t>
  </si>
  <si>
    <t>Tiffin</t>
  </si>
  <si>
    <t>3040 South State Highway 100</t>
  </si>
  <si>
    <t>Seneca County Jail</t>
  </si>
  <si>
    <t>Richwood</t>
  </si>
  <si>
    <t>180 Pine Bayou Circle</t>
  </si>
  <si>
    <t>Richwood Correctional Center</t>
  </si>
  <si>
    <t>Ferriday</t>
  </si>
  <si>
    <t>26362 Highway 15</t>
  </si>
  <si>
    <t>River Correctional Center</t>
  </si>
  <si>
    <t>1001 San Rio Boulevard</t>
  </si>
  <si>
    <t>Rio Grande Detention Center</t>
  </si>
  <si>
    <t>Lovejoy</t>
  </si>
  <si>
    <t>11866 Hastings Bridge Road P.o. Box 429</t>
  </si>
  <si>
    <t>Robert A Deyton Detention</t>
  </si>
  <si>
    <t>PBNDS 2011 - 2013 Errata</t>
  </si>
  <si>
    <t>Alvarado</t>
  </si>
  <si>
    <t>1209 Sunflower Ln</t>
  </si>
  <si>
    <t>Prairieland Detention Facility</t>
  </si>
  <si>
    <t>Council Bluffs</t>
  </si>
  <si>
    <t>1400 Big Lake Road</t>
  </si>
  <si>
    <t>Pottawattamie County Jail</t>
  </si>
  <si>
    <t>NDS 2000</t>
  </si>
  <si>
    <t>Des Moines</t>
  </si>
  <si>
    <t>1985 Ne 51st Place</t>
  </si>
  <si>
    <t>Polk County Jail</t>
  </si>
  <si>
    <t>Livingston</t>
  </si>
  <si>
    <t>3400 Fm 350 South</t>
  </si>
  <si>
    <t>IAH Secure Adult Detention Facility (Polk)</t>
  </si>
  <si>
    <t>Plymouth</t>
  </si>
  <si>
    <t>26 Long Pond Road</t>
  </si>
  <si>
    <t>Plymouth County Correctional Facility</t>
  </si>
  <si>
    <t>Pine Prairie</t>
  </si>
  <si>
    <t>1133 Hampton Dupre Road</t>
  </si>
  <si>
    <t>Pine Prairie ICE Processing Center</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</si>
  <si>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</si>
  <si>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</si>
  <si>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</si>
  <si>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</si>
  <si>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</si>
  <si>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</si>
  <si>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</si>
  <si>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</si>
  <si>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</si>
  <si>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</si>
  <si>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</si>
  <si>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</si>
  <si>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Carrollton</t>
  </si>
  <si>
    <t>188 Cemetery St</t>
  </si>
  <si>
    <t>Pickens County Det Ctr</t>
  </si>
  <si>
    <t>Chaparral</t>
  </si>
  <si>
    <t>26 Mcgregor Range Road</t>
  </si>
  <si>
    <t>Otero County Processing Center</t>
  </si>
  <si>
    <t>Goshen</t>
  </si>
  <si>
    <t>110 Wells Farm Road</t>
  </si>
  <si>
    <t>Orange County Jail</t>
  </si>
  <si>
    <t>Orlando</t>
  </si>
  <si>
    <t>3855 South John Young Parkway</t>
  </si>
  <si>
    <t>Pahrump</t>
  </si>
  <si>
    <t>1520 E. Basin Road</t>
  </si>
  <si>
    <t>Nye County Sheriff-Pahrump</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</si>
  <si>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</si>
  <si>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</si>
  <si>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</si>
  <si>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</si>
  <si>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</si>
  <si>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</si>
  <si>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</si>
  <si>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</si>
  <si>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</si>
  <si>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</si>
  <si>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(Suspe)</t>
  </si>
  <si>
    <t>Monroe</t>
  </si>
  <si>
    <t>7000 East Dunbar Road</t>
  </si>
  <si>
    <t>Monroe County Detention-Dorm</t>
  </si>
  <si>
    <t>4702 East Saunders Street</t>
  </si>
  <si>
    <t>Laredo Processing Center</t>
  </si>
  <si>
    <t>Groesbeck</t>
  </si>
  <si>
    <t>910 North Tyus Street</t>
  </si>
  <si>
    <t>Limestone County Detention Center</t>
  </si>
  <si>
    <t>Fail</t>
  </si>
  <si>
    <t>Lexington</t>
  </si>
  <si>
    <t>521 Gibson Road</t>
  </si>
  <si>
    <t>Lexington County Jail</t>
  </si>
  <si>
    <t>Winnfield</t>
  </si>
  <si>
    <t>560 Gum Spring Road</t>
  </si>
  <si>
    <t>Winn Correctional Center</t>
  </si>
  <si>
    <t>18201 Southwest 12th Street</t>
  </si>
  <si>
    <t>Krome North Service Processing Center</t>
  </si>
  <si>
    <t>Karnes City</t>
  </si>
  <si>
    <t>409 Fm 1144</t>
  </si>
  <si>
    <t>Karnes County Immigration Processing Center</t>
  </si>
  <si>
    <t>Knox County Detention Facility</t>
  </si>
  <si>
    <t>Newkirk</t>
  </si>
  <si>
    <t>1101 West Dry Road</t>
  </si>
  <si>
    <t>Kay Co Justice Facility</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</si>
  <si>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</si>
  <si>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</si>
  <si>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</si>
  <si>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</si>
  <si>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</si>
  <si>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</si>
  <si>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</si>
  <si>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</si>
  <si>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</si>
  <si>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</si>
  <si>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</si>
  <si>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</si>
  <si>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Rigby</t>
  </si>
  <si>
    <t>200 Courthouse Way</t>
  </si>
  <si>
    <t>Jefferson County Jail***</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</si>
  <si>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</si>
  <si>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</si>
  <si>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</si>
  <si>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</si>
  <si>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</si>
  <si>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</si>
  <si>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</si>
  <si>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</si>
  <si>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</si>
  <si>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</si>
  <si>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t>
  </si>
  <si>
    <t>Bay St. Louis</t>
  </si>
  <si>
    <t>8450 Highway 90</t>
  </si>
  <si>
    <t>Hancock County Public Safety Complex</t>
  </si>
  <si>
    <t>Hagatna</t>
  </si>
  <si>
    <t>203 Aspinall Avenue</t>
  </si>
  <si>
    <t>Department Of Corrections Hagatna</t>
  </si>
  <si>
    <t>Leitchfield</t>
  </si>
  <si>
    <t>320 Shaw Station Road</t>
  </si>
  <si>
    <t>Grayson County Jail</t>
  </si>
  <si>
    <t>Mcfarland</t>
  </si>
  <si>
    <t>611 Frontage Rd</t>
  </si>
  <si>
    <t>Golden State Annex</t>
  </si>
  <si>
    <t>Chardon</t>
  </si>
  <si>
    <t>12450 Merritt Dr</t>
  </si>
  <si>
    <t>Geauga County Jail</t>
  </si>
  <si>
    <t>Florence</t>
  </si>
  <si>
    <t>3250 North Pinal Parkway</t>
  </si>
  <si>
    <t>Florence Staging Facility</t>
  </si>
  <si>
    <t>Farmville</t>
  </si>
  <si>
    <t>508 Waterworks Road</t>
  </si>
  <si>
    <t>Prince Edward County (Farmville)</t>
  </si>
  <si>
    <t>Albert Lea</t>
  </si>
  <si>
    <t>411 South Broadway Avenue</t>
  </si>
  <si>
    <t>Freeborn County Adult Detention Center</t>
  </si>
  <si>
    <t>Florence SPC</t>
  </si>
  <si>
    <t>Folkston</t>
  </si>
  <si>
    <t>3026 Hwy 252 East</t>
  </si>
  <si>
    <t>Folkston Main IPC</t>
  </si>
  <si>
    <t>3424 Highway 252 East</t>
  </si>
  <si>
    <t>Folkston Annex IPC</t>
  </si>
  <si>
    <t>8915 Montana Ave.</t>
  </si>
  <si>
    <t>El Paso SPC</t>
  </si>
  <si>
    <t>Elizabeth</t>
  </si>
  <si>
    <t>625 Evans Street</t>
  </si>
  <si>
    <t>Elizabeth Contract D.F.</t>
  </si>
  <si>
    <t>Raymondville</t>
  </si>
  <si>
    <t>1800 Industrial Drive</t>
  </si>
  <si>
    <t>El Valle Detention Facility</t>
  </si>
  <si>
    <t>Mountain Home</t>
  </si>
  <si>
    <t>2255 E. 8th North</t>
  </si>
  <si>
    <t>Elmore County Jail</t>
  </si>
  <si>
    <t>Eden</t>
  </si>
  <si>
    <t>702 E Broadway St</t>
  </si>
  <si>
    <t>Eden Detention Ctr</t>
  </si>
  <si>
    <t>Eloy</t>
  </si>
  <si>
    <t>1705 East Hanna Rd.</t>
  </si>
  <si>
    <t>Eloy Federal Contract Facility</t>
  </si>
  <si>
    <t>Juneau</t>
  </si>
  <si>
    <t>215 West Central Street</t>
  </si>
  <si>
    <t>Dodge County Jail</t>
  </si>
  <si>
    <t>Aurora</t>
  </si>
  <si>
    <t>3130 N. Oakland St.</t>
  </si>
  <si>
    <t>Denver Contract Detention Facility</t>
  </si>
  <si>
    <t>111 West Commerce Street</t>
  </si>
  <si>
    <t>Dallas County Jail - Lew Sterrett Justice Center***</t>
  </si>
  <si>
    <t>ME</t>
  </si>
  <si>
    <t>Portland</t>
  </si>
  <si>
    <t>50 County Way</t>
  </si>
  <si>
    <t>Cumberland County Jail</t>
  </si>
  <si>
    <t>Tacoma</t>
  </si>
  <si>
    <t>1623 E. J Street</t>
  </si>
  <si>
    <t>Tacoma ICE Processing Center (Northwest Det Ctr)</t>
  </si>
  <si>
    <t>Naples</t>
  </si>
  <si>
    <t>3319 Tamiami Trail East</t>
  </si>
  <si>
    <t>Collier County Naples Jail Center</t>
  </si>
  <si>
    <t>Mcelhattan</t>
  </si>
  <si>
    <t>58 Pine Mountain Rd.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</si>
  <si>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</si>
  <si>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</si>
  <si>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</si>
  <si>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</si>
  <si>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</si>
  <si>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</si>
  <si>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</si>
  <si>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</si>
  <si>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</si>
  <si>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</si>
  <si>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</si>
  <si>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</si>
  <si>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</si>
  <si>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</si>
  <si>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</si>
  <si>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</si>
  <si>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</si>
  <si>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</si>
  <si>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</si>
  <si>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</si>
  <si>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</si>
  <si>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</si>
  <si>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</si>
  <si>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Robstown</t>
  </si>
  <si>
    <t>4909 Fm 2826</t>
  </si>
  <si>
    <t>Coastal Bend Detention Facility</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</si>
  <si>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</si>
  <si>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</si>
  <si>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</si>
  <si>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</si>
  <si>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</si>
  <si>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</si>
  <si>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</si>
  <si>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</si>
  <si>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</si>
  <si>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</si>
  <si>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</si>
  <si>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</si>
  <si>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</si>
  <si>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</si>
  <si>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</si>
  <si>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Honolulu</t>
  </si>
  <si>
    <t>351 Elliott St.</t>
  </si>
  <si>
    <t>Honolulu Federal Detention Center</t>
  </si>
  <si>
    <t>San Juan</t>
  </si>
  <si>
    <t>Hwy 28 Intsect Of Road 165</t>
  </si>
  <si>
    <t>Guaynabo MDC (San Juan)</t>
  </si>
  <si>
    <t>Burlington</t>
  </si>
  <si>
    <t>3020 Conrad Lane</t>
  </si>
  <si>
    <t>Boone County Jail</t>
  </si>
  <si>
    <t>Anson</t>
  </si>
  <si>
    <t>400 2nd Street</t>
  </si>
  <si>
    <t>Bluebonnet Detention Facility</t>
  </si>
  <si>
    <t>Basile</t>
  </si>
  <si>
    <t>3843 Stagg Avenue</t>
  </si>
  <si>
    <t>South Louisiana Detention Center</t>
  </si>
  <si>
    <t>Oberlin</t>
  </si>
  <si>
    <t>7340 Highway 26 West</t>
  </si>
  <si>
    <t>Allen Parish Public Safety Complex</t>
  </si>
  <si>
    <t>Graham</t>
  </si>
  <si>
    <t>109 South Maple Street</t>
  </si>
  <si>
    <t>Alamance County Detention Facility</t>
  </si>
  <si>
    <t>10250 Rancho Road</t>
  </si>
  <si>
    <t>Adelanto ICE Processing Center</t>
  </si>
  <si>
    <t>Natchez</t>
  </si>
  <si>
    <t>20 Hobo Fork Rd.</t>
  </si>
  <si>
    <t>Adams County Det Center</t>
  </si>
  <si>
    <t>Bay Minette</t>
  </si>
  <si>
    <t>200 Hand Ave.</t>
  </si>
  <si>
    <t>Baldwin County Correctional Center</t>
  </si>
  <si>
    <t>Macclenny</t>
  </si>
  <si>
    <t>1 Sheriff Office Drive</t>
  </si>
  <si>
    <t>Baker County Sheriff's Office</t>
  </si>
  <si>
    <t>ODO Final Rating</t>
  </si>
  <si>
    <t>ODO Last Inspection Standard</t>
  </si>
  <si>
    <t>ODO Inspection End Date</t>
  </si>
  <si>
    <t>FY24 ALOS</t>
  </si>
  <si>
    <t>Data Source: ICE Integrated Decision Support (IIDS), 04/01/2024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</si>
  <si>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</si>
  <si>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</si>
  <si>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</si>
  <si>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</si>
  <si>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data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</si>
  <si>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</si>
  <si>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</si>
  <si>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</si>
  <si>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</si>
  <si>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</si>
  <si>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Atlanta Area of Responsibility</t>
  </si>
  <si>
    <t>St. Paul Area of Responsibility</t>
  </si>
  <si>
    <t>Seattle Area of Responsibility</t>
  </si>
  <si>
    <t>Phoenix Area of Responsibility</t>
  </si>
  <si>
    <t>Dallas Area of Responsibility</t>
  </si>
  <si>
    <t>Boston Area of Responsibility</t>
  </si>
  <si>
    <t>Washington Area of Responsibility</t>
  </si>
  <si>
    <t>Miami Area of Responsibility</t>
  </si>
  <si>
    <t>Houston Area of Responsibility</t>
  </si>
  <si>
    <t>Buffalo Area of Responsibility</t>
  </si>
  <si>
    <t>San Antonio Area of Responsibility</t>
  </si>
  <si>
    <t>El Paso Area of Responsibility</t>
  </si>
  <si>
    <t>New Orleans Area of Responsibility</t>
  </si>
  <si>
    <t>Denver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</si>
  <si>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</si>
  <si>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</si>
  <si>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</si>
  <si>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</si>
  <si>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</si>
  <si>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4/7/2024*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</si>
  <si>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</si>
  <si>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</si>
  <si>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</si>
  <si>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</si>
  <si>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</si>
  <si>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</si>
  <si>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</si>
  <si>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</si>
  <si>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</si>
  <si>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</si>
  <si>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</si>
  <si>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</si>
  <si>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</si>
  <si>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</si>
  <si>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</si>
  <si>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</si>
  <si>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</si>
  <si>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</si>
  <si>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</si>
  <si>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</si>
  <si>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</si>
  <si>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</si>
  <si>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</si>
  <si>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</si>
  <si>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</si>
  <si>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</si>
  <si>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</si>
  <si>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</si>
  <si>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</si>
  <si>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</si>
  <si>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</si>
  <si>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</si>
  <si>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</si>
  <si>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</si>
  <si>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</si>
  <si>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</si>
  <si>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</si>
  <si>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</si>
  <si>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</si>
  <si>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</si>
  <si>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</si>
  <si>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</si>
  <si>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</si>
  <si>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</si>
  <si>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</si>
  <si>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</si>
  <si>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</si>
  <si>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</si>
  <si>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</si>
  <si>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</si>
  <si>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</si>
  <si>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</si>
  <si>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</si>
  <si>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</si>
  <si>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</si>
  <si>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</si>
  <si>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</si>
  <si>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</si>
  <si>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</si>
  <si>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</si>
  <si>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</si>
  <si>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</si>
  <si>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</si>
  <si>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</si>
  <si>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</si>
  <si>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</si>
  <si>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</si>
  <si>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</si>
  <si>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</si>
  <si>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</si>
  <si>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</si>
  <si>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</si>
  <si>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</si>
  <si>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</si>
  <si>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</si>
  <si>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</si>
  <si>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</si>
  <si>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</si>
  <si>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</si>
  <si>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</si>
  <si>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</si>
  <si>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</si>
  <si>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</si>
  <si>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 Total</t>
  </si>
  <si>
    <t>Transfer to U.S. Marshals or other agency Total</t>
  </si>
  <si>
    <t>Transferred Total</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</si>
  <si>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</si>
  <si>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</si>
  <si>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</si>
  <si>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</si>
  <si>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</si>
  <si>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</si>
  <si>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</si>
  <si>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</si>
  <si>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</si>
  <si>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</si>
  <si>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</si>
  <si>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</si>
  <si>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</si>
  <si>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</si>
  <si>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</si>
  <si>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</si>
  <si>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</si>
  <si>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</si>
  <si>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</si>
  <si>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</si>
  <si>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</si>
  <si>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CENTRAL LOUISIANA ICE PROC CTR</t>
  </si>
  <si>
    <t>JENADLA</t>
  </si>
  <si>
    <t>MONTGOMERY PROCESSING CTR</t>
  </si>
  <si>
    <t>MTGPCTX</t>
  </si>
  <si>
    <t>OTAY MESA DETENTION CENTER</t>
  </si>
  <si>
    <t>CCASDCA</t>
  </si>
  <si>
    <t>PORT ISABEL SPC</t>
  </si>
  <si>
    <t>PIC</t>
  </si>
  <si>
    <t>WINN CORRECTIONAL CENTER</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</si>
  <si>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</si>
  <si>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</si>
  <si>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</si>
  <si>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</si>
  <si>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</si>
  <si>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</si>
  <si>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</si>
  <si>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</si>
  <si>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</si>
  <si>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</si>
  <si>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</si>
  <si>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</si>
  <si>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</si>
  <si>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</si>
  <si>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</si>
  <si>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</si>
  <si>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</si>
  <si>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</si>
  <si>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</si>
  <si>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</si>
  <si>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</si>
  <si>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</si>
  <si>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</si>
  <si>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</si>
  <si>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</si>
  <si>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</si>
  <si>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</si>
  <si>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</si>
  <si>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</si>
  <si>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</si>
  <si>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</si>
  <si>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</si>
  <si>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</si>
  <si>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</si>
  <si>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</si>
  <si>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</si>
  <si>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</si>
  <si>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</si>
  <si>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</si>
  <si>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</si>
  <si>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</si>
  <si>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</si>
  <si>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</si>
  <si>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</si>
  <si>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</si>
  <si>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</si>
  <si>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</si>
  <si>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</si>
  <si>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</si>
  <si>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</si>
  <si>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</si>
  <si>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</si>
  <si>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</si>
  <si>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</si>
  <si>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</si>
  <si>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</si>
  <si>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</si>
  <si>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</si>
  <si>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</si>
  <si>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</si>
  <si>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</si>
  <si>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</si>
  <si>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</si>
  <si>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</si>
  <si>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</si>
  <si>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</si>
  <si>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</si>
  <si>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</si>
  <si>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04/06/2024 (IIDS v2.0 run date 04/08/2024; EID as of 04/06/2024).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</si>
  <si>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</si>
  <si>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</si>
  <si>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</si>
  <si>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</si>
  <si>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04/06/2024 (IIDS v2.0 run date 04/08/2024; EID as of 04/06/2024).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</si>
  <si>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</si>
  <si>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</si>
  <si>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</si>
  <si>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</si>
  <si>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</si>
  <si>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</si>
  <si>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</si>
  <si>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04/06/2024 (IIDS v2.0 run date 04/08/2024; EID as of 04/06/2024).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</si>
  <si>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</si>
  <si>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</si>
  <si>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</si>
  <si>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04/07/2024 (IIDS v2.0 run date 04/08/2024; EID as of 04/07/2024).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</si>
  <si>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</si>
  <si>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</si>
  <si>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</si>
  <si>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04/06/2024 (IIDS v2.0 run date 04/08/2024; EID as of 04/06/2024).</t>
  </si>
  <si>
    <t>USCIS Average Time from USCIS Fear Decision Service Date to ICE Release (In Days) &amp; Non-Citizens with USCIS-Established Fear Decisions in an ICE Detention Facility</t>
  </si>
  <si>
    <t>Non Citizens Currently in ICE Detention Facilities data are a snapshot as 04/07/2024 (IIDS v2.0 run date 04/08/2024; EID as of 04/07/2024).</t>
  </si>
  <si>
    <t>FY2024 YTD ICE Final Releases data are updated through 04/06/2024 (IIDS v2.0 run date 04/08/2024; EID as of 04/06/2024).</t>
  </si>
  <si>
    <t>USCIS provided data containing APSO (Asylum Pre Screening Officer) cases clocked during FY2022 - FY2024. Data were received on 04/08/2024.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</si>
  <si>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</si>
  <si>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</si>
  <si>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366,426 records in the USCIS provided data, the breakdown of the fear screening determinations is as follows; 176,714 positive fear screening determinations, 121,861 negative fear screening determinations and 67,848 without an identified determination. Of the 176,714 with positive fear screening determinations; 109,024 have Persecution Claim Established and 67,690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</si>
  <si>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</si>
  <si>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366,426 unique fear determinations and 25,987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</si>
  <si>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</si>
  <si>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</si>
  <si>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</si>
  <si>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</si>
  <si>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</si>
  <si>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</si>
  <si>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04/08/2024 (IIDS v2.0 run date 04/09/2024; EID as of 04/08/2024).</t>
  </si>
  <si>
    <t>Monthly Bond Statistics</t>
  </si>
  <si>
    <t>FY2024 YTD ICE Final Book Out data are updated through 04/06/2024 (IIDS v2.0 run date 04/08/2024; EID as of 04/06/2024).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</si>
  <si>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</si>
  <si>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03/01/2023 - 04/08/2024 . Data were received on 04/09/2024.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</si>
  <si>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</si>
  <si>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</si>
  <si>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</si>
  <si>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</si>
  <si>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</si>
  <si>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04/08/2024 (IIDS v2.0 run date 04/09/2024; EID as of 04/08/2024).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</si>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</sst>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0"/>
      <color indexed="8"/>
      <name val="Arial"/>
      <family val="2"/>
    </font>
    <font>
      <b/>
      <sz val="11"/>
      <color indexed="8"/>
      <name val="Calibri"/>
      <family val="2"/>
      <scheme val="minor"/>
    </font>
    <font>
      <sz val="12"/>
      <name val="Calibri"/>
      <family val="2"/>
      <scheme val="minor"/>
    </font>
    <font>
      <sz val="12"/>
      <color indexed="8"/>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63">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7" xfId="3" applyFont="1" applyFill="1" applyBorder="1" applyAlignment="1">
      <alignment vertical="center" wrapText="1"/>
    </xf>
    <xf numFmtId="0" fontId="20" fillId="6" borderId="4" xfId="3" applyFont="1" applyFill="1" applyBorder="1" applyAlignment="1">
      <alignment vertical="center" wrapText="1"/>
    </xf>
    <xf numFmtId="0" fontId="19" fillId="5" borderId="0" xfId="2" applyFont="1" applyFill="1" applyAlignment="1">
      <alignment vertical="top"/>
    </xf>
    <xf numFmtId="0" fontId="8" fillId="2" borderId="0" xfId="0" applyFont="1" applyFill="1" applyAlignment="1">
      <alignment horizontal="left" vertical="center" wrapText="1"/>
    </xf>
    <xf numFmtId="0" fontId="0" fillId="0" borderId="5" xfId="0" applyBorder="1"/>
    <xf numFmtId="3" fontId="0" fillId="0" borderId="0" xfId="0" applyNumberFormat="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10" xfId="0" applyFont="1" applyBorder="1" applyAlignment="1">
      <alignment horizontal="left" vertical="top" wrapText="1"/>
    </xf>
    <xf numFmtId="0" fontId="6" fillId="2" borderId="10" xfId="0" applyFont="1" applyFill="1" applyBorder="1" applyAlignment="1">
      <alignment horizontal="left" vertical="top" wrapText="1"/>
    </xf>
    <xf numFmtId="49" fontId="24" fillId="2" borderId="10" xfId="0" applyNumberFormat="1" applyFont="1" applyFill="1" applyBorder="1" applyAlignment="1">
      <alignment vertical="top" wrapText="1"/>
    </xf>
    <xf numFmtId="49" fontId="24" fillId="0" borderId="10"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5" xfId="0" applyFont="1" applyFill="1" applyBorder="1" applyAlignment="1">
      <alignment horizontal="center" vertical="center" wrapText="1"/>
    </xf>
    <xf numFmtId="0" fontId="22" fillId="4" borderId="15" xfId="0" applyFont="1" applyFill="1" applyBorder="1"/>
    <xf numFmtId="41" fontId="23" fillId="4" borderId="15" xfId="0" applyNumberFormat="1" applyFont="1" applyFill="1" applyBorder="1" applyAlignment="1">
      <alignment horizontal="center"/>
    </xf>
    <xf numFmtId="166" fontId="23"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2" fillId="9" borderId="15" xfId="0" applyFont="1" applyFill="1" applyBorder="1" applyAlignment="1">
      <alignment vertical="center"/>
    </xf>
    <xf numFmtId="3" fontId="22" fillId="9" borderId="15" xfId="0" applyNumberFormat="1" applyFont="1" applyFill="1" applyBorder="1" applyAlignment="1">
      <alignment vertical="center"/>
    </xf>
    <xf numFmtId="167" fontId="22" fillId="9" borderId="15"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5" xfId="0" applyFont="1" applyBorder="1"/>
    <xf numFmtId="2" fontId="30" fillId="0" borderId="15" xfId="0" applyNumberFormat="1" applyFont="1" applyBorder="1"/>
    <xf numFmtId="3" fontId="6" fillId="0" borderId="15" xfId="0" applyNumberFormat="1" applyFont="1" applyBorder="1" applyAlignment="1">
      <alignment vertical="center"/>
    </xf>
    <xf numFmtId="167" fontId="6" fillId="0" borderId="15" xfId="0" applyNumberFormat="1" applyFont="1" applyBorder="1" applyAlignment="1">
      <alignment vertical="center"/>
    </xf>
    <xf numFmtId="3" fontId="22" fillId="9" borderId="15" xfId="0" applyNumberFormat="1" applyFont="1" applyFill="1" applyBorder="1"/>
    <xf numFmtId="167" fontId="22" fillId="9" borderId="15" xfId="0" applyNumberFormat="1" applyFont="1" applyFill="1" applyBorder="1"/>
    <xf numFmtId="0" fontId="30" fillId="0" borderId="15" xfId="0" applyFont="1" applyBorder="1" applyAlignment="1">
      <alignment horizontal="left" indent="1"/>
    </xf>
    <xf numFmtId="0" fontId="6" fillId="0" borderId="15" xfId="0" applyFont="1" applyBorder="1"/>
    <xf numFmtId="2" fontId="6" fillId="0" borderId="15" xfId="0" applyNumberFormat="1" applyFont="1" applyBorder="1"/>
    <xf numFmtId="0" fontId="6" fillId="0" borderId="0" xfId="0" applyFont="1"/>
    <xf numFmtId="14" fontId="6" fillId="0" borderId="0" xfId="0" applyNumberFormat="1" applyFont="1"/>
    <xf numFmtId="165" fontId="6" fillId="0" borderId="0" xfId="0" applyNumberFormat="1" applyFont="1"/>
    <xf numFmtId="0" fontId="27" fillId="0" borderId="0" xfId="0" applyFont="1"/>
    <xf numFmtId="0" fontId="24" fillId="0" borderId="0" xfId="0" applyFont="1" applyAlignment="1">
      <alignment horizontal="right"/>
    </xf>
    <xf numFmtId="14" fontId="24" fillId="0" borderId="0" xfId="0" applyNumberFormat="1" applyFont="1" applyAlignment="1">
      <alignment horizontal="right"/>
    </xf>
    <xf numFmtId="0" fontId="32" fillId="0" borderId="0" xfId="0" applyFont="1" applyAlignment="1">
      <alignment vertical="center"/>
    </xf>
    <xf numFmtId="3" fontId="4" fillId="0" borderId="0" xfId="0" applyNumberFormat="1" applyFont="1" applyAlignment="1">
      <alignment horizontal="right" vertical="center"/>
    </xf>
    <xf numFmtId="3" fontId="32" fillId="0" borderId="0" xfId="0" applyNumberFormat="1" applyFont="1" applyAlignment="1">
      <alignment horizontal="right" vertical="center"/>
    </xf>
    <xf numFmtId="3" fontId="32" fillId="0" borderId="0" xfId="0" applyNumberFormat="1" applyFont="1" applyAlignment="1">
      <alignment vertical="center"/>
    </xf>
    <xf numFmtId="165" fontId="32" fillId="0" borderId="0" xfId="0" applyNumberFormat="1" applyFont="1" applyAlignment="1">
      <alignment vertical="center"/>
    </xf>
    <xf numFmtId="0" fontId="33" fillId="0" borderId="0" xfId="0" applyFont="1" applyAlignment="1">
      <alignment vertical="center"/>
    </xf>
    <xf numFmtId="14" fontId="34" fillId="0" borderId="1" xfId="0" applyNumberFormat="1" applyFont="1" applyBorder="1" applyAlignment="1">
      <alignment horizontal="right"/>
    </xf>
    <xf numFmtId="0" fontId="35" fillId="0" borderId="1" xfId="0" applyFont="1" applyBorder="1" applyAlignment="1">
      <alignment vertical="center"/>
    </xf>
    <xf numFmtId="3" fontId="30" fillId="0" borderId="1" xfId="0" applyNumberFormat="1" applyFont="1" applyBorder="1" applyAlignment="1">
      <alignment horizontal="right" vertical="center"/>
    </xf>
    <xf numFmtId="3" fontId="35" fillId="0" borderId="1" xfId="0" applyNumberFormat="1" applyFont="1" applyBorder="1" applyAlignment="1">
      <alignment horizontal="right" vertical="center"/>
    </xf>
    <xf numFmtId="3" fontId="35" fillId="0" borderId="1" xfId="1" applyNumberFormat="1" applyFont="1" applyFill="1" applyBorder="1" applyAlignment="1">
      <alignment vertical="center"/>
    </xf>
    <xf numFmtId="165" fontId="35" fillId="0" borderId="1" xfId="0" applyNumberFormat="1" applyFont="1" applyBorder="1" applyAlignment="1">
      <alignment vertical="center"/>
    </xf>
    <xf numFmtId="0" fontId="35" fillId="0" borderId="1" xfId="0" applyFont="1" applyBorder="1" applyAlignment="1">
      <alignment horizontal="right"/>
    </xf>
    <xf numFmtId="14" fontId="35" fillId="0" borderId="1" xfId="0" applyNumberFormat="1" applyFont="1" applyBorder="1" applyAlignment="1">
      <alignment horizontal="right"/>
    </xf>
    <xf numFmtId="3" fontId="34" fillId="0" borderId="1" xfId="0" applyNumberFormat="1" applyFont="1" applyBorder="1" applyAlignment="1">
      <alignment horizontal="right" vertical="center"/>
    </xf>
    <xf numFmtId="1" fontId="34" fillId="0" borderId="1" xfId="0" applyNumberFormat="1" applyFont="1" applyBorder="1" applyAlignment="1">
      <alignment horizontal="right"/>
    </xf>
    <xf numFmtId="14" fontId="10" fillId="4" borderId="7" xfId="0" applyNumberFormat="1" applyFont="1" applyFill="1" applyBorder="1" applyAlignment="1">
      <alignment vertical="top" wrapText="1"/>
    </xf>
    <xf numFmtId="1" fontId="10" fillId="4" borderId="7" xfId="0" applyNumberFormat="1" applyFont="1" applyFill="1" applyBorder="1" applyAlignment="1">
      <alignment horizontal="left" vertical="top" wrapText="1"/>
    </xf>
    <xf numFmtId="1" fontId="10" fillId="4" borderId="7" xfId="0" applyNumberFormat="1" applyFont="1" applyFill="1" applyBorder="1" applyAlignment="1">
      <alignment horizontal="left" wrapText="1"/>
    </xf>
    <xf numFmtId="1" fontId="10" fillId="4" borderId="7" xfId="4" applyNumberFormat="1" applyFont="1" applyFill="1" applyBorder="1" applyAlignment="1">
      <alignment horizontal="left" wrapText="1"/>
    </xf>
    <xf numFmtId="165" fontId="10" fillId="4" borderId="7" xfId="0" applyNumberFormat="1" applyFont="1" applyFill="1" applyBorder="1" applyAlignment="1">
      <alignment horizontal="left" wrapText="1"/>
    </xf>
    <xf numFmtId="3" fontId="21" fillId="3" borderId="4" xfId="1" applyNumberFormat="1" applyFont="1" applyFill="1" applyBorder="1" applyAlignment="1">
      <alignment horizontal="right" wrapText="1"/>
    </xf>
    <xf numFmtId="3" fontId="21" fillId="3" borderId="4" xfId="1" applyNumberFormat="1" applyFont="1" applyFill="1" applyBorder="1" applyAlignment="1">
      <alignment horizontal="left" vertical="top" wrapText="1"/>
    </xf>
    <xf numFmtId="1" fontId="21" fillId="3" borderId="4" xfId="1" applyNumberFormat="1" applyFont="1" applyFill="1" applyBorder="1" applyAlignment="1">
      <alignment horizontal="left" vertical="top" wrapText="1"/>
    </xf>
    <xf numFmtId="3" fontId="21" fillId="3" borderId="4" xfId="1" applyNumberFormat="1" applyFont="1" applyFill="1" applyBorder="1" applyAlignment="1">
      <alignment vertical="top" wrapText="1"/>
    </xf>
    <xf numFmtId="0" fontId="21" fillId="3" borderId="4" xfId="4" applyFont="1" applyFill="1" applyBorder="1" applyAlignment="1">
      <alignment horizontal="left" vertical="top" wrapText="1"/>
    </xf>
    <xf numFmtId="0" fontId="21" fillId="3" borderId="4" xfId="4" applyFont="1" applyFill="1" applyBorder="1" applyAlignment="1">
      <alignment vertical="top" wrapText="1"/>
    </xf>
    <xf numFmtId="165" fontId="21" fillId="3" borderId="4" xfId="4" applyNumberFormat="1"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36" fillId="2" borderId="0" xfId="0" applyFont="1" applyFill="1" applyAlignment="1">
      <alignment vertical="center"/>
    </xf>
    <xf numFmtId="165" fontId="36" fillId="2" borderId="0" xfId="0" applyNumberFormat="1" applyFont="1" applyFill="1" applyAlignment="1">
      <alignment vertical="center"/>
    </xf>
    <xf numFmtId="0" fontId="36" fillId="2" borderId="16"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7" xfId="0" applyBorder="1"/>
    <xf numFmtId="0" fontId="38" fillId="0" borderId="17" xfId="0" applyFont="1" applyBorder="1" applyAlignment="1">
      <alignment horizontal="left"/>
    </xf>
    <xf numFmtId="1" fontId="0" fillId="0" borderId="17" xfId="0" applyNumberFormat="1" applyBorder="1"/>
    <xf numFmtId="0" fontId="38" fillId="0" borderId="17" xfId="0" applyFont="1" applyBorder="1" applyAlignment="1">
      <alignment horizontal="left" vertical="center" wrapText="1"/>
    </xf>
    <xf numFmtId="164" fontId="0" fillId="2" borderId="18" xfId="1" applyNumberFormat="1" applyFont="1" applyFill="1" applyBorder="1" applyAlignment="1">
      <alignment horizontal="left"/>
    </xf>
    <xf numFmtId="164" fontId="38" fillId="2" borderId="19" xfId="1" applyNumberFormat="1" applyFont="1" applyFill="1" applyBorder="1" applyAlignment="1">
      <alignment horizontal="right"/>
    </xf>
    <xf numFmtId="164" fontId="0" fillId="0" borderId="0" xfId="0" applyNumberFormat="1"/>
    <xf numFmtId="164" fontId="0" fillId="2" borderId="20" xfId="1" applyNumberFormat="1" applyFont="1" applyFill="1" applyBorder="1" applyAlignment="1">
      <alignment horizontal="left"/>
    </xf>
    <xf numFmtId="164" fontId="38" fillId="2" borderId="21" xfId="1" applyNumberFormat="1" applyFont="1" applyFill="1" applyBorder="1" applyAlignment="1">
      <alignment horizontal="right"/>
    </xf>
    <xf numFmtId="164" fontId="27" fillId="5" borderId="14" xfId="1" applyNumberFormat="1" applyFont="1" applyFill="1" applyBorder="1" applyAlignment="1">
      <alignment horizontal="left"/>
    </xf>
    <xf numFmtId="164" fontId="27" fillId="5" borderId="22" xfId="1" applyNumberFormat="1" applyFont="1" applyFill="1" applyBorder="1" applyAlignment="1">
      <alignment horizontal="left" vertical="center"/>
    </xf>
    <xf numFmtId="164" fontId="27" fillId="0" borderId="14" xfId="1" applyNumberFormat="1" applyFont="1" applyFill="1" applyBorder="1"/>
    <xf numFmtId="0" fontId="27" fillId="0" borderId="22" xfId="0" applyFont="1" applyBorder="1" applyAlignment="1">
      <alignment horizontal="left" vertical="center"/>
    </xf>
    <xf numFmtId="0" fontId="14" fillId="3" borderId="9"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31" fillId="2" borderId="0" xfId="0" applyFont="1" applyFill="1" applyAlignment="1">
      <alignment horizontal="left" vertical="center" wrapText="1"/>
    </xf>
    <xf numFmtId="0" fontId="0" fillId="0" borderId="0" xfId="0" applyAlignment="1">
      <alignment vertical="center" wrapText="1"/>
    </xf>
    <xf numFmtId="0" fontId="39"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8" fillId="0" borderId="0" xfId="0" applyFont="1"/>
    <xf numFmtId="2" fontId="40" fillId="10" borderId="23" xfId="0" applyNumberFormat="1" applyFont="1" applyFill="1" applyBorder="1" applyAlignment="1">
      <alignment horizontal="right" vertical="center"/>
    </xf>
    <xf numFmtId="0" fontId="40" fillId="10" borderId="23" xfId="0" applyFont="1" applyFill="1" applyBorder="1" applyAlignment="1">
      <alignment horizontal="right" vertical="center"/>
    </xf>
    <xf numFmtId="0" fontId="40" fillId="10" borderId="24" xfId="0" applyFont="1" applyFill="1" applyBorder="1" applyAlignment="1">
      <alignment vertical="center"/>
    </xf>
    <xf numFmtId="2" fontId="41" fillId="0" borderId="23" xfId="0" applyNumberFormat="1" applyFont="1" applyBorder="1" applyAlignment="1">
      <alignment horizontal="right" vertical="center"/>
    </xf>
    <xf numFmtId="0" fontId="41" fillId="0" borderId="23" xfId="0" applyFont="1" applyBorder="1" applyAlignment="1">
      <alignment horizontal="right" vertical="center"/>
    </xf>
    <xf numFmtId="0" fontId="41" fillId="0" borderId="24" xfId="0" applyFont="1" applyBorder="1" applyAlignment="1">
      <alignment vertical="center"/>
    </xf>
    <xf numFmtId="0" fontId="41" fillId="0" borderId="24" xfId="0" applyFont="1" applyBorder="1" applyAlignment="1">
      <alignment vertical="center" wrapText="1"/>
    </xf>
    <xf numFmtId="0" fontId="40" fillId="10" borderId="25" xfId="0" applyFont="1" applyFill="1" applyBorder="1" applyAlignment="1">
      <alignment vertical="center" wrapText="1"/>
    </xf>
    <xf numFmtId="0" fontId="40" fillId="10" borderId="15" xfId="0" applyFont="1" applyFill="1" applyBorder="1" applyAlignment="1">
      <alignment vertical="center"/>
    </xf>
    <xf numFmtId="0" fontId="38" fillId="0" borderId="0" xfId="0" applyFont="1" applyAlignment="1">
      <alignment horizontal="left" vertical="center"/>
    </xf>
    <xf numFmtId="0" fontId="40" fillId="0" borderId="0" xfId="0" applyFont="1" applyAlignment="1">
      <alignment horizontal="left" vertical="center"/>
    </xf>
    <xf numFmtId="0" fontId="40" fillId="0" borderId="5" xfId="0" applyFont="1" applyBorder="1" applyAlignment="1">
      <alignment horizontal="left" vertical="center"/>
    </xf>
    <xf numFmtId="0" fontId="0" fillId="0" borderId="0" xfId="0" applyAlignment="1">
      <alignment vertical="center"/>
    </xf>
    <xf numFmtId="0" fontId="40" fillId="10" borderId="25" xfId="0" applyFont="1" applyFill="1" applyBorder="1" applyAlignment="1">
      <alignment vertical="center"/>
    </xf>
    <xf numFmtId="0" fontId="40" fillId="10" borderId="26" xfId="0" applyFont="1" applyFill="1" applyBorder="1" applyAlignment="1">
      <alignment vertical="center"/>
    </xf>
    <xf numFmtId="0" fontId="2" fillId="2" borderId="0" xfId="0" applyFont="1" applyFill="1"/>
    <xf numFmtId="0" fontId="15"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9" xfId="0" applyFont="1" applyFill="1" applyBorder="1" applyAlignment="1">
      <alignment horizontal="center" vertical="center"/>
    </xf>
    <xf numFmtId="0" fontId="8" fillId="2" borderId="0" xfId="0" applyFont="1" applyFill="1" applyAlignment="1">
      <alignment horizontal="center"/>
    </xf>
    <xf numFmtId="0" fontId="2" fillId="2" borderId="0" xfId="0" applyFont="1" applyFill="1" applyAlignment="1">
      <alignment horizontal="left"/>
    </xf>
    <xf numFmtId="0" fontId="8" fillId="2" borderId="0" xfId="0" applyFont="1" applyFill="1" applyAlignment="1">
      <alignment horizontal="left" vertical="center"/>
    </xf>
    <xf numFmtId="0" fontId="8" fillId="2" borderId="29"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6" xfId="0" applyFont="1" applyFill="1" applyBorder="1" applyAlignment="1">
      <alignment horizontal="center" vertical="center" wrapText="1"/>
    </xf>
    <xf numFmtId="0" fontId="14" fillId="3" borderId="1"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2" xfId="0" applyFont="1" applyFill="1" applyBorder="1"/>
    <xf numFmtId="164" fontId="2" fillId="5" borderId="33"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5" borderId="34"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6" xfId="0" applyNumberFormat="1" applyFont="1" applyFill="1" applyBorder="1" applyAlignment="1">
      <alignment horizontal="center"/>
    </xf>
    <xf numFmtId="0" fontId="8" fillId="2" borderId="16" xfId="0" applyFont="1" applyFill="1" applyBorder="1" applyAlignment="1">
      <alignment horizontal="center"/>
    </xf>
    <xf numFmtId="164" fontId="2" fillId="2" borderId="5"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3" xfId="5" applyFont="1" applyFill="1" applyBorder="1"/>
    <xf numFmtId="0" fontId="2" fillId="5" borderId="33" xfId="0" applyFont="1" applyFill="1" applyBorder="1"/>
    <xf numFmtId="41" fontId="2" fillId="5" borderId="33" xfId="1" applyNumberFormat="1" applyFont="1" applyFill="1" applyBorder="1"/>
    <xf numFmtId="41" fontId="2" fillId="5" borderId="33" xfId="0" applyNumberFormat="1" applyFont="1" applyFill="1" applyBorder="1"/>
    <xf numFmtId="41" fontId="2" fillId="5" borderId="38" xfId="1" applyNumberFormat="1" applyFont="1" applyFill="1" applyBorder="1"/>
    <xf numFmtId="164" fontId="2" fillId="0" borderId="39" xfId="1" applyNumberFormat="1" applyFont="1" applyFill="1" applyBorder="1" applyAlignment="1">
      <alignment horizontal="left"/>
    </xf>
    <xf numFmtId="9" fontId="2" fillId="2" borderId="39" xfId="5" applyFont="1" applyFill="1" applyBorder="1" applyAlignment="1">
      <alignment horizontal="right"/>
    </xf>
    <xf numFmtId="164" fontId="2" fillId="2" borderId="39" xfId="1" applyNumberFormat="1" applyFont="1" applyFill="1" applyBorder="1" applyAlignment="1">
      <alignment horizontal="left"/>
    </xf>
    <xf numFmtId="41" fontId="2" fillId="0" borderId="39" xfId="1" applyNumberFormat="1" applyFont="1" applyFill="1" applyBorder="1" applyAlignment="1">
      <alignment horizontal="left"/>
    </xf>
    <xf numFmtId="41" fontId="2" fillId="2" borderId="4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0" xfId="1" applyNumberFormat="1" applyFont="1" applyFill="1" applyBorder="1" applyAlignment="1">
      <alignment horizontal="left"/>
    </xf>
    <xf numFmtId="0" fontId="8" fillId="2" borderId="29" xfId="0" applyFont="1" applyFill="1" applyBorder="1" applyAlignment="1">
      <alignment horizontal="center"/>
    </xf>
    <xf numFmtId="0" fontId="2" fillId="0" borderId="5" xfId="0" applyFont="1" applyBorder="1"/>
    <xf numFmtId="0" fontId="8" fillId="2" borderId="0" xfId="0" applyFont="1" applyFill="1" applyAlignment="1">
      <alignment vertical="center" wrapText="1"/>
    </xf>
    <xf numFmtId="0" fontId="8" fillId="2" borderId="29"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44" xfId="0" applyFont="1" applyFill="1" applyBorder="1" applyAlignment="1">
      <alignment vertical="center" wrapText="1"/>
    </xf>
    <xf numFmtId="0" fontId="8" fillId="0" borderId="29" xfId="0" applyFont="1" applyBorder="1" applyAlignment="1">
      <alignment horizontal="center"/>
    </xf>
    <xf numFmtId="164" fontId="2" fillId="4" borderId="45" xfId="1" applyNumberFormat="1" applyFont="1" applyFill="1" applyBorder="1" applyAlignment="1"/>
    <xf numFmtId="164" fontId="2" fillId="0" borderId="45" xfId="1" applyNumberFormat="1" applyFont="1" applyFill="1" applyBorder="1" applyAlignment="1"/>
    <xf numFmtId="3" fontId="8" fillId="0" borderId="29" xfId="0" applyNumberFormat="1" applyFont="1" applyBorder="1" applyAlignment="1">
      <alignment horizontal="center"/>
    </xf>
    <xf numFmtId="164" fontId="2" fillId="0" borderId="31" xfId="1" applyNumberFormat="1" applyFont="1" applyFill="1" applyBorder="1" applyAlignment="1"/>
    <xf numFmtId="0" fontId="8" fillId="2" borderId="47" xfId="0" applyFont="1" applyFill="1" applyBorder="1" applyAlignment="1">
      <alignment horizontal="center"/>
    </xf>
    <xf numFmtId="16" fontId="8" fillId="2" borderId="0" xfId="0" applyNumberFormat="1" applyFont="1" applyFill="1" applyAlignment="1">
      <alignment horizontal="center"/>
    </xf>
    <xf numFmtId="0" fontId="2" fillId="2" borderId="29" xfId="0" applyFont="1" applyFill="1" applyBorder="1"/>
    <xf numFmtId="0" fontId="14" fillId="3" borderId="3" xfId="0" applyFont="1" applyFill="1" applyBorder="1" applyAlignment="1">
      <alignment horizontal="center" vertical="center" wrapText="1"/>
    </xf>
    <xf numFmtId="0" fontId="8" fillId="5" borderId="32" xfId="0" applyFont="1" applyFill="1" applyBorder="1"/>
    <xf numFmtId="41" fontId="2" fillId="5" borderId="33" xfId="0" applyNumberFormat="1" applyFont="1" applyFill="1" applyBorder="1" applyAlignment="1">
      <alignment horizontal="right"/>
    </xf>
    <xf numFmtId="164" fontId="2" fillId="5" borderId="33" xfId="1" applyNumberFormat="1" applyFont="1" applyFill="1" applyBorder="1" applyAlignment="1">
      <alignment horizontal="right"/>
    </xf>
    <xf numFmtId="3" fontId="2" fillId="2" borderId="29" xfId="0" applyNumberFormat="1" applyFont="1" applyFill="1" applyBorder="1"/>
    <xf numFmtId="164" fontId="8" fillId="11" borderId="39" xfId="1" applyNumberFormat="1" applyFont="1" applyFill="1" applyBorder="1" applyAlignment="1">
      <alignment horizontal="left"/>
    </xf>
    <xf numFmtId="164" fontId="2" fillId="11" borderId="39" xfId="1" applyNumberFormat="1" applyFont="1" applyFill="1" applyBorder="1" applyAlignment="1">
      <alignment horizontal="right"/>
    </xf>
    <xf numFmtId="164" fontId="2" fillId="2" borderId="0" xfId="0" applyNumberFormat="1" applyFont="1" applyFill="1"/>
    <xf numFmtId="164" fontId="2" fillId="0" borderId="39"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9" xfId="1" applyNumberFormat="1" applyFont="1" applyFill="1" applyBorder="1" applyAlignment="1">
      <alignment horizontal="right"/>
    </xf>
    <xf numFmtId="164" fontId="46"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8" xfId="0" applyFont="1" applyFill="1" applyBorder="1" applyAlignment="1">
      <alignment horizontal="center"/>
    </xf>
    <xf numFmtId="16" fontId="8" fillId="2" borderId="29" xfId="0" applyNumberFormat="1" applyFont="1" applyFill="1" applyBorder="1" applyAlignment="1">
      <alignment horizontal="center"/>
    </xf>
    <xf numFmtId="0" fontId="2" fillId="5" borderId="3"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9"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9" xfId="0" applyNumberFormat="1" applyFont="1" applyFill="1" applyBorder="1"/>
    <xf numFmtId="4" fontId="2" fillId="2" borderId="0" xfId="0" applyNumberFormat="1" applyFont="1" applyFill="1"/>
    <xf numFmtId="16" fontId="2" fillId="0" borderId="29" xfId="0" applyNumberFormat="1" applyFont="1" applyBorder="1"/>
    <xf numFmtId="166" fontId="2" fillId="2" borderId="0" xfId="1" applyNumberFormat="1" applyFont="1" applyFill="1" applyBorder="1" applyAlignment="1">
      <alignment horizontal="left"/>
    </xf>
    <xf numFmtId="0" fontId="2" fillId="0" borderId="29"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9" xfId="0" applyFont="1" applyFill="1" applyBorder="1" applyAlignment="1">
      <alignment horizontal="center" vertical="center"/>
    </xf>
    <xf numFmtId="0" fontId="2" fillId="4" borderId="50" xfId="0" applyFont="1" applyFill="1" applyBorder="1" applyAlignment="1">
      <alignment horizontal="center" vertical="center"/>
    </xf>
    <xf numFmtId="4" fontId="0" fillId="0" borderId="0" xfId="0" applyNumberFormat="1"/>
    <xf numFmtId="0" fontId="14" fillId="3" borderId="28" xfId="0" applyFont="1" applyFill="1" applyBorder="1" applyAlignment="1">
      <alignment horizontal="center" vertical="center" wrapText="1"/>
    </xf>
    <xf numFmtId="16" fontId="14" fillId="3" borderId="9" xfId="0" applyNumberFormat="1" applyFont="1" applyFill="1" applyBorder="1" applyAlignment="1">
      <alignment horizontal="center" vertical="center" wrapText="1"/>
    </xf>
    <xf numFmtId="164" fontId="8" fillId="4" borderId="32" xfId="1" applyNumberFormat="1" applyFont="1" applyFill="1" applyBorder="1" applyAlignment="1">
      <alignment horizontal="left"/>
    </xf>
    <xf numFmtId="164" fontId="8" fillId="4" borderId="33" xfId="1" applyNumberFormat="1" applyFont="1" applyFill="1" applyBorder="1" applyAlignment="1">
      <alignment horizontal="left"/>
    </xf>
    <xf numFmtId="164" fontId="8" fillId="4" borderId="38"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40"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0"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0" xfId="0" applyFont="1" applyBorder="1"/>
    <xf numFmtId="0" fontId="2" fillId="0" borderId="22" xfId="0" applyFont="1" applyBorder="1" applyAlignment="1">
      <alignment horizontal="left"/>
    </xf>
    <xf numFmtId="0" fontId="2" fillId="0" borderId="51" xfId="0" applyFont="1" applyBorder="1"/>
    <xf numFmtId="0" fontId="2" fillId="0" borderId="14" xfId="0" applyFont="1" applyBorder="1"/>
    <xf numFmtId="0" fontId="22" fillId="0" borderId="0" xfId="0" applyFont="1"/>
    <xf numFmtId="0" fontId="49" fillId="12" borderId="30" xfId="0" applyFont="1" applyFill="1" applyBorder="1"/>
    <xf numFmtId="0" fontId="49" fillId="12" borderId="37" xfId="0" applyFont="1" applyFill="1" applyBorder="1"/>
    <xf numFmtId="0" fontId="49" fillId="12" borderId="31" xfId="0" applyFont="1" applyFill="1" applyBorder="1"/>
    <xf numFmtId="0" fontId="49" fillId="13" borderId="37" xfId="0" applyFont="1" applyFill="1" applyBorder="1"/>
    <xf numFmtId="0" fontId="49" fillId="13" borderId="31" xfId="0" applyFont="1" applyFill="1" applyBorder="1"/>
    <xf numFmtId="0" fontId="49" fillId="12" borderId="1" xfId="0" applyFont="1" applyFill="1" applyBorder="1" applyAlignment="1">
      <alignment horizontal="center"/>
    </xf>
    <xf numFmtId="0" fontId="49" fillId="13" borderId="1" xfId="0" applyFont="1" applyFill="1" applyBorder="1" applyAlignment="1">
      <alignment horizontal="center"/>
    </xf>
    <xf numFmtId="0" fontId="49" fillId="0" borderId="1" xfId="0" applyFont="1" applyBorder="1"/>
    <xf numFmtId="171" fontId="50" fillId="2" borderId="1" xfId="1" applyNumberFormat="1" applyFont="1" applyFill="1" applyBorder="1" applyAlignment="1">
      <alignment horizontal="left"/>
    </xf>
    <xf numFmtId="0" fontId="48" fillId="5" borderId="39" xfId="0" applyFont="1" applyFill="1" applyBorder="1"/>
    <xf numFmtId="171" fontId="50" fillId="2" borderId="39" xfId="1" applyNumberFormat="1" applyFont="1" applyFill="1" applyBorder="1" applyAlignment="1">
      <alignment horizontal="left"/>
    </xf>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51" xfId="1" applyNumberFormat="1" applyFont="1" applyFill="1" applyBorder="1" applyAlignment="1">
      <alignment horizontal="left"/>
    </xf>
    <xf numFmtId="164" fontId="50" fillId="2" borderId="39" xfId="1" applyNumberFormat="1" applyFont="1" applyFill="1" applyBorder="1" applyAlignment="1">
      <alignment horizontal="left"/>
    </xf>
    <xf numFmtId="0" fontId="21" fillId="3" borderId="8" xfId="0" applyFont="1" applyFill="1" applyBorder="1" applyAlignment="1">
      <alignment horizontal="center" vertical="center" wrapText="1"/>
    </xf>
    <xf numFmtId="172" fontId="21" fillId="3" borderId="28" xfId="0" applyNumberFormat="1" applyFont="1" applyFill="1" applyBorder="1" applyAlignment="1">
      <alignment horizontal="center" vertical="center" wrapText="1"/>
    </xf>
    <xf numFmtId="172" fontId="21" fillId="3" borderId="9" xfId="0" applyNumberFormat="1" applyFont="1" applyFill="1" applyBorder="1" applyAlignment="1">
      <alignment horizontal="center" vertical="center" wrapText="1"/>
    </xf>
    <xf numFmtId="172" fontId="21" fillId="14" borderId="52" xfId="0" applyNumberFormat="1" applyFont="1" applyFill="1" applyBorder="1" applyAlignment="1">
      <alignment horizontal="center" vertical="center" wrapText="1"/>
    </xf>
    <xf numFmtId="172" fontId="21" fillId="14" borderId="28" xfId="0" applyNumberFormat="1" applyFont="1" applyFill="1" applyBorder="1" applyAlignment="1">
      <alignment horizontal="center" vertical="center" wrapText="1"/>
    </xf>
    <xf numFmtId="172" fontId="21" fillId="14" borderId="9" xfId="0" applyNumberFormat="1" applyFont="1" applyFill="1" applyBorder="1" applyAlignment="1">
      <alignment horizontal="center" vertical="center" wrapText="1"/>
    </xf>
    <xf numFmtId="164" fontId="22" fillId="11"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0" xfId="1" applyNumberFormat="1" applyFont="1" applyFill="1" applyBorder="1" applyAlignment="1">
      <alignment horizontal="right"/>
    </xf>
    <xf numFmtId="41" fontId="6" fillId="2" borderId="3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0" xfId="1" applyNumberFormat="1" applyFont="1" applyFill="1" applyBorder="1" applyAlignment="1">
      <alignment horizontal="right"/>
    </xf>
    <xf numFmtId="169" fontId="6" fillId="2" borderId="31"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0" xfId="1" applyNumberFormat="1" applyFont="1" applyFill="1" applyBorder="1" applyAlignment="1">
      <alignment horizontal="right"/>
    </xf>
    <xf numFmtId="173" fontId="6" fillId="2" borderId="31" xfId="1" applyNumberFormat="1" applyFont="1" applyFill="1" applyBorder="1" applyAlignment="1">
      <alignment horizontal="right"/>
    </xf>
    <xf numFmtId="164" fontId="22" fillId="11" borderId="22" xfId="1" applyNumberFormat="1" applyFont="1" applyFill="1" applyBorder="1" applyAlignment="1">
      <alignment horizontal="left"/>
    </xf>
    <xf numFmtId="171" fontId="6" fillId="2" borderId="51"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3" xfId="1" applyNumberFormat="1" applyFont="1" applyFill="1" applyBorder="1" applyAlignment="1">
      <alignment horizontal="right"/>
    </xf>
    <xf numFmtId="3" fontId="6" fillId="2" borderId="10"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0" xfId="1" applyNumberFormat="1" applyFont="1" applyFill="1" applyBorder="1" applyAlignment="1"/>
    <xf numFmtId="1" fontId="6" fillId="2" borderId="14" xfId="1" applyNumberFormat="1" applyFont="1" applyFill="1" applyBorder="1" applyAlignment="1"/>
    <xf numFmtId="41" fontId="6" fillId="15" borderId="1" xfId="1" applyNumberFormat="1" applyFont="1" applyFill="1" applyBorder="1" applyAlignment="1">
      <alignment horizontal="right"/>
    </xf>
    <xf numFmtId="41" fontId="6" fillId="2" borderId="51"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54" xfId="2" applyFont="1" applyFill="1" applyBorder="1" applyAlignment="1">
      <alignment horizontal="center" vertical="top"/>
    </xf>
    <xf numFmtId="0" fontId="6" fillId="0" borderId="29"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29" xfId="0" applyFont="1" applyBorder="1" applyAlignment="1">
      <alignment vertical="center" wrapText="1"/>
    </xf>
    <xf numFmtId="0" fontId="6" fillId="0" borderId="10" xfId="0" applyFont="1" applyBorder="1" applyAlignment="1">
      <alignment vertical="center"/>
    </xf>
    <xf numFmtId="49" fontId="24" fillId="0" borderId="10" xfId="0" applyNumberFormat="1" applyFont="1" applyBorder="1" applyAlignment="1">
      <alignment horizontal="left" vertical="top" wrapText="1"/>
    </xf>
    <xf numFmtId="0" fontId="6" fillId="0" borderId="10" xfId="0" applyFont="1" applyBorder="1" applyAlignment="1">
      <alignment wrapText="1"/>
    </xf>
    <xf numFmtId="0" fontId="6" fillId="0" borderId="10" xfId="0" applyFont="1" applyBorder="1" applyAlignment="1">
      <alignment vertical="center" wrapText="1"/>
    </xf>
    <xf numFmtId="0" fontId="6" fillId="2" borderId="55" xfId="0" applyFont="1" applyFill="1" applyBorder="1" applyAlignment="1">
      <alignment horizontal="left" vertical="top" wrapText="1"/>
    </xf>
    <xf numFmtId="0" fontId="6" fillId="2" borderId="14" xfId="0" applyFont="1" applyFill="1" applyBorder="1" applyAlignment="1">
      <alignment horizontal="left" vertical="top" wrapText="1"/>
    </xf>
    <xf numFmtId="0" fontId="17" fillId="2" borderId="0" xfId="0" applyFont="1" applyFill="1" applyAlignment="1">
      <alignment horizontal="left" wrapText="1"/>
    </xf>
    <xf numFmtId="0" fontId="18"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0" fontId="28" fillId="0" borderId="0" xfId="0" applyFont="1" applyAlignment="1">
      <alignment horizontal="left"/>
    </xf>
    <xf numFmtId="0" fontId="27" fillId="0" borderId="0" xfId="0" applyFont="1" applyAlignment="1">
      <alignment horizontal="center" wrapText="1"/>
    </xf>
    <xf numFmtId="0" fontId="27" fillId="0" borderId="0" xfId="0" applyFont="1" applyAlignment="1">
      <alignment horizontal="center"/>
    </xf>
    <xf numFmtId="0" fontId="17" fillId="2" borderId="0" xfId="0" applyFont="1" applyFill="1" applyAlignment="1">
      <alignment horizontal="left" vertical="center" wrapText="1"/>
    </xf>
    <xf numFmtId="164" fontId="2" fillId="2" borderId="4" xfId="1" applyNumberFormat="1" applyFont="1" applyFill="1" applyBorder="1" applyAlignment="1">
      <alignment horizontal="left" vertical="center"/>
    </xf>
    <xf numFmtId="164" fontId="2" fillId="2" borderId="39" xfId="1" applyNumberFormat="1" applyFont="1" applyFill="1" applyBorder="1" applyAlignment="1">
      <alignment horizontal="left" vertical="center"/>
    </xf>
    <xf numFmtId="0" fontId="8" fillId="0" borderId="0" xfId="0" applyFont="1" applyAlignment="1">
      <alignment horizontal="left" vertical="center"/>
    </xf>
    <xf numFmtId="0" fontId="2" fillId="4" borderId="36"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41" xfId="0" applyFont="1" applyFill="1" applyBorder="1" applyAlignment="1">
      <alignment horizontal="center" vertical="center"/>
    </xf>
    <xf numFmtId="0" fontId="8" fillId="2" borderId="5" xfId="0" applyFont="1" applyFill="1" applyBorder="1" applyAlignment="1">
      <alignment horizontal="left" vertical="center"/>
    </xf>
    <xf numFmtId="0" fontId="8" fillId="2" borderId="0" xfId="0" applyFont="1" applyFill="1" applyAlignment="1">
      <alignment horizontal="left" vertical="center"/>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41" xfId="0" applyFont="1" applyFill="1" applyBorder="1" applyAlignment="1">
      <alignment horizontal="center" vertic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4" borderId="30" xfId="0" applyFont="1" applyFill="1" applyBorder="1" applyAlignment="1">
      <alignment horizontal="center" vertical="center"/>
    </xf>
    <xf numFmtId="0" fontId="2" fillId="4" borderId="31" xfId="0" applyFont="1" applyFill="1" applyBorder="1" applyAlignment="1">
      <alignment horizontal="center" vertical="center"/>
    </xf>
    <xf numFmtId="0" fontId="8" fillId="0" borderId="12" xfId="0" applyFont="1" applyBorder="1" applyAlignment="1">
      <alignment horizontal="left" vertical="center"/>
    </xf>
    <xf numFmtId="0" fontId="8" fillId="0" borderId="43" xfId="0" applyFont="1" applyBorder="1" applyAlignment="1">
      <alignment horizontal="left" vertical="center"/>
    </xf>
    <xf numFmtId="0" fontId="14" fillId="3" borderId="1" xfId="0" applyFont="1" applyFill="1" applyBorder="1" applyAlignment="1">
      <alignment horizontal="center" vertical="center" wrapText="1"/>
    </xf>
    <xf numFmtId="0" fontId="14" fillId="3" borderId="42"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2" fillId="5" borderId="33" xfId="0" applyFont="1" applyFill="1" applyBorder="1" applyAlignment="1">
      <alignment horizontal="left"/>
    </xf>
    <xf numFmtId="0" fontId="2" fillId="5" borderId="46" xfId="0" applyFont="1" applyFill="1" applyBorder="1" applyAlignment="1">
      <alignment horizontal="center"/>
    </xf>
    <xf numFmtId="0" fontId="2" fillId="5" borderId="45" xfId="0" applyFont="1" applyFill="1" applyBorder="1" applyAlignment="1">
      <alignment horizontal="center"/>
    </xf>
    <xf numFmtId="164" fontId="2" fillId="2" borderId="1" xfId="1" applyNumberFormat="1" applyFont="1" applyFill="1" applyBorder="1" applyAlignment="1">
      <alignment horizontal="left"/>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2" borderId="29" xfId="0" applyFont="1" applyFill="1" applyBorder="1" applyAlignment="1">
      <alignment horizontal="left"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5" borderId="30" xfId="0" applyFont="1" applyFill="1" applyBorder="1" applyAlignment="1">
      <alignment horizontal="left"/>
    </xf>
    <xf numFmtId="0" fontId="2" fillId="5" borderId="31" xfId="0" applyFont="1" applyFill="1" applyBorder="1" applyAlignment="1">
      <alignment horizontal="left"/>
    </xf>
    <xf numFmtId="0" fontId="2" fillId="2" borderId="0" xfId="0" applyFont="1" applyFill="1"/>
    <xf numFmtId="0" fontId="2" fillId="2" borderId="35" xfId="0" applyFont="1" applyFill="1" applyBorder="1"/>
    <xf numFmtId="164" fontId="2" fillId="2" borderId="30" xfId="1" applyNumberFormat="1" applyFont="1" applyFill="1" applyBorder="1" applyAlignment="1">
      <alignment horizontal="left"/>
    </xf>
    <xf numFmtId="164" fontId="2" fillId="2" borderId="31" xfId="1" applyNumberFormat="1" applyFont="1" applyFill="1" applyBorder="1" applyAlignment="1">
      <alignment horizontal="left"/>
    </xf>
    <xf numFmtId="164" fontId="2" fillId="2" borderId="0" xfId="1" applyNumberFormat="1" applyFont="1" applyFill="1" applyBorder="1" applyAlignment="1">
      <alignment horizontal="left"/>
    </xf>
    <xf numFmtId="0" fontId="42" fillId="2" borderId="0" xfId="0" applyFont="1" applyFill="1" applyAlignment="1">
      <alignment horizontal="left" vertical="center"/>
    </xf>
    <xf numFmtId="0" fontId="44" fillId="4" borderId="8" xfId="0" applyFont="1" applyFill="1" applyBorder="1" applyAlignment="1">
      <alignment horizontal="center" vertical="center"/>
    </xf>
    <xf numFmtId="0" fontId="44" fillId="4" borderId="28" xfId="0" applyFont="1" applyFill="1" applyBorder="1" applyAlignment="1">
      <alignment horizontal="center" vertical="center"/>
    </xf>
    <xf numFmtId="0" fontId="44" fillId="4" borderId="9" xfId="0" applyFont="1" applyFill="1" applyBorder="1" applyAlignment="1">
      <alignment horizontal="center" vertical="center"/>
    </xf>
    <xf numFmtId="0" fontId="14" fillId="3" borderId="30" xfId="0" applyFont="1" applyFill="1" applyBorder="1" applyAlignment="1">
      <alignment horizontal="center" vertical="center" wrapText="1"/>
    </xf>
    <xf numFmtId="0" fontId="14" fillId="3" borderId="31" xfId="0" applyFont="1" applyFill="1" applyBorder="1" applyAlignment="1">
      <alignment horizontal="center" vertical="center" wrapText="1"/>
    </xf>
    <xf numFmtId="0" fontId="19" fillId="0" borderId="0" xfId="2" applyFont="1" applyAlignment="1">
      <alignment horizontal="left" vertical="top"/>
    </xf>
    <xf numFmtId="0" fontId="15" fillId="6" borderId="0" xfId="3" applyFont="1" applyFill="1" applyAlignment="1">
      <alignment horizontal="left" vertical="center" wrapText="1"/>
    </xf>
    <xf numFmtId="0" fontId="19" fillId="5" borderId="0" xfId="2" applyFont="1" applyFill="1" applyAlignment="1">
      <alignment horizontal="left" vertical="top"/>
    </xf>
    <xf numFmtId="0" fontId="49" fillId="12" borderId="42" xfId="0" applyFont="1" applyFill="1" applyBorder="1" applyAlignment="1">
      <alignment horizontal="center"/>
    </xf>
    <xf numFmtId="0" fontId="49" fillId="12" borderId="44" xfId="0" applyFont="1" applyFill="1" applyBorder="1" applyAlignment="1">
      <alignment horizontal="center"/>
    </xf>
    <xf numFmtId="0" fontId="49" fillId="13" borderId="42" xfId="0" applyFont="1" applyFill="1" applyBorder="1" applyAlignment="1">
      <alignment horizontal="center"/>
    </xf>
    <xf numFmtId="0" fontId="49" fillId="13" borderId="44" xfId="0" applyFont="1" applyFill="1" applyBorder="1" applyAlignment="1">
      <alignment horizontal="center"/>
    </xf>
    <xf numFmtId="0" fontId="48" fillId="5" borderId="1" xfId="0" applyFont="1" applyFill="1" applyBorder="1" applyAlignment="1">
      <alignment horizontal="center" vertical="center"/>
    </xf>
    <xf numFmtId="0" fontId="48" fillId="4" borderId="1" xfId="0" applyFont="1" applyFill="1" applyBorder="1" applyAlignment="1">
      <alignment horizontal="center" vertical="center"/>
    </xf>
    <xf numFmtId="0" fontId="51" fillId="0" borderId="0" xfId="0" applyFont="1" applyAlignment="1">
      <alignment wrapText="1"/>
    </xf>
    <xf numFmtId="0" fontId="22" fillId="0" borderId="0" xfId="0" applyFont="1" applyAlignment="1">
      <alignment wrapText="1"/>
    </xf>
    <xf numFmtId="0" fontId="37"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37" fillId="0" borderId="0" xfId="2" applyFont="1" applyAlignment="1">
      <alignment horizontal="left" vertical="top"/>
    </xf>
    <xf numFmtId="0" fontId="37" fillId="6" borderId="0" xfId="3" applyFont="1" applyFill="1" applyAlignment="1">
      <alignment horizontal="left" vertical="center" wrapText="1"/>
    </xf>
    <xf numFmtId="0" fontId="37" fillId="5" borderId="0" xfId="2" applyFont="1" applyFill="1" applyAlignment="1">
      <alignment horizontal="left" vertical="center"/>
    </xf>
    <xf numFmtId="0" fontId="2" fillId="0" borderId="0" xfId="0" applyFont="1" applyAlignment="1">
      <alignment vertical="top" wrapText="1"/>
    </xf>
    <xf numFmtId="0" fontId="40" fillId="10" borderId="27" xfId="0" applyFont="1" applyFill="1" applyBorder="1" applyAlignment="1">
      <alignment horizontal="center" vertical="center"/>
    </xf>
    <xf numFmtId="0" fontId="40" fillId="10" borderId="26" xfId="0" applyFont="1" applyFill="1" applyBorder="1" applyAlignment="1">
      <alignment horizontal="center" vertical="center"/>
    </xf>
    <xf numFmtId="0" fontId="40" fillId="10" borderId="25" xfId="0" applyFont="1" applyFill="1" applyBorder="1" applyAlignment="1">
      <alignment horizontal="center" vertical="center"/>
    </xf>
    <xf numFmtId="0" fontId="0" fillId="0" borderId="27" xfId="0" applyBorder="1" applyAlignment="1">
      <alignment horizontal="left" vertical="top" wrapText="1"/>
    </xf>
    <xf numFmtId="0" fontId="0" fillId="0" borderId="26" xfId="0" applyBorder="1" applyAlignment="1">
      <alignment horizontal="left" vertical="top" wrapText="1"/>
    </xf>
    <xf numFmtId="0" fontId="0" fillId="0" borderId="25" xfId="0" applyBorder="1" applyAlignment="1">
      <alignment horizontal="left" vertical="top" wrapText="1"/>
    </xf>
    <xf numFmtId="0" fontId="38" fillId="0" borderId="0" xfId="0" applyFont="1" applyAlignment="1">
      <alignment horizontal="left" vertical="center"/>
    </xf>
    <xf numFmtId="0" fontId="39" fillId="0" borderId="5" xfId="0" applyFont="1" applyBorder="1" applyAlignment="1">
      <alignment horizontal="left" vertical="top" wrapText="1"/>
    </xf>
    <xf numFmtId="0" fontId="39" fillId="0" borderId="0" xfId="0" applyFont="1" applyAlignment="1">
      <alignment horizontal="left" vertical="top" wrapText="1"/>
    </xf>
    <xf numFmtId="0" fontId="40" fillId="10" borderId="5" xfId="0" applyFont="1" applyFill="1" applyBorder="1" applyAlignment="1">
      <alignment horizontal="center" vertical="center"/>
    </xf>
    <xf numFmtId="0" fontId="40" fillId="10"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6" fillId="2" borderId="3" xfId="0" applyFont="1" applyFill="1" applyBorder="1" applyAlignment="1">
      <alignment horizontal="center" vertical="top" wrapText="1"/>
    </xf>
    <xf numFmtId="0" fontId="6" fillId="0" borderId="3" xfId="0" applyFont="1" applyBorder="1" applyAlignment="1">
      <alignment horizontal="center" vertical="top"/>
    </xf>
    <xf numFmtId="0" fontId="6" fillId="0" borderId="3" xfId="0" applyFont="1" applyBorder="1" applyAlignment="1">
      <alignment horizontal="center" vertical="top" wrapText="1"/>
    </xf>
    <xf numFmtId="0" fontId="49" fillId="0" borderId="11" xfId="0" applyFont="1" applyBorder="1" applyAlignment="1">
      <alignment horizontal="center" vertical="top" wrapText="1"/>
    </xf>
    <xf numFmtId="0" fontId="49" fillId="0" borderId="6" xfId="0" applyFont="1" applyBorder="1" applyAlignment="1">
      <alignment horizontal="center" vertical="top" wrapText="1"/>
    </xf>
    <xf numFmtId="0" fontId="49" fillId="0" borderId="2" xfId="0" applyFont="1" applyBorder="1" applyAlignment="1">
      <alignment horizontal="center" vertical="top" wrapText="1"/>
    </xf>
    <xf numFmtId="0" fontId="49" fillId="0" borderId="11" xfId="0" applyFont="1" applyBorder="1" applyAlignment="1">
      <alignment vertical="top" wrapText="1"/>
    </xf>
    <xf numFmtId="0" fontId="49" fillId="0" borderId="6" xfId="0" applyFont="1" applyBorder="1" applyAlignment="1">
      <alignment vertical="top" wrapText="1"/>
    </xf>
    <xf numFmtId="0" fontId="49" fillId="0" borderId="13" xfId="0" applyFont="1" applyBorder="1" applyAlignment="1">
      <alignment vertical="top" wrapText="1"/>
    </xf>
    <xf numFmtId="0" fontId="6" fillId="0" borderId="3" xfId="0" applyFont="1" applyBorder="1" applyAlignment="1">
      <alignment horizontal="left" vertical="top" wrapText="1"/>
    </xf>
    <xf numFmtId="0" fontId="6" fillId="0" borderId="11" xfId="0" applyFont="1" applyBorder="1" applyAlignment="1">
      <alignment horizontal="center" vertical="top" wrapText="1"/>
    </xf>
    <xf numFmtId="0" fontId="6" fillId="0" borderId="6" xfId="0" applyFont="1" applyBorder="1" applyAlignment="1">
      <alignment horizontal="center"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ED3A4-D913-49DE-A69F-8006B2710947}" name="Table_Facility_List_Staging_8_26_2013.accdb_11432" displayName="Table_Facility_List_Staging_8_26_2013.accdb_11432" ref="A7:AA119" headerRowDxfId="31" dataDxfId="29" totalsRowDxfId="27" headerRowBorderDxfId="30" tableBorderDxfId="28">
  <autoFilter ref="A7:AA119"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203</v>
      </c>
    </row>
    <row r="2" spans="1:1" ht="51.75" customHeight="1" x14ac:dyDescent="0.35">
      <c r="A2" s="8" t="s">
        <v>11</v>
      </c>
    </row>
    <row r="3" spans="1:1" ht="76.400000000000006" customHeight="1" x14ac:dyDescent="0.35">
      <c r="A3" s="8" t="s">
        <v>236</v>
      </c>
    </row>
    <row r="4" spans="1:1" ht="22.5" customHeight="1" x14ac:dyDescent="0.35">
      <c r="A4" s="8" t="s">
        <v>202</v>
      </c>
    </row>
    <row r="5" spans="1:1" ht="36.75" customHeight="1" x14ac:dyDescent="0.35">
      <c r="A5" s="8" t="s">
        <v>175</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1EACA-4A2B-4B9B-A0F2-03848EF4EDE0}">
  <dimension ref="A1:BD237"/>
  <sheetViews>
    <sheetView zoomScale="85" zoomScaleNormal="85" workbookViewId="0">
      <selection activeCell="F91" sqref="F9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438" t="s">
        <v>667</v>
      </c>
      <c r="B1" s="439"/>
      <c r="C1" s="439"/>
      <c r="D1" s="439"/>
      <c r="E1" s="154"/>
      <c r="F1" s="154"/>
      <c r="G1" s="154"/>
      <c r="H1" s="1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41" t="s">
        <v>666</v>
      </c>
      <c r="B2" s="442"/>
      <c r="C2" s="442"/>
      <c r="D2" s="442"/>
      <c r="E2" s="442"/>
      <c r="F2" s="442"/>
      <c r="G2" s="442"/>
      <c r="H2" s="443"/>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5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38" t="s">
        <v>665</v>
      </c>
      <c r="B5" s="439"/>
      <c r="C5" s="439"/>
      <c r="D5" s="44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48" t="s">
        <v>649</v>
      </c>
      <c r="B6" s="147" t="s">
        <v>648</v>
      </c>
      <c r="C6" s="147" t="s">
        <v>647</v>
      </c>
      <c r="D6" s="147" t="s">
        <v>646</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45" t="s">
        <v>645</v>
      </c>
      <c r="B7" s="144">
        <v>41</v>
      </c>
      <c r="C7" s="144">
        <v>14.46</v>
      </c>
      <c r="D7" s="14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45" t="s">
        <v>644</v>
      </c>
      <c r="B8" s="144">
        <v>10</v>
      </c>
      <c r="C8" s="144">
        <v>26.3</v>
      </c>
      <c r="D8" s="14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45" t="s">
        <v>643</v>
      </c>
      <c r="B9" s="144">
        <v>231</v>
      </c>
      <c r="C9" s="144">
        <v>10.48</v>
      </c>
      <c r="D9" s="14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46" t="s">
        <v>642</v>
      </c>
      <c r="B10" s="144">
        <v>12</v>
      </c>
      <c r="C10" s="144">
        <v>20.83</v>
      </c>
      <c r="D10" s="14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45" t="s">
        <v>641</v>
      </c>
      <c r="B11" s="144">
        <v>2</v>
      </c>
      <c r="C11" s="144">
        <v>11</v>
      </c>
      <c r="D11" s="14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42" t="s">
        <v>640</v>
      </c>
      <c r="B12" s="141">
        <v>296</v>
      </c>
      <c r="C12" s="141">
        <v>11.99</v>
      </c>
      <c r="D12" s="14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44" t="s">
        <v>664</v>
      </c>
      <c r="B14" s="444"/>
      <c r="C14" s="444"/>
      <c r="D14" s="444"/>
      <c r="E14" s="444"/>
      <c r="F14" s="444"/>
      <c r="G14" s="444"/>
      <c r="H14" s="444"/>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49"/>
      <c r="B15" s="149"/>
      <c r="C15" s="149"/>
      <c r="D15" s="149"/>
      <c r="E15" s="149"/>
      <c r="F15" s="149"/>
      <c r="G15" s="149"/>
      <c r="H15" s="14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38" t="s">
        <v>663</v>
      </c>
      <c r="B16" s="439"/>
      <c r="C16" s="439"/>
      <c r="D16" s="44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48" t="s">
        <v>649</v>
      </c>
      <c r="B17" s="147" t="s">
        <v>648</v>
      </c>
      <c r="C17" s="147" t="s">
        <v>647</v>
      </c>
      <c r="D17" s="147" t="s">
        <v>646</v>
      </c>
      <c r="E17" s="151"/>
      <c r="F17" s="150"/>
      <c r="G17" s="150"/>
      <c r="H17" s="15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45" t="s">
        <v>645</v>
      </c>
      <c r="B18" s="144">
        <v>52</v>
      </c>
      <c r="C18" s="143">
        <v>9.884615385</v>
      </c>
      <c r="D18" s="143">
        <v>11.42222222</v>
      </c>
      <c r="E18" s="138"/>
      <c r="F18" s="137"/>
      <c r="G18" s="137"/>
      <c r="H18" s="13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45" t="s">
        <v>644</v>
      </c>
      <c r="B19" s="144">
        <v>5</v>
      </c>
      <c r="C19" s="143">
        <v>15.2</v>
      </c>
      <c r="D19" s="14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45" t="s">
        <v>643</v>
      </c>
      <c r="B20" s="144">
        <v>111</v>
      </c>
      <c r="C20" s="143">
        <v>7.4864864860000004</v>
      </c>
      <c r="D20" s="143">
        <v>7.6944444440000002</v>
      </c>
      <c r="E20" s="151"/>
      <c r="F20" s="150"/>
      <c r="G20" s="150"/>
      <c r="H20" s="15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46" t="s">
        <v>642</v>
      </c>
      <c r="B21" s="144">
        <v>19</v>
      </c>
      <c r="C21" s="143">
        <v>7.0526315789999998</v>
      </c>
      <c r="D21" s="143">
        <v>7.4444444440000002</v>
      </c>
      <c r="E21" s="136"/>
      <c r="F21" s="136"/>
      <c r="G21" s="136"/>
      <c r="H21" s="13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45" t="s">
        <v>641</v>
      </c>
      <c r="B22" s="144">
        <v>39</v>
      </c>
      <c r="C22" s="143">
        <v>17.410256409999999</v>
      </c>
      <c r="D22" s="143">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42" t="s">
        <v>640</v>
      </c>
      <c r="B23" s="141">
        <v>226</v>
      </c>
      <c r="C23" s="140">
        <v>11.406797971999998</v>
      </c>
      <c r="D23" s="14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44" t="s">
        <v>662</v>
      </c>
      <c r="B25" s="444"/>
      <c r="C25" s="444"/>
      <c r="D25" s="444"/>
      <c r="E25" s="444"/>
      <c r="F25" s="444"/>
      <c r="G25" s="444"/>
      <c r="H25" s="444"/>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49" t="s">
        <v>661</v>
      </c>
      <c r="B26" s="149"/>
      <c r="C26" s="149"/>
      <c r="D26" s="149"/>
      <c r="E26" s="149"/>
      <c r="F26" s="149"/>
      <c r="G26" s="149"/>
      <c r="H26" s="14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49"/>
      <c r="B27" s="149"/>
      <c r="C27" s="149"/>
      <c r="D27" s="149"/>
      <c r="E27" s="149"/>
      <c r="F27" s="149"/>
      <c r="G27" s="149"/>
      <c r="H27" s="14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38" t="s">
        <v>660</v>
      </c>
      <c r="B28" s="439"/>
      <c r="C28" s="439"/>
      <c r="D28" s="440"/>
      <c r="E28" s="149"/>
      <c r="F28" s="149"/>
      <c r="G28" s="149"/>
      <c r="H28" s="14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48" t="s">
        <v>649</v>
      </c>
      <c r="B29" s="147" t="s">
        <v>648</v>
      </c>
      <c r="C29" s="147" t="s">
        <v>647</v>
      </c>
      <c r="D29" s="147" t="s">
        <v>646</v>
      </c>
      <c r="E29" s="149"/>
      <c r="F29" s="149"/>
      <c r="G29" s="149"/>
      <c r="H29" s="14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45" t="s">
        <v>645</v>
      </c>
      <c r="B30" s="144">
        <v>59</v>
      </c>
      <c r="C30" s="143">
        <v>11.78</v>
      </c>
      <c r="D30" s="143">
        <v>35</v>
      </c>
      <c r="E30" s="149"/>
      <c r="F30" s="149"/>
      <c r="G30" s="149"/>
      <c r="H30" s="14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45" t="s">
        <v>644</v>
      </c>
      <c r="B31" s="144">
        <v>13</v>
      </c>
      <c r="C31" s="143">
        <v>17.079999999999998</v>
      </c>
      <c r="D31" s="143">
        <v>64.540000000000006</v>
      </c>
      <c r="E31" s="149"/>
      <c r="F31" s="149"/>
      <c r="G31" s="149"/>
      <c r="H31" s="14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45" t="s">
        <v>643</v>
      </c>
      <c r="B32" s="144">
        <v>146</v>
      </c>
      <c r="C32" s="143">
        <v>10.210000000000001</v>
      </c>
      <c r="D32" s="143">
        <v>18.420000000000002</v>
      </c>
      <c r="E32" s="149"/>
      <c r="F32" s="149"/>
      <c r="G32" s="149"/>
      <c r="H32" s="14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75" customHeight="1" thickBot="1" x14ac:dyDescent="0.4">
      <c r="A33" s="146" t="s">
        <v>642</v>
      </c>
      <c r="B33" s="144">
        <v>32</v>
      </c>
      <c r="C33" s="143">
        <v>4.91</v>
      </c>
      <c r="D33" s="143">
        <v>9.9700000000000006</v>
      </c>
      <c r="E33" s="149"/>
      <c r="F33" s="149"/>
      <c r="G33" s="149"/>
      <c r="H33" s="14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45" t="s">
        <v>641</v>
      </c>
      <c r="B34" s="144">
        <v>61</v>
      </c>
      <c r="C34" s="143">
        <v>50.8</v>
      </c>
      <c r="D34" s="143">
        <v>87.23</v>
      </c>
      <c r="E34" s="149"/>
      <c r="F34" s="149"/>
      <c r="G34" s="149"/>
      <c r="H34" s="14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42" t="s">
        <v>640</v>
      </c>
      <c r="B35" s="141">
        <v>311</v>
      </c>
      <c r="C35" s="140">
        <v>18.21</v>
      </c>
      <c r="D35" s="140">
        <v>36.119999999999997</v>
      </c>
      <c r="E35" s="149"/>
      <c r="F35" s="149"/>
      <c r="G35" s="149"/>
      <c r="H35" s="14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39" t="s">
        <v>659</v>
      </c>
      <c r="B37" s="139"/>
      <c r="C37" s="139"/>
      <c r="D37" s="139"/>
      <c r="E37" s="13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39"/>
      <c r="B38" s="139"/>
      <c r="C38" s="139"/>
      <c r="D38" s="139"/>
      <c r="E38" s="13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39"/>
      <c r="B39" s="139"/>
      <c r="C39" s="139"/>
      <c r="D39" s="139"/>
      <c r="E39" s="13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38" t="s">
        <v>658</v>
      </c>
      <c r="B40" s="439"/>
      <c r="C40" s="439"/>
      <c r="D40" s="440"/>
      <c r="E40" s="13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48" t="s">
        <v>649</v>
      </c>
      <c r="B41" s="147" t="s">
        <v>648</v>
      </c>
      <c r="C41" s="147" t="s">
        <v>647</v>
      </c>
      <c r="D41" s="147" t="s">
        <v>646</v>
      </c>
      <c r="E41" s="13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45" t="s">
        <v>645</v>
      </c>
      <c r="B42" s="144">
        <v>96</v>
      </c>
      <c r="C42" s="143">
        <v>14.614583333333334</v>
      </c>
      <c r="D42" s="143">
        <v>32.385416666666664</v>
      </c>
      <c r="E42" s="13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45" t="s">
        <v>644</v>
      </c>
      <c r="B43" s="144">
        <v>5</v>
      </c>
      <c r="C43" s="143">
        <v>29</v>
      </c>
      <c r="D43" s="143">
        <v>57.6</v>
      </c>
      <c r="E43" s="13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45" t="s">
        <v>643</v>
      </c>
      <c r="B44" s="144">
        <v>200</v>
      </c>
      <c r="C44" s="143">
        <v>12.205</v>
      </c>
      <c r="D44" s="143">
        <v>17.045000000000002</v>
      </c>
      <c r="E44" s="13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46" t="s">
        <v>642</v>
      </c>
      <c r="B45" s="144">
        <v>19</v>
      </c>
      <c r="C45" s="143">
        <v>4.1052631578947372</v>
      </c>
      <c r="D45" s="143">
        <v>26</v>
      </c>
      <c r="E45" s="13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45" t="s">
        <v>641</v>
      </c>
      <c r="B46" s="144">
        <v>57</v>
      </c>
      <c r="C46" s="143">
        <v>43.210526315789473</v>
      </c>
      <c r="D46" s="143">
        <v>73.578947368421055</v>
      </c>
      <c r="E46" s="13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42" t="s">
        <v>640</v>
      </c>
      <c r="B47" s="141">
        <v>377</v>
      </c>
      <c r="C47" s="140">
        <v>17.320954907161802</v>
      </c>
      <c r="D47" s="140">
        <v>30.488063660477454</v>
      </c>
      <c r="E47" s="13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3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39" t="s">
        <v>657</v>
      </c>
      <c r="B49" s="139"/>
      <c r="C49" s="139"/>
      <c r="D49" s="139"/>
      <c r="E49" s="13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39"/>
      <c r="B50" s="139"/>
      <c r="C50" s="139"/>
      <c r="D50" s="139"/>
      <c r="E50" s="13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39"/>
      <c r="B51" s="139"/>
      <c r="C51" s="139"/>
      <c r="D51" s="139"/>
      <c r="E51" s="13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38" t="s">
        <v>656</v>
      </c>
      <c r="B52" s="439"/>
      <c r="C52" s="439"/>
      <c r="D52" s="440"/>
      <c r="E52" s="13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48" t="s">
        <v>649</v>
      </c>
      <c r="B53" s="147" t="s">
        <v>648</v>
      </c>
      <c r="C53" s="147" t="s">
        <v>647</v>
      </c>
      <c r="D53" s="147" t="s">
        <v>646</v>
      </c>
      <c r="E53" s="13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45" t="s">
        <v>645</v>
      </c>
      <c r="B54" s="144">
        <v>110</v>
      </c>
      <c r="C54" s="144">
        <v>14</v>
      </c>
      <c r="D54" s="143">
        <v>34.390909090909091</v>
      </c>
      <c r="E54" s="13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45" t="s">
        <v>644</v>
      </c>
      <c r="B55" s="144">
        <v>13</v>
      </c>
      <c r="C55" s="143">
        <v>20.46153846153846</v>
      </c>
      <c r="D55" s="144">
        <v>31</v>
      </c>
      <c r="E55" s="13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45" t="s">
        <v>643</v>
      </c>
      <c r="B56" s="144">
        <v>178</v>
      </c>
      <c r="C56" s="143">
        <v>10.258426966292134</v>
      </c>
      <c r="D56" s="143">
        <v>18.713483146067414</v>
      </c>
      <c r="E56" s="13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46" t="s">
        <v>642</v>
      </c>
      <c r="B57" s="144">
        <v>17</v>
      </c>
      <c r="C57" s="143">
        <v>8.0588235294117645</v>
      </c>
      <c r="D57" s="143">
        <v>15.647058823529411</v>
      </c>
      <c r="E57" s="13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45" t="s">
        <v>641</v>
      </c>
      <c r="B58" s="144">
        <v>55</v>
      </c>
      <c r="C58" s="143">
        <v>62.18181818181818</v>
      </c>
      <c r="D58" s="143">
        <v>90.618181818181824</v>
      </c>
      <c r="E58" s="13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42" t="s">
        <v>640</v>
      </c>
      <c r="B59" s="141">
        <v>373</v>
      </c>
      <c r="C59" s="140">
        <v>19.273458445040216</v>
      </c>
      <c r="D59" s="140">
        <v>34.227882037533512</v>
      </c>
      <c r="E59" s="13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3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39" t="s">
        <v>655</v>
      </c>
      <c r="B61" s="139"/>
      <c r="C61" s="139"/>
      <c r="D61" s="139"/>
      <c r="E61" s="13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39"/>
      <c r="B62" s="139"/>
      <c r="C62" s="139"/>
      <c r="D62" s="139"/>
      <c r="E62" s="13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39"/>
      <c r="B63" s="139"/>
      <c r="C63" s="139"/>
      <c r="D63" s="139"/>
      <c r="E63" s="13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438" t="s">
        <v>654</v>
      </c>
      <c r="B64" s="439"/>
      <c r="C64" s="439"/>
      <c r="D64" s="440"/>
      <c r="E64" s="13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48" t="s">
        <v>649</v>
      </c>
      <c r="B65" s="147" t="s">
        <v>648</v>
      </c>
      <c r="C65" s="147" t="s">
        <v>647</v>
      </c>
      <c r="D65" s="147" t="s">
        <v>646</v>
      </c>
      <c r="E65" s="13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45" t="s">
        <v>645</v>
      </c>
      <c r="B66" s="144">
        <v>125</v>
      </c>
      <c r="C66" s="143">
        <v>14.151999999999999</v>
      </c>
      <c r="D66" s="143">
        <v>37.479999999999997</v>
      </c>
      <c r="E66" s="13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45" t="s">
        <v>644</v>
      </c>
      <c r="B67" s="144">
        <v>26</v>
      </c>
      <c r="C67" s="143">
        <v>15.76923076923077</v>
      </c>
      <c r="D67" s="143">
        <v>36.538461538461497</v>
      </c>
      <c r="E67" s="13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45" t="s">
        <v>643</v>
      </c>
      <c r="B68" s="144">
        <v>184</v>
      </c>
      <c r="C68" s="143">
        <v>11.804347826086957</v>
      </c>
      <c r="D68" s="143">
        <v>17.815217391304348</v>
      </c>
      <c r="E68" s="139"/>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46" t="s">
        <v>642</v>
      </c>
      <c r="B69" s="144">
        <v>23</v>
      </c>
      <c r="C69" s="143">
        <v>14.478260869565217</v>
      </c>
      <c r="D69" s="143">
        <v>33.478260869565219</v>
      </c>
      <c r="E69" s="139"/>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45" t="s">
        <v>641</v>
      </c>
      <c r="B70" s="144">
        <v>60</v>
      </c>
      <c r="C70" s="143">
        <v>68.38333333333334</v>
      </c>
      <c r="D70" s="143">
        <v>118.1</v>
      </c>
      <c r="E70" s="139"/>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42" t="s">
        <v>640</v>
      </c>
      <c r="B71" s="141">
        <v>418</v>
      </c>
      <c r="C71" s="140">
        <v>21.02153110047847</v>
      </c>
      <c r="D71" s="140">
        <v>40.117224880382778</v>
      </c>
      <c r="E71" s="139"/>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39"/>
      <c r="B72" s="139"/>
      <c r="C72" s="139"/>
      <c r="D72" s="139"/>
      <c r="E72" s="139"/>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39" t="s">
        <v>653</v>
      </c>
      <c r="B73" s="139"/>
      <c r="C73" s="139"/>
      <c r="D73" s="139"/>
      <c r="E73" s="139"/>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39"/>
      <c r="B74" s="139"/>
      <c r="C74" s="139"/>
      <c r="D74" s="139"/>
      <c r="E74" s="139"/>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39"/>
      <c r="B75" s="139"/>
      <c r="C75" s="139"/>
      <c r="D75" s="139"/>
      <c r="E75" s="139"/>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438" t="s">
        <v>652</v>
      </c>
      <c r="B76" s="439"/>
      <c r="C76" s="439"/>
      <c r="D76" s="440"/>
      <c r="E76" s="139"/>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48" t="s">
        <v>649</v>
      </c>
      <c r="B77" s="147" t="s">
        <v>648</v>
      </c>
      <c r="C77" s="147" t="s">
        <v>647</v>
      </c>
      <c r="D77" s="147" t="s">
        <v>646</v>
      </c>
      <c r="E77" s="139"/>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45" t="s">
        <v>645</v>
      </c>
      <c r="B78" s="144">
        <v>126</v>
      </c>
      <c r="C78" s="143">
        <v>13.365079365079366</v>
      </c>
      <c r="D78" s="143">
        <v>43.261904761904759</v>
      </c>
      <c r="E78" s="139"/>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45" t="s">
        <v>644</v>
      </c>
      <c r="B79" s="144">
        <v>12</v>
      </c>
      <c r="C79" s="143">
        <v>15.916666666666666</v>
      </c>
      <c r="D79" s="143">
        <v>19.416666666666668</v>
      </c>
      <c r="E79" s="139"/>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45" t="s">
        <v>643</v>
      </c>
      <c r="B80" s="144">
        <v>95</v>
      </c>
      <c r="C80" s="143">
        <v>14.684210526315789</v>
      </c>
      <c r="D80" s="143">
        <v>24.821052631578947</v>
      </c>
      <c r="E80" s="139"/>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46" t="s">
        <v>642</v>
      </c>
      <c r="B81" s="144">
        <v>40</v>
      </c>
      <c r="C81" s="143">
        <v>7.85</v>
      </c>
      <c r="D81" s="143">
        <v>44.274999999999999</v>
      </c>
      <c r="E81" s="139"/>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45" t="s">
        <v>641</v>
      </c>
      <c r="B82" s="144">
        <v>78</v>
      </c>
      <c r="C82" s="143">
        <v>53.756410256410255</v>
      </c>
      <c r="D82" s="143">
        <v>94.974358974358978</v>
      </c>
      <c r="E82" s="139"/>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42" t="s">
        <v>640</v>
      </c>
      <c r="B83" s="141">
        <v>351</v>
      </c>
      <c r="C83" s="140">
        <v>22.156695156695157</v>
      </c>
      <c r="D83" s="140">
        <v>49.06267806267806</v>
      </c>
      <c r="E83" s="139"/>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39"/>
      <c r="B84" s="139"/>
      <c r="C84" s="139"/>
      <c r="D84" s="139"/>
      <c r="E84" s="139"/>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39" t="s">
        <v>651</v>
      </c>
      <c r="B85" s="139"/>
      <c r="C85" s="139"/>
      <c r="D85" s="139"/>
      <c r="E85" s="139"/>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39"/>
      <c r="B86" s="139"/>
      <c r="C86" s="139"/>
      <c r="D86" s="139"/>
      <c r="E86" s="139"/>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39"/>
      <c r="B87" s="139"/>
      <c r="C87" s="139"/>
      <c r="D87" s="139"/>
      <c r="E87" s="139"/>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438" t="s">
        <v>650</v>
      </c>
      <c r="B88" s="439"/>
      <c r="C88" s="439"/>
      <c r="D88" s="440"/>
      <c r="E88" s="139"/>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48" t="s">
        <v>649</v>
      </c>
      <c r="B89" s="147" t="s">
        <v>648</v>
      </c>
      <c r="C89" s="147" t="s">
        <v>647</v>
      </c>
      <c r="D89" s="147" t="s">
        <v>646</v>
      </c>
      <c r="E89" s="139"/>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45" t="s">
        <v>645</v>
      </c>
      <c r="B90" s="144">
        <v>131</v>
      </c>
      <c r="C90" s="143">
        <v>13.557251908396946</v>
      </c>
      <c r="D90" s="143">
        <v>39.541984732824424</v>
      </c>
      <c r="E90" s="139"/>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45" t="s">
        <v>644</v>
      </c>
      <c r="B91" s="144">
        <v>9</v>
      </c>
      <c r="C91" s="143">
        <v>19.666666666666668</v>
      </c>
      <c r="D91" s="143">
        <v>45.555555555555557</v>
      </c>
      <c r="E91" s="139"/>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45" t="s">
        <v>643</v>
      </c>
      <c r="B92" s="144">
        <v>231</v>
      </c>
      <c r="C92" s="143">
        <v>11.103896103896103</v>
      </c>
      <c r="D92" s="143">
        <v>19.826839826839826</v>
      </c>
      <c r="E92" s="139"/>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46" t="s">
        <v>642</v>
      </c>
      <c r="B93" s="144">
        <v>46</v>
      </c>
      <c r="C93" s="143">
        <v>7.1956521739130439</v>
      </c>
      <c r="D93" s="143">
        <v>28.195652173913043</v>
      </c>
      <c r="E93" s="139"/>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45" t="s">
        <v>641</v>
      </c>
      <c r="B94" s="144">
        <v>80</v>
      </c>
      <c r="C94" s="143">
        <v>65.037499999999994</v>
      </c>
      <c r="D94" s="143">
        <v>105.7625</v>
      </c>
      <c r="E94" s="139"/>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42" t="s">
        <v>640</v>
      </c>
      <c r="B95" s="141">
        <v>497</v>
      </c>
      <c r="C95" s="140">
        <v>20.225352112676056</v>
      </c>
      <c r="D95" s="140">
        <v>40.096579476861166</v>
      </c>
      <c r="E95" s="139"/>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39"/>
      <c r="B96" s="139"/>
      <c r="C96" s="139"/>
      <c r="D96" s="139"/>
      <c r="E96" s="139"/>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39" t="s">
        <v>639</v>
      </c>
      <c r="B97" s="139"/>
      <c r="C97" s="139"/>
      <c r="D97" s="139"/>
      <c r="E97" s="139"/>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39"/>
      <c r="B98" s="139"/>
      <c r="C98" s="139"/>
      <c r="D98" s="139"/>
      <c r="E98" s="139"/>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39"/>
      <c r="B99" s="139"/>
      <c r="C99" s="139"/>
      <c r="D99" s="139"/>
      <c r="E99" s="139"/>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39"/>
      <c r="B100" s="139"/>
      <c r="D100" s="139"/>
      <c r="E100" s="139"/>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39"/>
      <c r="B101" s="139"/>
      <c r="C101" s="139"/>
      <c r="D101" s="139"/>
      <c r="E101" s="139"/>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447" t="s">
        <v>638</v>
      </c>
      <c r="B103" s="448"/>
      <c r="C103" s="448"/>
      <c r="D103" s="448"/>
      <c r="E103" s="448"/>
      <c r="F103" s="448"/>
      <c r="G103" s="448"/>
      <c r="H103" s="44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449" t="s">
        <v>637</v>
      </c>
      <c r="B104" s="450"/>
      <c r="C104" s="450"/>
      <c r="D104" s="450"/>
      <c r="E104" s="450"/>
      <c r="F104" s="450"/>
      <c r="G104" s="450"/>
      <c r="H104" s="45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447" t="s">
        <v>636</v>
      </c>
      <c r="B106" s="448"/>
      <c r="C106" s="448"/>
      <c r="D106" s="448"/>
      <c r="E106" s="448"/>
      <c r="F106" s="448"/>
      <c r="G106" s="448"/>
      <c r="H106" s="44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445" t="s">
        <v>635</v>
      </c>
      <c r="B107" s="446"/>
      <c r="C107" s="446"/>
      <c r="D107" s="446"/>
      <c r="E107" s="446"/>
      <c r="F107" s="446"/>
      <c r="G107" s="446"/>
      <c r="H107" s="446"/>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36"/>
      <c r="B108" s="136"/>
      <c r="C108" s="136"/>
      <c r="D108" s="136"/>
      <c r="E108" s="136"/>
      <c r="F108" s="136"/>
      <c r="G108" s="136"/>
      <c r="H108" s="136"/>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36"/>
      <c r="B109" s="136"/>
      <c r="C109" s="136"/>
      <c r="D109" s="136"/>
      <c r="E109" s="136"/>
      <c r="F109" s="136"/>
      <c r="G109" s="136"/>
      <c r="H109" s="136"/>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36"/>
      <c r="B110" s="136"/>
      <c r="C110" s="136"/>
      <c r="D110" s="136"/>
      <c r="E110" s="136"/>
      <c r="F110" s="136"/>
      <c r="G110" s="136"/>
      <c r="H110" s="136"/>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15"/>
      <c r="B111" s="115"/>
      <c r="C111" s="115"/>
      <c r="D111" s="115"/>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15"/>
      <c r="B112" s="115"/>
      <c r="C112" s="115"/>
      <c r="D112" s="115"/>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15"/>
      <c r="B113" s="115"/>
      <c r="C113" s="115"/>
      <c r="D113" s="115"/>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15"/>
      <c r="B114" s="115"/>
      <c r="C114" s="115"/>
      <c r="D114" s="115"/>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15"/>
      <c r="B115" s="115"/>
      <c r="C115" s="115"/>
      <c r="D115" s="115"/>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15"/>
      <c r="B116" s="115"/>
      <c r="C116" s="115"/>
      <c r="D116" s="115"/>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15"/>
      <c r="B117" s="115"/>
      <c r="C117" s="115"/>
      <c r="D117" s="115"/>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15"/>
      <c r="B118" s="115"/>
      <c r="C118" s="115"/>
      <c r="D118" s="115"/>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15"/>
      <c r="B119" s="115"/>
      <c r="C119" s="115"/>
      <c r="D119" s="115"/>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15"/>
      <c r="B120" s="115"/>
      <c r="C120" s="115"/>
      <c r="D120" s="115"/>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15"/>
      <c r="B121" s="115"/>
      <c r="C121" s="115"/>
      <c r="D121" s="115"/>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15"/>
      <c r="B122" s="115"/>
      <c r="C122" s="115"/>
      <c r="D122" s="115"/>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15"/>
      <c r="B123" s="115"/>
      <c r="C123" s="115"/>
      <c r="D123" s="115"/>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15"/>
      <c r="B124" s="115"/>
      <c r="C124" s="115"/>
      <c r="D124" s="115"/>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15"/>
      <c r="B125" s="115"/>
      <c r="C125" s="115"/>
      <c r="D125" s="115"/>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15"/>
      <c r="B126" s="115"/>
      <c r="C126" s="115"/>
      <c r="D126" s="115"/>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15"/>
      <c r="B127" s="115"/>
      <c r="C127" s="115"/>
      <c r="D127" s="115"/>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15"/>
      <c r="B128" s="115"/>
      <c r="C128" s="115"/>
      <c r="D128" s="115"/>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15"/>
      <c r="B129" s="115"/>
      <c r="C129" s="115"/>
      <c r="D129" s="115"/>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15"/>
      <c r="B130" s="115"/>
      <c r="C130" s="115"/>
      <c r="D130" s="115"/>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15"/>
      <c r="B131" s="115"/>
      <c r="C131" s="115"/>
      <c r="D131" s="115"/>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15"/>
      <c r="B132" s="115"/>
      <c r="C132" s="115"/>
      <c r="D132" s="11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15"/>
      <c r="B133" s="115"/>
      <c r="C133" s="115"/>
      <c r="D133" s="11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15"/>
      <c r="B134" s="115"/>
      <c r="C134" s="115"/>
      <c r="D134" s="11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15"/>
      <c r="B135" s="115"/>
      <c r="C135" s="115"/>
      <c r="D135" s="11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15"/>
      <c r="B136" s="115"/>
      <c r="C136" s="115"/>
      <c r="D136" s="11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15"/>
      <c r="B137" s="115"/>
      <c r="C137" s="115"/>
      <c r="D137" s="11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15"/>
      <c r="B138" s="115"/>
      <c r="C138" s="115"/>
      <c r="D138" s="11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15"/>
      <c r="B139" s="115"/>
      <c r="C139" s="115"/>
      <c r="D139" s="11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15"/>
      <c r="B140" s="115"/>
      <c r="C140" s="115"/>
      <c r="D140" s="11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15"/>
      <c r="B141" s="115"/>
      <c r="C141" s="115"/>
      <c r="D141" s="11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15"/>
      <c r="B142" s="115"/>
      <c r="C142" s="115"/>
      <c r="D142" s="11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15"/>
      <c r="B143" s="115"/>
      <c r="C143" s="115"/>
      <c r="D143" s="11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15"/>
      <c r="B144" s="115"/>
      <c r="C144" s="115"/>
      <c r="D144" s="11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15"/>
      <c r="B145" s="115"/>
      <c r="C145" s="115"/>
      <c r="D145" s="11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15"/>
      <c r="B146" s="115"/>
      <c r="C146" s="115"/>
      <c r="D146" s="11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15"/>
      <c r="B147" s="115"/>
      <c r="C147" s="115"/>
      <c r="D147" s="11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15"/>
      <c r="B148" s="115"/>
      <c r="C148" s="115"/>
      <c r="D148" s="11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15"/>
      <c r="B149" s="115"/>
      <c r="C149" s="115"/>
      <c r="D149" s="11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15"/>
      <c r="B150" s="115"/>
      <c r="C150" s="115"/>
      <c r="D150" s="11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15"/>
      <c r="B151" s="115"/>
      <c r="C151" s="115"/>
      <c r="D151" s="11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15"/>
      <c r="B152" s="115"/>
      <c r="C152" s="115"/>
      <c r="D152" s="11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15"/>
      <c r="B153" s="115"/>
      <c r="C153" s="115"/>
      <c r="D153" s="11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15"/>
      <c r="B154" s="115"/>
      <c r="C154" s="115"/>
      <c r="D154" s="11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15"/>
      <c r="B155" s="115"/>
      <c r="C155" s="115"/>
      <c r="D155" s="11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15"/>
      <c r="B156" s="115"/>
      <c r="C156" s="115"/>
      <c r="D156" s="11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15"/>
      <c r="B157" s="115"/>
      <c r="C157" s="115"/>
      <c r="D157" s="11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15"/>
      <c r="B158" s="115"/>
      <c r="C158" s="115"/>
      <c r="D158" s="11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15"/>
      <c r="B159" s="115"/>
      <c r="C159" s="115"/>
      <c r="D159" s="11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15"/>
      <c r="B160" s="115"/>
      <c r="C160" s="115"/>
      <c r="D160" s="11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15"/>
      <c r="B161" s="115"/>
      <c r="C161" s="115"/>
      <c r="D161" s="11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15"/>
      <c r="B162" s="115"/>
      <c r="C162" s="115"/>
      <c r="D162" s="11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15"/>
      <c r="B163" s="115"/>
      <c r="C163" s="115"/>
      <c r="D163" s="11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15"/>
      <c r="B164" s="115"/>
      <c r="C164" s="115"/>
      <c r="D164" s="11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15"/>
      <c r="B165" s="115"/>
      <c r="C165" s="115"/>
      <c r="D165" s="11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15"/>
      <c r="B166" s="115"/>
      <c r="C166" s="115"/>
      <c r="D166" s="11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15"/>
      <c r="B167" s="115"/>
      <c r="C167" s="115"/>
      <c r="D167" s="11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15"/>
      <c r="B168" s="115"/>
      <c r="C168" s="115"/>
      <c r="D168" s="11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15"/>
      <c r="B169" s="115"/>
      <c r="C169" s="115"/>
      <c r="D169" s="115"/>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15"/>
      <c r="B170" s="115"/>
      <c r="C170" s="115"/>
      <c r="D170" s="115"/>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15"/>
      <c r="B171" s="115"/>
      <c r="C171" s="115"/>
      <c r="D171" s="115"/>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15"/>
      <c r="B172" s="115"/>
      <c r="C172" s="115"/>
      <c r="D172" s="115"/>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15"/>
      <c r="B173" s="115"/>
      <c r="C173" s="115"/>
      <c r="D173" s="115"/>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15"/>
      <c r="B174" s="115"/>
      <c r="C174" s="115"/>
      <c r="D174" s="115"/>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15"/>
      <c r="B175" s="115"/>
      <c r="C175" s="115"/>
      <c r="D175" s="115"/>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15"/>
      <c r="B176" s="115"/>
      <c r="C176" s="115"/>
      <c r="D176" s="115"/>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15"/>
      <c r="B177" s="115"/>
      <c r="C177" s="115"/>
      <c r="D177" s="115"/>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15"/>
      <c r="B178" s="115"/>
      <c r="C178" s="115"/>
      <c r="D178" s="115"/>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15"/>
      <c r="B179" s="115"/>
      <c r="C179" s="115"/>
      <c r="D179" s="115"/>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15"/>
      <c r="B180" s="115"/>
      <c r="C180" s="115"/>
      <c r="D180" s="115"/>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15"/>
      <c r="B181" s="115"/>
      <c r="C181" s="115"/>
      <c r="D181" s="115"/>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15"/>
      <c r="B182" s="115"/>
      <c r="C182" s="115"/>
      <c r="D182" s="115"/>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15"/>
      <c r="B183" s="115"/>
      <c r="C183" s="115"/>
      <c r="D183" s="115"/>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15"/>
      <c r="B184" s="115"/>
      <c r="C184" s="115"/>
      <c r="D184" s="115"/>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15"/>
      <c r="B185" s="115"/>
      <c r="C185" s="115"/>
      <c r="D185" s="115"/>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15"/>
      <c r="B186" s="115"/>
      <c r="C186" s="115"/>
      <c r="D186" s="115"/>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15"/>
      <c r="B187" s="115"/>
      <c r="C187" s="115"/>
      <c r="D187" s="115"/>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15"/>
      <c r="B188" s="115"/>
      <c r="C188" s="115"/>
      <c r="D188" s="115"/>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15"/>
      <c r="B189" s="115"/>
      <c r="C189" s="115"/>
      <c r="D189" s="115"/>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15"/>
      <c r="B190" s="115"/>
      <c r="C190" s="115"/>
      <c r="D190" s="115"/>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15"/>
      <c r="B191" s="115"/>
      <c r="C191" s="115"/>
      <c r="D191" s="115"/>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15"/>
      <c r="B192" s="115"/>
      <c r="C192" s="115"/>
      <c r="D192" s="115"/>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15"/>
      <c r="B193" s="115"/>
      <c r="C193" s="115"/>
      <c r="D193" s="115"/>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15"/>
      <c r="B194" s="115"/>
      <c r="C194" s="115"/>
      <c r="D194" s="115"/>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15"/>
      <c r="B195" s="115"/>
      <c r="C195" s="115"/>
      <c r="D195" s="115"/>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15"/>
      <c r="B196" s="115"/>
      <c r="C196" s="115"/>
      <c r="D196" s="115"/>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15"/>
      <c r="B197" s="115"/>
      <c r="C197" s="115"/>
      <c r="D197" s="115"/>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15"/>
      <c r="B198" s="115"/>
      <c r="C198" s="115"/>
      <c r="D198" s="115"/>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15"/>
      <c r="B199" s="115"/>
      <c r="C199" s="115"/>
      <c r="D199" s="115"/>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15"/>
      <c r="B200" s="115"/>
      <c r="C200" s="115"/>
      <c r="D200" s="115"/>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15"/>
      <c r="B201" s="115"/>
      <c r="C201" s="115"/>
      <c r="D201" s="115"/>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15"/>
      <c r="B202" s="115"/>
      <c r="C202" s="115"/>
      <c r="D202" s="115"/>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15"/>
      <c r="B203" s="115"/>
      <c r="C203" s="115"/>
      <c r="D203" s="115"/>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15"/>
      <c r="B204" s="115"/>
      <c r="C204" s="115"/>
      <c r="D204" s="115"/>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15"/>
      <c r="B205" s="115"/>
      <c r="C205" s="115"/>
      <c r="D205" s="115"/>
      <c r="M205"/>
    </row>
    <row r="206" spans="1:56" x14ac:dyDescent="0.35">
      <c r="A206" s="115"/>
      <c r="B206" s="115"/>
      <c r="C206" s="115"/>
      <c r="D206" s="115"/>
      <c r="M206"/>
    </row>
    <row r="207" spans="1:56" x14ac:dyDescent="0.35">
      <c r="A207" s="115"/>
      <c r="B207" s="115"/>
      <c r="C207" s="115"/>
      <c r="D207" s="115"/>
    </row>
    <row r="208" spans="1:56" x14ac:dyDescent="0.35">
      <c r="A208" s="115"/>
      <c r="B208" s="115"/>
      <c r="C208" s="115"/>
      <c r="D208" s="115"/>
    </row>
    <row r="209" spans="1:4" x14ac:dyDescent="0.35">
      <c r="A209" s="115"/>
      <c r="B209" s="115"/>
      <c r="C209" s="115"/>
      <c r="D209" s="115"/>
    </row>
    <row r="210" spans="1:4" x14ac:dyDescent="0.35">
      <c r="A210" s="115"/>
      <c r="B210" s="115"/>
      <c r="C210" s="115"/>
      <c r="D210" s="115"/>
    </row>
    <row r="211" spans="1:4" x14ac:dyDescent="0.35">
      <c r="A211" s="115"/>
      <c r="B211" s="115"/>
      <c r="C211" s="115"/>
      <c r="D211" s="115"/>
    </row>
    <row r="212" spans="1:4" x14ac:dyDescent="0.35">
      <c r="A212" s="115"/>
      <c r="B212" s="115"/>
      <c r="C212" s="115"/>
      <c r="D212" s="115"/>
    </row>
    <row r="213" spans="1:4" x14ac:dyDescent="0.35">
      <c r="A213" s="115"/>
      <c r="B213" s="115"/>
      <c r="C213" s="115"/>
      <c r="D213" s="115"/>
    </row>
    <row r="214" spans="1:4" x14ac:dyDescent="0.35">
      <c r="A214" s="115"/>
      <c r="B214" s="115"/>
      <c r="C214" s="115"/>
      <c r="D214" s="115"/>
    </row>
    <row r="215" spans="1:4" x14ac:dyDescent="0.35">
      <c r="A215" s="115"/>
      <c r="B215" s="115"/>
      <c r="C215" s="115"/>
      <c r="D215" s="115"/>
    </row>
    <row r="216" spans="1:4" x14ac:dyDescent="0.35">
      <c r="A216" s="115"/>
      <c r="B216" s="115"/>
      <c r="C216" s="115"/>
      <c r="D216" s="115"/>
    </row>
    <row r="217" spans="1:4" x14ac:dyDescent="0.35">
      <c r="A217" s="115"/>
      <c r="B217" s="115"/>
      <c r="C217" s="115"/>
      <c r="D217" s="115"/>
    </row>
    <row r="218" spans="1:4" x14ac:dyDescent="0.35">
      <c r="A218" s="115"/>
      <c r="B218" s="115"/>
      <c r="C218" s="115"/>
      <c r="D218" s="115"/>
    </row>
    <row r="219" spans="1:4" x14ac:dyDescent="0.35">
      <c r="A219" s="115"/>
      <c r="B219" s="115"/>
      <c r="C219" s="115"/>
      <c r="D219" s="115"/>
    </row>
    <row r="220" spans="1:4" x14ac:dyDescent="0.35">
      <c r="A220" s="115"/>
      <c r="B220" s="115"/>
      <c r="C220" s="115"/>
      <c r="D220" s="115"/>
    </row>
    <row r="221" spans="1:4" x14ac:dyDescent="0.35">
      <c r="A221" s="115"/>
      <c r="B221" s="115"/>
      <c r="C221" s="115"/>
      <c r="D221" s="115"/>
    </row>
    <row r="222" spans="1:4" x14ac:dyDescent="0.35">
      <c r="A222" s="115"/>
      <c r="B222" s="115"/>
      <c r="C222" s="115"/>
      <c r="D222" s="115"/>
    </row>
    <row r="223" spans="1:4" x14ac:dyDescent="0.35">
      <c r="A223" s="115"/>
      <c r="B223" s="115"/>
      <c r="C223" s="115"/>
      <c r="D223" s="115"/>
    </row>
    <row r="224" spans="1:4" x14ac:dyDescent="0.35">
      <c r="A224" s="115"/>
      <c r="B224" s="115"/>
      <c r="C224" s="115"/>
      <c r="D224" s="115"/>
    </row>
    <row r="225" spans="1:4" x14ac:dyDescent="0.35">
      <c r="A225" s="115"/>
      <c r="B225" s="115"/>
      <c r="C225" s="115"/>
      <c r="D225" s="115"/>
    </row>
    <row r="226" spans="1:4" x14ac:dyDescent="0.35">
      <c r="A226" s="115"/>
      <c r="B226" s="115"/>
      <c r="C226" s="115"/>
      <c r="D226" s="115"/>
    </row>
    <row r="227" spans="1:4" x14ac:dyDescent="0.35">
      <c r="A227" s="115"/>
      <c r="B227" s="115"/>
      <c r="C227" s="115"/>
      <c r="D227" s="115"/>
    </row>
    <row r="228" spans="1:4" x14ac:dyDescent="0.35">
      <c r="A228" s="115"/>
      <c r="B228" s="115"/>
      <c r="C228" s="115"/>
      <c r="D228" s="115"/>
    </row>
    <row r="229" spans="1:4" x14ac:dyDescent="0.35">
      <c r="A229" s="115"/>
      <c r="B229" s="115"/>
      <c r="C229" s="115"/>
      <c r="D229" s="115"/>
    </row>
    <row r="230" spans="1:4" x14ac:dyDescent="0.35">
      <c r="A230" s="115"/>
      <c r="B230" s="115"/>
      <c r="C230" s="115"/>
      <c r="D230" s="115"/>
    </row>
    <row r="231" spans="1:4" x14ac:dyDescent="0.35">
      <c r="A231" s="115"/>
      <c r="B231" s="115"/>
      <c r="C231" s="115"/>
      <c r="D231" s="115"/>
    </row>
    <row r="232" spans="1:4" x14ac:dyDescent="0.35">
      <c r="A232" s="115"/>
      <c r="B232" s="115"/>
      <c r="C232" s="115"/>
      <c r="D232" s="115"/>
    </row>
    <row r="233" spans="1:4" x14ac:dyDescent="0.35">
      <c r="A233" s="115"/>
      <c r="B233" s="115"/>
      <c r="C233" s="115"/>
      <c r="D233" s="115"/>
    </row>
    <row r="234" spans="1:4" x14ac:dyDescent="0.35">
      <c r="A234" s="115"/>
      <c r="B234" s="115"/>
      <c r="C234" s="115"/>
      <c r="D234" s="115"/>
    </row>
    <row r="235" spans="1:4" x14ac:dyDescent="0.35">
      <c r="A235" s="115"/>
      <c r="B235" s="115"/>
      <c r="C235" s="115"/>
      <c r="D235" s="115"/>
    </row>
    <row r="236" spans="1:4" x14ac:dyDescent="0.35">
      <c r="A236" s="115"/>
      <c r="B236" s="115"/>
      <c r="C236" s="115"/>
      <c r="D236" s="115"/>
    </row>
    <row r="237" spans="1:4" x14ac:dyDescent="0.35">
      <c r="A237" s="115"/>
      <c r="B237" s="115"/>
      <c r="C237" s="115"/>
      <c r="D237" s="115"/>
    </row>
  </sheetData>
  <mergeCells count="16">
    <mergeCell ref="A107:H107"/>
    <mergeCell ref="A40:D40"/>
    <mergeCell ref="A52:D52"/>
    <mergeCell ref="A64:D64"/>
    <mergeCell ref="A103:H103"/>
    <mergeCell ref="A104:H104"/>
    <mergeCell ref="A106:H106"/>
    <mergeCell ref="A76:D76"/>
    <mergeCell ref="A88:D88"/>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5F3E9-BAAB-4982-9C02-D696E6E85869}">
  <sheetPr>
    <pageSetUpPr fitToPage="1"/>
  </sheetPr>
  <dimension ref="A1:D163"/>
  <sheetViews>
    <sheetView showGridLines="0" tabSelected="1" zoomScale="85" zoomScaleNormal="100" workbookViewId="0">
      <selection activeCell="B124" sqref="B124"/>
    </sheetView>
  </sheetViews>
  <sheetFormatPr defaultRowHeight="14.5" x14ac:dyDescent="0.35"/>
  <cols>
    <col min="1" max="1" width="26.54296875" style="1" customWidth="1"/>
    <col min="2" max="2" width="160.7265625" customWidth="1"/>
  </cols>
  <sheetData>
    <row r="1" spans="1:2" s="2" customFormat="1" ht="26" x14ac:dyDescent="0.35">
      <c r="A1" s="368" t="s">
        <v>10</v>
      </c>
      <c r="B1" s="368"/>
    </row>
    <row r="2" spans="1:2" s="2" customFormat="1" ht="74.25" customHeight="1" x14ac:dyDescent="0.35">
      <c r="A2" s="369" t="s">
        <v>11</v>
      </c>
      <c r="B2" s="369"/>
    </row>
    <row r="3" spans="1:2" s="2" customFormat="1" ht="48.65" customHeight="1" thickBot="1" x14ac:dyDescent="0.4">
      <c r="A3" s="10" t="s">
        <v>207</v>
      </c>
      <c r="B3" s="354"/>
    </row>
    <row r="4" spans="1:2" ht="18" x14ac:dyDescent="0.35">
      <c r="A4" s="14" t="s">
        <v>77</v>
      </c>
      <c r="B4" s="15" t="s">
        <v>78</v>
      </c>
    </row>
    <row r="5" spans="1:2" ht="15.5" x14ac:dyDescent="0.35">
      <c r="A5" s="16" t="s">
        <v>12</v>
      </c>
      <c r="B5" s="17" t="s">
        <v>13</v>
      </c>
    </row>
    <row r="6" spans="1:2" ht="15.5" x14ac:dyDescent="0.35">
      <c r="A6" s="16" t="s">
        <v>14</v>
      </c>
      <c r="B6" s="17" t="s">
        <v>15</v>
      </c>
    </row>
    <row r="7" spans="1:2" ht="15.5" x14ac:dyDescent="0.35">
      <c r="A7" s="16" t="s">
        <v>16</v>
      </c>
      <c r="B7" s="17" t="s">
        <v>17</v>
      </c>
    </row>
    <row r="8" spans="1:2" ht="15.5" x14ac:dyDescent="0.35">
      <c r="A8" s="16" t="s">
        <v>18</v>
      </c>
      <c r="B8" s="17" t="s">
        <v>19</v>
      </c>
    </row>
    <row r="9" spans="1:2" ht="15.5" x14ac:dyDescent="0.35">
      <c r="A9" s="16" t="s">
        <v>3</v>
      </c>
      <c r="B9" s="17" t="s">
        <v>20</v>
      </c>
    </row>
    <row r="10" spans="1:2" ht="15.5" x14ac:dyDescent="0.35">
      <c r="A10" s="16" t="s">
        <v>21</v>
      </c>
      <c r="B10" s="17" t="s">
        <v>22</v>
      </c>
    </row>
    <row r="11" spans="1:2" ht="15.5" x14ac:dyDescent="0.35">
      <c r="A11" s="16" t="s">
        <v>23</v>
      </c>
      <c r="B11" s="17" t="s">
        <v>24</v>
      </c>
    </row>
    <row r="12" spans="1:2" ht="15.5" x14ac:dyDescent="0.35">
      <c r="A12" s="16" t="s">
        <v>25</v>
      </c>
      <c r="B12" s="17" t="s">
        <v>26</v>
      </c>
    </row>
    <row r="13" spans="1:2" ht="46.5" x14ac:dyDescent="0.35">
      <c r="A13" s="16" t="s">
        <v>27</v>
      </c>
      <c r="B13" s="17" t="s">
        <v>28</v>
      </c>
    </row>
    <row r="14" spans="1:2" ht="46.5" x14ac:dyDescent="0.35">
      <c r="A14" s="16" t="s">
        <v>29</v>
      </c>
      <c r="B14" s="17" t="s">
        <v>30</v>
      </c>
    </row>
    <row r="15" spans="1:2" ht="15.5" x14ac:dyDescent="0.35">
      <c r="A15" s="16" t="s">
        <v>31</v>
      </c>
      <c r="B15" s="17" t="s">
        <v>32</v>
      </c>
    </row>
    <row r="16" spans="1:2" ht="47.25" customHeight="1" x14ac:dyDescent="0.35">
      <c r="A16" s="460" t="s">
        <v>33</v>
      </c>
      <c r="B16" s="17" t="s">
        <v>34</v>
      </c>
    </row>
    <row r="17" spans="1:2" ht="46.5" x14ac:dyDescent="0.35">
      <c r="A17" s="460"/>
      <c r="B17" s="17" t="s">
        <v>35</v>
      </c>
    </row>
    <row r="18" spans="1:2" ht="47.15" customHeight="1" x14ac:dyDescent="0.35">
      <c r="A18" s="460" t="s">
        <v>210</v>
      </c>
      <c r="B18" s="17" t="s">
        <v>211</v>
      </c>
    </row>
    <row r="19" spans="1:2" ht="46.5" x14ac:dyDescent="0.35">
      <c r="A19" s="460"/>
      <c r="B19" s="17" t="s">
        <v>212</v>
      </c>
    </row>
    <row r="20" spans="1:2" ht="31" x14ac:dyDescent="0.35">
      <c r="A20" s="16" t="s">
        <v>36</v>
      </c>
      <c r="B20" s="17" t="s">
        <v>817</v>
      </c>
    </row>
    <row r="21" spans="1:2" ht="15.5" x14ac:dyDescent="0.35">
      <c r="A21" s="16" t="s">
        <v>37</v>
      </c>
      <c r="B21" s="17" t="s">
        <v>38</v>
      </c>
    </row>
    <row r="22" spans="1:2" ht="15.5" x14ac:dyDescent="0.35">
      <c r="A22" s="16" t="s">
        <v>39</v>
      </c>
      <c r="B22" s="17" t="s">
        <v>40</v>
      </c>
    </row>
    <row r="23" spans="1:2" ht="15.5" x14ac:dyDescent="0.35">
      <c r="A23" s="16" t="s">
        <v>41</v>
      </c>
      <c r="B23" s="17" t="s">
        <v>42</v>
      </c>
    </row>
    <row r="24" spans="1:2" ht="31" x14ac:dyDescent="0.35">
      <c r="A24" s="16" t="s">
        <v>43</v>
      </c>
      <c r="B24" s="17" t="s">
        <v>44</v>
      </c>
    </row>
    <row r="25" spans="1:2" ht="31" x14ac:dyDescent="0.35">
      <c r="A25" s="16" t="s">
        <v>45</v>
      </c>
      <c r="B25" s="17" t="s">
        <v>46</v>
      </c>
    </row>
    <row r="26" spans="1:2" ht="15.5" x14ac:dyDescent="0.35">
      <c r="A26" s="16" t="s">
        <v>47</v>
      </c>
      <c r="B26" s="17" t="s">
        <v>48</v>
      </c>
    </row>
    <row r="27" spans="1:2" ht="15.5" x14ac:dyDescent="0.35">
      <c r="A27" s="16" t="s">
        <v>49</v>
      </c>
      <c r="B27" s="17" t="s">
        <v>50</v>
      </c>
    </row>
    <row r="28" spans="1:2" ht="15.5" x14ac:dyDescent="0.35">
      <c r="A28" s="16" t="s">
        <v>51</v>
      </c>
      <c r="B28" s="17" t="s">
        <v>52</v>
      </c>
    </row>
    <row r="29" spans="1:2" ht="15.5" x14ac:dyDescent="0.35">
      <c r="A29" s="16" t="s">
        <v>53</v>
      </c>
      <c r="B29" s="17" t="s">
        <v>54</v>
      </c>
    </row>
    <row r="30" spans="1:2" ht="15.5" x14ac:dyDescent="0.35">
      <c r="A30" s="16" t="s">
        <v>55</v>
      </c>
      <c r="B30" s="17" t="s">
        <v>56</v>
      </c>
    </row>
    <row r="31" spans="1:2" ht="15.5" x14ac:dyDescent="0.35">
      <c r="A31" s="16" t="s">
        <v>1</v>
      </c>
      <c r="B31" s="17" t="s">
        <v>57</v>
      </c>
    </row>
    <row r="32" spans="1:2" ht="31" x14ac:dyDescent="0.35">
      <c r="A32" s="16" t="s">
        <v>234</v>
      </c>
      <c r="B32" s="17" t="s">
        <v>58</v>
      </c>
    </row>
    <row r="33" spans="1:2" ht="15.5" x14ac:dyDescent="0.35">
      <c r="A33" s="16" t="s">
        <v>2</v>
      </c>
      <c r="B33" s="17" t="s">
        <v>59</v>
      </c>
    </row>
    <row r="34" spans="1:2" ht="31" x14ac:dyDescent="0.35">
      <c r="A34" s="16" t="s">
        <v>60</v>
      </c>
      <c r="B34" s="17" t="s">
        <v>61</v>
      </c>
    </row>
    <row r="35" spans="1:2" ht="15.5" x14ac:dyDescent="0.35">
      <c r="A35" s="16" t="s">
        <v>62</v>
      </c>
      <c r="B35" s="17" t="s">
        <v>63</v>
      </c>
    </row>
    <row r="36" spans="1:2" ht="31" x14ac:dyDescent="0.35">
      <c r="A36" s="16" t="s">
        <v>64</v>
      </c>
      <c r="B36" s="17" t="s">
        <v>65</v>
      </c>
    </row>
    <row r="37" spans="1:2" ht="15.5" x14ac:dyDescent="0.35">
      <c r="A37" s="16" t="s">
        <v>66</v>
      </c>
      <c r="B37" s="17" t="s">
        <v>213</v>
      </c>
    </row>
    <row r="38" spans="1:2" ht="15.5" x14ac:dyDescent="0.35">
      <c r="A38" s="16" t="s">
        <v>5</v>
      </c>
      <c r="B38" s="17" t="s">
        <v>214</v>
      </c>
    </row>
    <row r="39" spans="1:2" ht="15.5" x14ac:dyDescent="0.35">
      <c r="A39" s="460" t="s">
        <v>67</v>
      </c>
      <c r="B39" s="17" t="s">
        <v>68</v>
      </c>
    </row>
    <row r="40" spans="1:2" ht="15.5" x14ac:dyDescent="0.35">
      <c r="A40" s="460"/>
      <c r="B40" s="17" t="s">
        <v>69</v>
      </c>
    </row>
    <row r="41" spans="1:2" ht="46.5" x14ac:dyDescent="0.35">
      <c r="A41" s="460"/>
      <c r="B41" s="17" t="s">
        <v>70</v>
      </c>
    </row>
    <row r="42" spans="1:2" ht="46.5" x14ac:dyDescent="0.35">
      <c r="A42" s="460"/>
      <c r="B42" s="17" t="s">
        <v>71</v>
      </c>
    </row>
    <row r="43" spans="1:2" ht="15.5" x14ac:dyDescent="0.35">
      <c r="A43" s="460"/>
      <c r="B43" s="17" t="s">
        <v>72</v>
      </c>
    </row>
    <row r="44" spans="1:2" ht="15.5" x14ac:dyDescent="0.35">
      <c r="A44" s="460"/>
      <c r="B44" s="17" t="s">
        <v>73</v>
      </c>
    </row>
    <row r="45" spans="1:2" ht="15.5" x14ac:dyDescent="0.35">
      <c r="A45" s="460"/>
      <c r="B45" s="17" t="s">
        <v>74</v>
      </c>
    </row>
    <row r="46" spans="1:2" ht="15.5" x14ac:dyDescent="0.35">
      <c r="A46" s="16" t="s">
        <v>75</v>
      </c>
      <c r="B46" s="17" t="s">
        <v>76</v>
      </c>
    </row>
    <row r="47" spans="1:2" ht="31" x14ac:dyDescent="0.35">
      <c r="A47" s="460" t="s">
        <v>229</v>
      </c>
      <c r="B47" s="17" t="s">
        <v>215</v>
      </c>
    </row>
    <row r="48" spans="1:2" ht="15.5" x14ac:dyDescent="0.35">
      <c r="A48" s="460"/>
      <c r="B48" s="17" t="s">
        <v>216</v>
      </c>
    </row>
    <row r="49" spans="1:2" ht="15.5" x14ac:dyDescent="0.35">
      <c r="A49" s="460"/>
      <c r="B49" s="17" t="s">
        <v>217</v>
      </c>
    </row>
    <row r="50" spans="1:2" ht="15.75" customHeight="1" x14ac:dyDescent="0.35">
      <c r="A50" s="460" t="s">
        <v>818</v>
      </c>
      <c r="B50" s="355" t="s">
        <v>819</v>
      </c>
    </row>
    <row r="51" spans="1:2" ht="15.5" x14ac:dyDescent="0.35">
      <c r="A51" s="460"/>
      <c r="B51" s="17" t="s">
        <v>218</v>
      </c>
    </row>
    <row r="52" spans="1:2" ht="35.5" customHeight="1" x14ac:dyDescent="0.35">
      <c r="A52" s="460"/>
      <c r="B52" s="17" t="s">
        <v>219</v>
      </c>
    </row>
    <row r="53" spans="1:2" ht="86.25" customHeight="1" x14ac:dyDescent="0.35">
      <c r="A53" s="460"/>
      <c r="B53" s="17" t="s">
        <v>820</v>
      </c>
    </row>
    <row r="54" spans="1:2" ht="87.65" customHeight="1" x14ac:dyDescent="0.35">
      <c r="A54" s="460"/>
      <c r="B54" s="17" t="s">
        <v>232</v>
      </c>
    </row>
    <row r="55" spans="1:2" ht="31" x14ac:dyDescent="0.35">
      <c r="A55" s="460"/>
      <c r="B55" s="17" t="s">
        <v>220</v>
      </c>
    </row>
    <row r="56" spans="1:2" ht="77.5" x14ac:dyDescent="0.35">
      <c r="A56" s="460"/>
      <c r="B56" s="17" t="s">
        <v>230</v>
      </c>
    </row>
    <row r="57" spans="1:2" ht="15.5" x14ac:dyDescent="0.35">
      <c r="A57" s="460"/>
      <c r="B57" s="17" t="s">
        <v>221</v>
      </c>
    </row>
    <row r="58" spans="1:2" ht="31" x14ac:dyDescent="0.35">
      <c r="A58" s="460"/>
      <c r="B58" s="17" t="s">
        <v>821</v>
      </c>
    </row>
    <row r="59" spans="1:2" ht="15.5" x14ac:dyDescent="0.35">
      <c r="A59" s="460"/>
      <c r="B59" s="17" t="s">
        <v>822</v>
      </c>
    </row>
    <row r="60" spans="1:2" ht="15.5" x14ac:dyDescent="0.35">
      <c r="A60" s="461" t="s">
        <v>823</v>
      </c>
      <c r="B60" s="356" t="s">
        <v>824</v>
      </c>
    </row>
    <row r="61" spans="1:2" ht="15.5" x14ac:dyDescent="0.35">
      <c r="A61" s="462"/>
      <c r="B61" s="357" t="s">
        <v>825</v>
      </c>
    </row>
    <row r="62" spans="1:2" ht="51" customHeight="1" x14ac:dyDescent="0.35">
      <c r="A62" s="462"/>
      <c r="B62" s="358" t="s">
        <v>826</v>
      </c>
    </row>
    <row r="63" spans="1:2" ht="15.5" x14ac:dyDescent="0.35">
      <c r="A63" s="460" t="s">
        <v>827</v>
      </c>
      <c r="B63" s="359" t="s">
        <v>828</v>
      </c>
    </row>
    <row r="64" spans="1:2" ht="31" x14ac:dyDescent="0.35">
      <c r="A64" s="460"/>
      <c r="B64" s="17" t="s">
        <v>829</v>
      </c>
    </row>
    <row r="65" spans="1:2" ht="15.5" x14ac:dyDescent="0.35">
      <c r="A65" s="460"/>
      <c r="B65" s="17" t="s">
        <v>222</v>
      </c>
    </row>
    <row r="66" spans="1:2" ht="15.5" x14ac:dyDescent="0.35">
      <c r="A66" s="460"/>
      <c r="B66" s="17" t="s">
        <v>830</v>
      </c>
    </row>
    <row r="67" spans="1:2" ht="77.5" x14ac:dyDescent="0.35">
      <c r="A67" s="460"/>
      <c r="B67" s="17" t="s">
        <v>231</v>
      </c>
    </row>
    <row r="68" spans="1:2" ht="15.5" x14ac:dyDescent="0.35">
      <c r="A68" s="460"/>
      <c r="B68" s="17" t="s">
        <v>822</v>
      </c>
    </row>
    <row r="69" spans="1:2" ht="15.5" x14ac:dyDescent="0.35">
      <c r="A69" s="453" t="s">
        <v>831</v>
      </c>
      <c r="B69" s="355" t="s">
        <v>832</v>
      </c>
    </row>
    <row r="70" spans="1:2" ht="15.5" x14ac:dyDescent="0.35">
      <c r="A70" s="453"/>
      <c r="B70" s="17" t="s">
        <v>223</v>
      </c>
    </row>
    <row r="71" spans="1:2" ht="50.5" customHeight="1" x14ac:dyDescent="0.35">
      <c r="A71" s="453"/>
      <c r="B71" s="17" t="s">
        <v>833</v>
      </c>
    </row>
    <row r="72" spans="1:2" ht="46.5" x14ac:dyDescent="0.35">
      <c r="A72" s="453"/>
      <c r="B72" s="17" t="s">
        <v>834</v>
      </c>
    </row>
    <row r="73" spans="1:2" ht="31" x14ac:dyDescent="0.35">
      <c r="A73" s="453"/>
      <c r="B73" s="17" t="s">
        <v>817</v>
      </c>
    </row>
    <row r="74" spans="1:2" ht="15.5" x14ac:dyDescent="0.35">
      <c r="A74" s="453"/>
      <c r="B74" s="17" t="s">
        <v>835</v>
      </c>
    </row>
    <row r="75" spans="1:2" ht="15.5" x14ac:dyDescent="0.35">
      <c r="A75" s="453" t="s">
        <v>233</v>
      </c>
      <c r="B75" s="355" t="s">
        <v>836</v>
      </c>
    </row>
    <row r="76" spans="1:2" ht="15.5" x14ac:dyDescent="0.35">
      <c r="A76" s="453"/>
      <c r="B76" s="17" t="s">
        <v>224</v>
      </c>
    </row>
    <row r="77" spans="1:2" ht="83.5" customHeight="1" x14ac:dyDescent="0.35">
      <c r="A77" s="453"/>
      <c r="B77" s="17" t="s">
        <v>231</v>
      </c>
    </row>
    <row r="78" spans="1:2" ht="77.5" x14ac:dyDescent="0.35">
      <c r="A78" s="453"/>
      <c r="B78" s="18" t="s">
        <v>230</v>
      </c>
    </row>
    <row r="79" spans="1:2" ht="15.5" x14ac:dyDescent="0.35">
      <c r="A79" s="453"/>
      <c r="B79" s="17" t="s">
        <v>221</v>
      </c>
    </row>
    <row r="80" spans="1:2" ht="31" x14ac:dyDescent="0.35">
      <c r="A80" s="453"/>
      <c r="B80" s="17" t="s">
        <v>837</v>
      </c>
    </row>
    <row r="81" spans="1:2" ht="15.5" x14ac:dyDescent="0.35">
      <c r="A81" s="453"/>
      <c r="B81" s="17" t="s">
        <v>838</v>
      </c>
    </row>
    <row r="82" spans="1:2" ht="15.5" x14ac:dyDescent="0.35">
      <c r="A82" s="453"/>
      <c r="B82" s="17" t="s">
        <v>835</v>
      </c>
    </row>
    <row r="83" spans="1:2" ht="15.5" x14ac:dyDescent="0.35">
      <c r="A83" s="452" t="s">
        <v>839</v>
      </c>
      <c r="B83" s="355" t="s">
        <v>840</v>
      </c>
    </row>
    <row r="84" spans="1:2" ht="15.5" x14ac:dyDescent="0.35">
      <c r="A84" s="452"/>
      <c r="B84" s="17" t="s">
        <v>224</v>
      </c>
    </row>
    <row r="85" spans="1:2" ht="31" x14ac:dyDescent="0.35">
      <c r="A85" s="452"/>
      <c r="B85" s="17" t="s">
        <v>220</v>
      </c>
    </row>
    <row r="86" spans="1:2" ht="15.5" x14ac:dyDescent="0.35">
      <c r="A86" s="452"/>
      <c r="B86" s="17" t="s">
        <v>225</v>
      </c>
    </row>
    <row r="87" spans="1:2" ht="46.5" x14ac:dyDescent="0.35">
      <c r="A87" s="452"/>
      <c r="B87" s="17" t="s">
        <v>226</v>
      </c>
    </row>
    <row r="88" spans="1:2" ht="15.5" x14ac:dyDescent="0.35">
      <c r="A88" s="452"/>
      <c r="B88" s="17" t="s">
        <v>227</v>
      </c>
    </row>
    <row r="89" spans="1:2" ht="15.5" x14ac:dyDescent="0.35">
      <c r="A89" s="452"/>
      <c r="B89" s="17" t="s">
        <v>228</v>
      </c>
    </row>
    <row r="90" spans="1:2" ht="15.5" x14ac:dyDescent="0.35">
      <c r="A90" s="452"/>
      <c r="B90" s="17" t="s">
        <v>221</v>
      </c>
    </row>
    <row r="91" spans="1:2" ht="77.5" x14ac:dyDescent="0.35">
      <c r="A91" s="452"/>
      <c r="B91" s="17" t="s">
        <v>231</v>
      </c>
    </row>
    <row r="92" spans="1:2" ht="15.5" x14ac:dyDescent="0.35">
      <c r="A92" s="452"/>
      <c r="B92" s="17" t="s">
        <v>835</v>
      </c>
    </row>
    <row r="93" spans="1:2" ht="15.65" customHeight="1" x14ac:dyDescent="0.35">
      <c r="A93" s="451" t="s">
        <v>841</v>
      </c>
      <c r="B93" s="19" t="s">
        <v>842</v>
      </c>
    </row>
    <row r="94" spans="1:2" ht="15.5" x14ac:dyDescent="0.35">
      <c r="A94" s="451"/>
      <c r="B94" s="360" t="s">
        <v>843</v>
      </c>
    </row>
    <row r="95" spans="1:2" ht="15.5" x14ac:dyDescent="0.35">
      <c r="A95" s="451"/>
      <c r="B95" s="20" t="s">
        <v>224</v>
      </c>
    </row>
    <row r="96" spans="1:2" ht="15.5" x14ac:dyDescent="0.35">
      <c r="A96" s="451"/>
      <c r="B96" s="19" t="s">
        <v>844</v>
      </c>
    </row>
    <row r="97" spans="1:2" ht="62" x14ac:dyDescent="0.35">
      <c r="A97" s="451"/>
      <c r="B97" s="20" t="s">
        <v>845</v>
      </c>
    </row>
    <row r="98" spans="1:2" ht="31" x14ac:dyDescent="0.35">
      <c r="A98" s="451"/>
      <c r="B98" s="20" t="s">
        <v>846</v>
      </c>
    </row>
    <row r="99" spans="1:2" ht="49" customHeight="1" x14ac:dyDescent="0.35">
      <c r="A99" s="451"/>
      <c r="B99" s="19" t="s">
        <v>847</v>
      </c>
    </row>
    <row r="100" spans="1:2" ht="31" x14ac:dyDescent="0.35">
      <c r="A100" s="451"/>
      <c r="B100" s="20" t="s">
        <v>848</v>
      </c>
    </row>
    <row r="101" spans="1:2" ht="143.5" customHeight="1" x14ac:dyDescent="0.35">
      <c r="A101" s="451"/>
      <c r="B101" s="19" t="s">
        <v>849</v>
      </c>
    </row>
    <row r="102" spans="1:2" ht="66" customHeight="1" x14ac:dyDescent="0.35">
      <c r="A102" s="451"/>
      <c r="B102" s="20" t="s">
        <v>850</v>
      </c>
    </row>
    <row r="103" spans="1:2" ht="31" x14ac:dyDescent="0.35">
      <c r="A103" s="451" t="s">
        <v>851</v>
      </c>
      <c r="B103" s="20" t="s">
        <v>852</v>
      </c>
    </row>
    <row r="104" spans="1:2" ht="148" customHeight="1" x14ac:dyDescent="0.35">
      <c r="A104" s="451"/>
      <c r="B104" s="361" t="s">
        <v>853</v>
      </c>
    </row>
    <row r="105" spans="1:2" ht="15.65" customHeight="1" x14ac:dyDescent="0.35">
      <c r="A105" s="451"/>
      <c r="B105" s="20" t="s">
        <v>854</v>
      </c>
    </row>
    <row r="106" spans="1:2" ht="15.5" x14ac:dyDescent="0.35">
      <c r="A106" s="451"/>
      <c r="B106" s="362" t="s">
        <v>835</v>
      </c>
    </row>
    <row r="107" spans="1:2" ht="31" x14ac:dyDescent="0.35">
      <c r="A107" s="451"/>
      <c r="B107" s="363" t="s">
        <v>855</v>
      </c>
    </row>
    <row r="108" spans="1:2" ht="15.5" x14ac:dyDescent="0.35">
      <c r="A108" s="451"/>
      <c r="B108" s="20" t="s">
        <v>856</v>
      </c>
    </row>
    <row r="109" spans="1:2" ht="15.5" x14ac:dyDescent="0.35">
      <c r="A109" s="452" t="s">
        <v>857</v>
      </c>
      <c r="B109" s="20" t="s">
        <v>858</v>
      </c>
    </row>
    <row r="110" spans="1:2" ht="15.5" x14ac:dyDescent="0.35">
      <c r="A110" s="452"/>
      <c r="B110" s="359" t="s">
        <v>828</v>
      </c>
    </row>
    <row r="111" spans="1:2" ht="15.5" x14ac:dyDescent="0.35">
      <c r="A111" s="452"/>
      <c r="B111" s="357" t="s">
        <v>825</v>
      </c>
    </row>
    <row r="112" spans="1:2" ht="46.5" x14ac:dyDescent="0.35">
      <c r="A112" s="452"/>
      <c r="B112" s="358" t="s">
        <v>826</v>
      </c>
    </row>
    <row r="113" spans="1:2" ht="31" x14ac:dyDescent="0.35">
      <c r="A113" s="452"/>
      <c r="B113" s="17" t="s">
        <v>859</v>
      </c>
    </row>
    <row r="114" spans="1:2" ht="15.5" x14ac:dyDescent="0.35">
      <c r="A114" s="452"/>
      <c r="B114" s="17" t="s">
        <v>222</v>
      </c>
    </row>
    <row r="115" spans="1:2" ht="15.5" x14ac:dyDescent="0.35">
      <c r="A115" s="452"/>
      <c r="B115" s="17" t="s">
        <v>830</v>
      </c>
    </row>
    <row r="116" spans="1:2" ht="15.5" x14ac:dyDescent="0.35">
      <c r="A116" s="452"/>
      <c r="B116" s="20" t="s">
        <v>860</v>
      </c>
    </row>
    <row r="117" spans="1:2" ht="15.5" x14ac:dyDescent="0.35">
      <c r="A117" s="452"/>
      <c r="B117" s="20" t="s">
        <v>861</v>
      </c>
    </row>
    <row r="118" spans="1:2" ht="21" customHeight="1" x14ac:dyDescent="0.35">
      <c r="A118" s="452"/>
      <c r="B118" s="20" t="s">
        <v>862</v>
      </c>
    </row>
    <row r="119" spans="1:2" ht="31" x14ac:dyDescent="0.35">
      <c r="A119" s="452"/>
      <c r="B119" s="20" t="s">
        <v>863</v>
      </c>
    </row>
    <row r="120" spans="1:2" ht="31" x14ac:dyDescent="0.35">
      <c r="A120" s="452"/>
      <c r="B120" s="20" t="s">
        <v>864</v>
      </c>
    </row>
    <row r="121" spans="1:2" ht="15.65" customHeight="1" x14ac:dyDescent="0.35">
      <c r="A121" s="453" t="s">
        <v>865</v>
      </c>
      <c r="B121" s="18" t="s">
        <v>866</v>
      </c>
    </row>
    <row r="122" spans="1:2" ht="15.5" x14ac:dyDescent="0.35">
      <c r="A122" s="453"/>
      <c r="B122" s="19" t="s">
        <v>867</v>
      </c>
    </row>
    <row r="123" spans="1:2" ht="15.5" x14ac:dyDescent="0.35">
      <c r="A123" s="453"/>
      <c r="B123" s="19" t="s">
        <v>868</v>
      </c>
    </row>
    <row r="124" spans="1:2" ht="15.5" x14ac:dyDescent="0.35">
      <c r="A124" s="453"/>
      <c r="B124" s="19" t="s">
        <v>869</v>
      </c>
    </row>
    <row r="125" spans="1:2" ht="15.5" x14ac:dyDescent="0.35">
      <c r="A125" s="453"/>
      <c r="B125" s="19" t="s">
        <v>870</v>
      </c>
    </row>
    <row r="126" spans="1:2" ht="15.5" x14ac:dyDescent="0.35">
      <c r="A126" s="454" t="s">
        <v>871</v>
      </c>
      <c r="B126" s="19" t="s">
        <v>872</v>
      </c>
    </row>
    <row r="127" spans="1:2" ht="15.65" customHeight="1" x14ac:dyDescent="0.35">
      <c r="A127" s="455"/>
      <c r="B127" s="18" t="s">
        <v>873</v>
      </c>
    </row>
    <row r="128" spans="1:2" ht="15.5" x14ac:dyDescent="0.35">
      <c r="A128" s="455"/>
      <c r="B128" s="18" t="s">
        <v>874</v>
      </c>
    </row>
    <row r="129" spans="1:4" ht="16.5" customHeight="1" x14ac:dyDescent="0.35">
      <c r="A129" s="455"/>
      <c r="B129" s="18" t="s">
        <v>875</v>
      </c>
    </row>
    <row r="130" spans="1:4" ht="16.5" customHeight="1" x14ac:dyDescent="0.35">
      <c r="A130" s="455"/>
      <c r="B130" s="18" t="s">
        <v>876</v>
      </c>
    </row>
    <row r="131" spans="1:4" ht="16.5" customHeight="1" x14ac:dyDescent="0.35">
      <c r="A131" s="455"/>
      <c r="B131" s="19" t="s">
        <v>877</v>
      </c>
    </row>
    <row r="132" spans="1:4" ht="16.5" customHeight="1" x14ac:dyDescent="0.35">
      <c r="A132" s="455"/>
      <c r="B132" s="18" t="s">
        <v>873</v>
      </c>
    </row>
    <row r="133" spans="1:4" ht="16.5" customHeight="1" x14ac:dyDescent="0.35">
      <c r="A133" s="455"/>
      <c r="B133" s="18" t="s">
        <v>874</v>
      </c>
    </row>
    <row r="134" spans="1:4" ht="16.5" customHeight="1" x14ac:dyDescent="0.35">
      <c r="A134" s="455"/>
      <c r="B134" s="18" t="s">
        <v>878</v>
      </c>
    </row>
    <row r="135" spans="1:4" ht="16.5" customHeight="1" x14ac:dyDescent="0.35">
      <c r="A135" s="455"/>
      <c r="B135" s="18" t="s">
        <v>876</v>
      </c>
    </row>
    <row r="136" spans="1:4" ht="15.5" x14ac:dyDescent="0.35">
      <c r="A136" s="455"/>
      <c r="B136" s="19" t="s">
        <v>879</v>
      </c>
    </row>
    <row r="137" spans="1:4" ht="15.5" x14ac:dyDescent="0.35">
      <c r="A137" s="455"/>
      <c r="B137" s="18" t="s">
        <v>873</v>
      </c>
    </row>
    <row r="138" spans="1:4" ht="15.5" x14ac:dyDescent="0.35">
      <c r="A138" s="455"/>
      <c r="B138" s="18" t="s">
        <v>874</v>
      </c>
      <c r="D138" s="75"/>
    </row>
    <row r="139" spans="1:4" ht="15.5" x14ac:dyDescent="0.35">
      <c r="A139" s="455"/>
      <c r="B139" s="18" t="s">
        <v>875</v>
      </c>
    </row>
    <row r="140" spans="1:4" ht="15.5" x14ac:dyDescent="0.35">
      <c r="A140" s="455"/>
      <c r="B140" s="18" t="s">
        <v>876</v>
      </c>
    </row>
    <row r="141" spans="1:4" ht="15.5" x14ac:dyDescent="0.35">
      <c r="A141" s="455"/>
      <c r="B141" s="19" t="s">
        <v>880</v>
      </c>
    </row>
    <row r="142" spans="1:4" ht="15.5" x14ac:dyDescent="0.35">
      <c r="A142" s="455"/>
      <c r="B142" s="18" t="s">
        <v>873</v>
      </c>
    </row>
    <row r="143" spans="1:4" ht="15.5" x14ac:dyDescent="0.35">
      <c r="A143" s="455"/>
      <c r="B143" s="18" t="s">
        <v>874</v>
      </c>
    </row>
    <row r="144" spans="1:4" ht="15.5" x14ac:dyDescent="0.35">
      <c r="A144" s="455"/>
      <c r="B144" s="18" t="s">
        <v>875</v>
      </c>
    </row>
    <row r="145" spans="1:2" ht="15.5" x14ac:dyDescent="0.35">
      <c r="A145" s="455"/>
      <c r="B145" s="18" t="s">
        <v>881</v>
      </c>
    </row>
    <row r="146" spans="1:2" ht="15.5" x14ac:dyDescent="0.35">
      <c r="A146" s="455"/>
      <c r="B146" s="18" t="s">
        <v>882</v>
      </c>
    </row>
    <row r="147" spans="1:2" ht="15.5" x14ac:dyDescent="0.35">
      <c r="A147" s="455"/>
      <c r="B147" s="18" t="s">
        <v>883</v>
      </c>
    </row>
    <row r="148" spans="1:2" ht="54.65" customHeight="1" x14ac:dyDescent="0.35">
      <c r="A148" s="455"/>
      <c r="B148" s="18" t="s">
        <v>884</v>
      </c>
    </row>
    <row r="149" spans="1:2" ht="15.5" x14ac:dyDescent="0.35">
      <c r="A149" s="455"/>
      <c r="B149" s="18" t="s">
        <v>885</v>
      </c>
    </row>
    <row r="150" spans="1:2" ht="31" x14ac:dyDescent="0.35">
      <c r="A150" s="455"/>
      <c r="B150" s="18" t="s">
        <v>886</v>
      </c>
    </row>
    <row r="151" spans="1:2" ht="15.5" x14ac:dyDescent="0.35">
      <c r="A151" s="455"/>
      <c r="B151" s="18" t="s">
        <v>218</v>
      </c>
    </row>
    <row r="152" spans="1:2" ht="31" x14ac:dyDescent="0.35">
      <c r="A152" s="455"/>
      <c r="B152" s="18" t="s">
        <v>887</v>
      </c>
    </row>
    <row r="153" spans="1:2" ht="93" x14ac:dyDescent="0.35">
      <c r="A153" s="455"/>
      <c r="B153" s="18" t="s">
        <v>888</v>
      </c>
    </row>
    <row r="154" spans="1:2" ht="21.65" customHeight="1" x14ac:dyDescent="0.35">
      <c r="A154" s="455"/>
      <c r="B154" s="18" t="s">
        <v>889</v>
      </c>
    </row>
    <row r="155" spans="1:2" ht="54" customHeight="1" x14ac:dyDescent="0.35">
      <c r="A155" s="455"/>
      <c r="B155" s="364" t="s">
        <v>833</v>
      </c>
    </row>
    <row r="156" spans="1:2" ht="15.5" x14ac:dyDescent="0.35">
      <c r="A156" s="456"/>
      <c r="B156" s="364" t="s">
        <v>890</v>
      </c>
    </row>
    <row r="157" spans="1:2" ht="15.5" x14ac:dyDescent="0.35">
      <c r="A157" s="457" t="s">
        <v>891</v>
      </c>
      <c r="B157" s="18" t="s">
        <v>892</v>
      </c>
    </row>
    <row r="158" spans="1:2" ht="15.5" x14ac:dyDescent="0.35">
      <c r="A158" s="458"/>
      <c r="B158" s="18" t="s">
        <v>893</v>
      </c>
    </row>
    <row r="159" spans="1:2" ht="15.5" x14ac:dyDescent="0.35">
      <c r="A159" s="458"/>
      <c r="B159" s="18" t="s">
        <v>894</v>
      </c>
    </row>
    <row r="160" spans="1:2" ht="15.5" x14ac:dyDescent="0.35">
      <c r="A160" s="458"/>
      <c r="B160" s="18" t="s">
        <v>895</v>
      </c>
    </row>
    <row r="161" spans="1:2" ht="15.5" x14ac:dyDescent="0.35">
      <c r="A161" s="458"/>
      <c r="B161" s="18" t="s">
        <v>896</v>
      </c>
    </row>
    <row r="162" spans="1:2" ht="15.5" x14ac:dyDescent="0.35">
      <c r="A162" s="458"/>
      <c r="B162" s="18" t="s">
        <v>897</v>
      </c>
    </row>
    <row r="163" spans="1:2" ht="16" thickBot="1" x14ac:dyDescent="0.4">
      <c r="A163" s="459"/>
      <c r="B163" s="365" t="s">
        <v>898</v>
      </c>
    </row>
  </sheetData>
  <mergeCells count="18">
    <mergeCell ref="A47:A49"/>
    <mergeCell ref="A1:B1"/>
    <mergeCell ref="A2:B2"/>
    <mergeCell ref="A16:A17"/>
    <mergeCell ref="A18:A19"/>
    <mergeCell ref="A39:A45"/>
    <mergeCell ref="A157:A163"/>
    <mergeCell ref="A50:A59"/>
    <mergeCell ref="A60:A62"/>
    <mergeCell ref="A63:A68"/>
    <mergeCell ref="A69:A74"/>
    <mergeCell ref="A75:A82"/>
    <mergeCell ref="A83:A92"/>
    <mergeCell ref="A93:A102"/>
    <mergeCell ref="A103:A108"/>
    <mergeCell ref="A109:A120"/>
    <mergeCell ref="A121:A125"/>
    <mergeCell ref="A126:A156"/>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82"/>
  <sheetViews>
    <sheetView showGridLines="0" zoomScaleNormal="100" zoomScalePageLayoutView="110" workbookViewId="0">
      <selection activeCell="E29" sqref="E29"/>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368" t="s">
        <v>10</v>
      </c>
      <c r="B1" s="368"/>
      <c r="C1" s="368"/>
      <c r="D1" s="368"/>
      <c r="E1" s="368"/>
      <c r="F1" s="368"/>
      <c r="G1" s="368"/>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69" t="s">
        <v>11</v>
      </c>
      <c r="B2" s="369"/>
      <c r="C2" s="369"/>
      <c r="D2" s="369"/>
      <c r="E2" s="369"/>
      <c r="F2" s="369"/>
      <c r="G2" s="369"/>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69"/>
      <c r="B3" s="369"/>
      <c r="C3" s="369"/>
      <c r="D3" s="369"/>
      <c r="E3" s="369"/>
      <c r="F3" s="369"/>
      <c r="G3" s="369"/>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0" t="s">
        <v>256</v>
      </c>
      <c r="B4" s="370"/>
      <c r="C4" s="370"/>
      <c r="D4" s="370"/>
      <c r="E4" s="370"/>
      <c r="F4" s="370"/>
      <c r="G4" s="370"/>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66" t="s">
        <v>240</v>
      </c>
      <c r="B7" s="366"/>
      <c r="C7" s="366"/>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238</v>
      </c>
      <c r="B8" s="21" t="s">
        <v>177</v>
      </c>
      <c r="C8" s="21" t="s">
        <v>239</v>
      </c>
      <c r="D8" s="3"/>
      <c r="E8" s="371" t="s">
        <v>272</v>
      </c>
      <c r="F8" s="371"/>
      <c r="G8" s="371"/>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179</v>
      </c>
      <c r="B9" s="37">
        <v>157653</v>
      </c>
      <c r="C9" s="38">
        <v>151346.88000021313</v>
      </c>
      <c r="D9" s="3"/>
      <c r="E9" s="35" t="s">
        <v>244</v>
      </c>
      <c r="F9" s="41" t="s">
        <v>177</v>
      </c>
      <c r="G9" s="50" t="s">
        <v>245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267</v>
      </c>
      <c r="B10" s="6">
        <v>19513</v>
      </c>
      <c r="C10" s="22">
        <v>53465.619999993047</v>
      </c>
      <c r="D10" s="3"/>
      <c r="E10" s="36" t="s">
        <v>246</v>
      </c>
      <c r="F10" s="42">
        <v>38942</v>
      </c>
      <c r="G10" s="34">
        <v>0.98697283049472828</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242</v>
      </c>
      <c r="B11" s="37">
        <v>3972</v>
      </c>
      <c r="C11" s="38">
        <v>714.95999999996047</v>
      </c>
      <c r="D11" s="3"/>
      <c r="E11" s="36" t="s">
        <v>247</v>
      </c>
      <c r="F11" s="43">
        <v>514</v>
      </c>
      <c r="G11" s="39">
        <v>1.3027169505271696E-2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254</v>
      </c>
      <c r="B12" s="37">
        <v>1834</v>
      </c>
      <c r="C12" s="38">
        <v>6785.7999999997846</v>
      </c>
      <c r="D12" s="3"/>
      <c r="E12" s="5" t="s">
        <v>0</v>
      </c>
      <c r="F12" s="44">
        <v>39456</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268</v>
      </c>
      <c r="B13" s="37">
        <v>915</v>
      </c>
      <c r="C13" s="38">
        <v>4117.5</v>
      </c>
      <c r="D13" s="58"/>
      <c r="E13" s="59" t="s">
        <v>265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243</v>
      </c>
      <c r="B14" s="6">
        <v>14</v>
      </c>
      <c r="C14" s="22">
        <v>0</v>
      </c>
      <c r="D14" s="3"/>
      <c r="E14" s="372" t="s">
        <v>248</v>
      </c>
      <c r="F14" s="372"/>
      <c r="G14" s="37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183901</v>
      </c>
      <c r="C15" s="23">
        <v>216430.75999970871</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367" t="s">
        <v>269</v>
      </c>
      <c r="B16" s="367"/>
      <c r="C16" s="367"/>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367" t="s">
        <v>250</v>
      </c>
      <c r="B17" s="367"/>
      <c r="C17" s="367"/>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372"/>
      <c r="F18" s="372"/>
      <c r="G18" s="372"/>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66" t="s">
        <v>257</v>
      </c>
      <c r="B19" s="366"/>
      <c r="C19" s="366"/>
      <c r="D19" s="3"/>
      <c r="E19" s="373" t="s">
        <v>273</v>
      </c>
      <c r="F19" s="374"/>
      <c r="G19" s="374"/>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176</v>
      </c>
      <c r="B20" s="21" t="s">
        <v>177</v>
      </c>
      <c r="C20" s="21" t="s">
        <v>14</v>
      </c>
      <c r="D20" s="3"/>
      <c r="E20" s="35" t="s">
        <v>244</v>
      </c>
      <c r="F20" s="45" t="s">
        <v>177</v>
      </c>
      <c r="G20" s="52" t="s">
        <v>245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178</v>
      </c>
      <c r="B21" s="6">
        <v>84209</v>
      </c>
      <c r="C21" s="62">
        <v>580.99880060326097</v>
      </c>
      <c r="D21" s="3"/>
      <c r="E21" s="36" t="s">
        <v>246</v>
      </c>
      <c r="F21" s="42">
        <v>5320</v>
      </c>
      <c r="G21" s="34">
        <v>0.91189578333904697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205</v>
      </c>
      <c r="B22" s="6">
        <v>26</v>
      </c>
      <c r="C22" s="62">
        <v>509.73076923076923</v>
      </c>
      <c r="D22" s="3"/>
      <c r="E22" s="36" t="s">
        <v>247</v>
      </c>
      <c r="F22" s="42">
        <v>514</v>
      </c>
      <c r="G22" s="34">
        <v>8.8104216660953028E-2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204</v>
      </c>
      <c r="B23" s="37">
        <v>99647</v>
      </c>
      <c r="C23" s="63">
        <v>532.06852188224434</v>
      </c>
      <c r="D23" s="3"/>
      <c r="E23" s="5" t="s">
        <v>0</v>
      </c>
      <c r="F23" s="44">
        <v>5834</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206</v>
      </c>
      <c r="B24">
        <v>19</v>
      </c>
      <c r="C24" s="63">
        <v>682.9473684210526</v>
      </c>
      <c r="D24" s="3"/>
      <c r="E24" s="372" t="s">
        <v>266</v>
      </c>
      <c r="F24" s="372"/>
      <c r="G24" s="372"/>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183901</v>
      </c>
      <c r="C25" s="64">
        <v>554.48632144469036</v>
      </c>
      <c r="D25" s="3"/>
      <c r="E25" s="372" t="s">
        <v>248</v>
      </c>
      <c r="F25" s="372"/>
      <c r="G25" s="37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67" t="str">
        <f>A16</f>
        <v>Data from BI Inc. Participants Report, 04.06.2024</v>
      </c>
      <c r="B26" s="367"/>
      <c r="C26" s="367"/>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67" t="s">
        <v>271</v>
      </c>
      <c r="B27" s="367"/>
      <c r="C27" s="367"/>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5"/>
      <c r="B28" s="375"/>
      <c r="C28" s="375"/>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5"/>
      <c r="B29" s="375"/>
      <c r="C29" s="375"/>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375" t="s">
        <v>270</v>
      </c>
      <c r="B30" s="375"/>
      <c r="C30" s="375"/>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208</v>
      </c>
      <c r="B31" s="24" t="s">
        <v>177</v>
      </c>
      <c r="C31" s="24" t="s">
        <v>209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183901</v>
      </c>
      <c r="C32" s="27">
        <v>554.48632144469036</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180</v>
      </c>
      <c r="B33" s="32">
        <v>4939</v>
      </c>
      <c r="C33" s="33">
        <v>628.31018424782349</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179</v>
      </c>
      <c r="B34" s="29">
        <v>4390</v>
      </c>
      <c r="C34" s="30">
        <v>620.05968109339403</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242</v>
      </c>
      <c r="B35" s="29">
        <v>112</v>
      </c>
      <c r="C35" s="30">
        <v>2087.0982142857142</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254</v>
      </c>
      <c r="B36" s="29">
        <v>47</v>
      </c>
      <c r="C36" s="30">
        <v>17.914893617021278</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267</v>
      </c>
      <c r="B37" s="29">
        <v>389</v>
      </c>
      <c r="C37" s="30">
        <v>376.74550128534702</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8" t="s">
        <v>268</v>
      </c>
      <c r="B38" s="29">
        <v>1</v>
      </c>
      <c r="C38" s="30">
        <v>11</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31" t="s">
        <v>181</v>
      </c>
      <c r="B39" s="32">
        <v>3685</v>
      </c>
      <c r="C39" s="33">
        <v>503.3807327001357</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179</v>
      </c>
      <c r="B40" s="29">
        <v>3424</v>
      </c>
      <c r="C40" s="30">
        <v>521.67406542056074</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242</v>
      </c>
      <c r="B41" s="29">
        <v>9</v>
      </c>
      <c r="C41" s="30">
        <v>1637</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254</v>
      </c>
      <c r="B42" s="29">
        <v>51</v>
      </c>
      <c r="C42" s="30">
        <v>33.490196078431374</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267</v>
      </c>
      <c r="B43" s="29">
        <v>174</v>
      </c>
      <c r="C43" s="30">
        <v>245.28735632183907</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8" t="s">
        <v>268</v>
      </c>
      <c r="B44" s="29">
        <v>27</v>
      </c>
      <c r="C44" s="30">
        <v>356.48148148148147</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5.5" thickBot="1" x14ac:dyDescent="0.4">
      <c r="A45" s="31" t="s">
        <v>182</v>
      </c>
      <c r="B45" s="32">
        <v>6534</v>
      </c>
      <c r="C45" s="33">
        <v>580.97474747474746</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179</v>
      </c>
      <c r="B46" s="29">
        <v>6203</v>
      </c>
      <c r="C46" s="30">
        <v>595.00080606158315</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243</v>
      </c>
      <c r="B47" s="29">
        <v>1</v>
      </c>
      <c r="C47" s="30">
        <v>199</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242</v>
      </c>
      <c r="B48" s="29">
        <v>2</v>
      </c>
      <c r="C48" s="30">
        <v>1156</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8" t="s">
        <v>254</v>
      </c>
      <c r="B49" s="29">
        <v>111</v>
      </c>
      <c r="C49" s="30">
        <v>50.153153153153156</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267</v>
      </c>
      <c r="B50" s="29">
        <v>177</v>
      </c>
      <c r="C50" s="30">
        <v>515.36723163841805</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268</v>
      </c>
      <c r="B51" s="29">
        <v>40</v>
      </c>
      <c r="C51" s="30">
        <v>150.02500000000001</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5.5" thickBot="1" x14ac:dyDescent="0.4">
      <c r="A52" s="31" t="s">
        <v>183</v>
      </c>
      <c r="B52" s="32">
        <v>819</v>
      </c>
      <c r="C52" s="33">
        <v>735.66544566544565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8" t="s">
        <v>179</v>
      </c>
      <c r="B53" s="29">
        <v>399</v>
      </c>
      <c r="C53" s="30">
        <v>443.96240601503757</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242</v>
      </c>
      <c r="B54" s="29">
        <v>207</v>
      </c>
      <c r="C54" s="30">
        <v>2029.0289855072465</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254</v>
      </c>
      <c r="B55" s="29">
        <v>1</v>
      </c>
      <c r="C55" s="30">
        <v>32</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267</v>
      </c>
      <c r="B56" s="29">
        <v>212</v>
      </c>
      <c r="C56" s="30">
        <v>25.132075471698112</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5.5" thickBot="1" x14ac:dyDescent="0.4">
      <c r="A57" s="31" t="s">
        <v>184</v>
      </c>
      <c r="B57" s="32">
        <v>16890</v>
      </c>
      <c r="C57" s="33">
        <v>656.45523978685617</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179</v>
      </c>
      <c r="B58" s="29">
        <v>14414</v>
      </c>
      <c r="C58" s="30">
        <v>653.36818371028164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8" t="s">
        <v>242</v>
      </c>
      <c r="B59" s="29">
        <v>504</v>
      </c>
      <c r="C59" s="30">
        <v>2599.7876984126983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254</v>
      </c>
      <c r="B60" s="29">
        <v>152</v>
      </c>
      <c r="C60" s="30">
        <v>24.888157894736842</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267</v>
      </c>
      <c r="B61" s="29">
        <v>1818</v>
      </c>
      <c r="C61" s="30">
        <v>195.38118811881188</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268</v>
      </c>
      <c r="B62" s="29">
        <v>2</v>
      </c>
      <c r="C62" s="30">
        <v>300.5</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31" t="s">
        <v>185</v>
      </c>
      <c r="B63" s="32">
        <v>2656</v>
      </c>
      <c r="C63" s="33">
        <v>405.01016566265059</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179</v>
      </c>
      <c r="B64" s="29">
        <v>1847</v>
      </c>
      <c r="C64" s="30">
        <v>512.01353546291284</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8" t="s">
        <v>242</v>
      </c>
      <c r="B65" s="29">
        <v>2</v>
      </c>
      <c r="C65" s="30">
        <v>1869</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254</v>
      </c>
      <c r="B66" s="29">
        <v>72</v>
      </c>
      <c r="C66" s="30">
        <v>21.611111111111111</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267</v>
      </c>
      <c r="B67" s="29">
        <v>653</v>
      </c>
      <c r="C67" s="30">
        <v>164.27565084226646</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268</v>
      </c>
      <c r="B68" s="29">
        <v>82</v>
      </c>
      <c r="C68" s="30">
        <v>212.82926829268294</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31" t="s">
        <v>186</v>
      </c>
      <c r="B69" s="32">
        <v>3375</v>
      </c>
      <c r="C69" s="33">
        <v>511.99437037037035</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179</v>
      </c>
      <c r="B70" s="29">
        <v>3172</v>
      </c>
      <c r="C70" s="30">
        <v>514.62011349306431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8" t="s">
        <v>242</v>
      </c>
      <c r="B71" s="29">
        <v>25</v>
      </c>
      <c r="C71" s="30">
        <v>2315.1999999999998</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254</v>
      </c>
      <c r="B72" s="29">
        <v>58</v>
      </c>
      <c r="C72" s="30">
        <v>73.396551724137936</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267</v>
      </c>
      <c r="B73" s="29">
        <v>55</v>
      </c>
      <c r="C73" s="30">
        <v>257.78181818181821</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268</v>
      </c>
      <c r="B74" s="29">
        <v>65</v>
      </c>
      <c r="C74" s="30">
        <v>296.78461538461539</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31" t="s">
        <v>249</v>
      </c>
      <c r="B75" s="70">
        <v>8999</v>
      </c>
      <c r="C75" s="71">
        <v>811.98110901211248</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179</v>
      </c>
      <c r="B76" s="29">
        <v>8597</v>
      </c>
      <c r="C76" s="30">
        <v>788.57799232290336</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242</v>
      </c>
      <c r="B77" s="29">
        <v>178</v>
      </c>
      <c r="C77" s="30">
        <v>2593.3370786516853</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254</v>
      </c>
      <c r="B78" s="29">
        <v>35</v>
      </c>
      <c r="C78" s="30">
        <v>19.657142857142858</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267</v>
      </c>
      <c r="B79" s="29">
        <v>186</v>
      </c>
      <c r="C79" s="30">
        <v>345.8279569892473</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8" t="s">
        <v>268</v>
      </c>
      <c r="B80" s="29">
        <v>3</v>
      </c>
      <c r="C80" s="30">
        <v>329</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5.5" thickBot="1" x14ac:dyDescent="0.4">
      <c r="A81" s="31" t="s">
        <v>187</v>
      </c>
      <c r="B81" s="32">
        <v>6131</v>
      </c>
      <c r="C81" s="33">
        <v>120.61441852878812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179</v>
      </c>
      <c r="B82" s="29">
        <v>2284</v>
      </c>
      <c r="C82" s="30">
        <v>179.51838879159371</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243</v>
      </c>
      <c r="B83" s="29">
        <v>8</v>
      </c>
      <c r="C83" s="30">
        <v>10</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242</v>
      </c>
      <c r="B84" s="29">
        <v>104</v>
      </c>
      <c r="C84" s="30">
        <v>1595.1730769230769</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254</v>
      </c>
      <c r="B85" s="29">
        <v>8</v>
      </c>
      <c r="C85" s="30">
        <v>7.75</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8" t="s">
        <v>267</v>
      </c>
      <c r="B86" s="29">
        <v>3679</v>
      </c>
      <c r="C86" s="30">
        <v>41.52242457189454</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268</v>
      </c>
      <c r="B87" s="29">
        <v>48</v>
      </c>
      <c r="C87" s="30">
        <v>222.20833333333334</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5.5" thickBot="1" x14ac:dyDescent="0.4">
      <c r="A88" s="31" t="s">
        <v>237</v>
      </c>
      <c r="B88" s="32">
        <v>8232</v>
      </c>
      <c r="C88" s="33">
        <v>258.25838192419826</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179</v>
      </c>
      <c r="B89" s="29">
        <v>5260</v>
      </c>
      <c r="C89" s="30">
        <v>367.30133079847911</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8" t="s">
        <v>254</v>
      </c>
      <c r="B90" s="29">
        <v>109</v>
      </c>
      <c r="C90" s="30">
        <v>15.146788990825687</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267</v>
      </c>
      <c r="B91" s="29">
        <v>2861</v>
      </c>
      <c r="C91" s="30">
        <v>66.99720377490388</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268</v>
      </c>
      <c r="B92" s="29">
        <v>2</v>
      </c>
      <c r="C92" s="30">
        <v>324</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5.5" thickBot="1" x14ac:dyDescent="0.4">
      <c r="A93" s="31" t="s">
        <v>188</v>
      </c>
      <c r="B93" s="32">
        <v>3032</v>
      </c>
      <c r="C93" s="33">
        <v>331.86147757255935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179</v>
      </c>
      <c r="B94" s="29">
        <v>2391</v>
      </c>
      <c r="C94" s="30">
        <v>342.57130907570053</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254</v>
      </c>
      <c r="B95" s="29">
        <v>111</v>
      </c>
      <c r="C95" s="30">
        <v>43.765765765765764</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8" t="s">
        <v>267</v>
      </c>
      <c r="B96" s="29">
        <v>499</v>
      </c>
      <c r="C96" s="30">
        <v>354.87775551102203</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268</v>
      </c>
      <c r="B97" s="29">
        <v>31</v>
      </c>
      <c r="C97" s="30">
        <v>166.90322580645162</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5.5" thickBot="1" x14ac:dyDescent="0.4">
      <c r="A98" s="31" t="s">
        <v>189</v>
      </c>
      <c r="B98" s="32">
        <v>13757</v>
      </c>
      <c r="C98" s="33">
        <v>450.94591844152069</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179</v>
      </c>
      <c r="B99" s="29">
        <v>12179</v>
      </c>
      <c r="C99" s="30">
        <v>404.41251334263899</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242</v>
      </c>
      <c r="B100" s="29">
        <v>553</v>
      </c>
      <c r="C100" s="30">
        <v>1812.9312839059673</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254</v>
      </c>
      <c r="B101" s="29">
        <v>120</v>
      </c>
      <c r="C101" s="30">
        <v>19.766666666666666</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8" t="s">
        <v>267</v>
      </c>
      <c r="B102" s="29">
        <v>694</v>
      </c>
      <c r="C102" s="30">
        <v>273.17579250720462</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268</v>
      </c>
      <c r="B103" s="29">
        <v>211</v>
      </c>
      <c r="C103" s="30">
        <v>397.23222748815164</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5.5" thickBot="1" x14ac:dyDescent="0.4">
      <c r="A104" s="31" t="s">
        <v>190</v>
      </c>
      <c r="B104" s="32">
        <v>13981</v>
      </c>
      <c r="C104" s="33">
        <v>451.07832057792717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179</v>
      </c>
      <c r="B105" s="29">
        <v>13027</v>
      </c>
      <c r="C105" s="30">
        <v>464.27550472096414</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243</v>
      </c>
      <c r="B106" s="29">
        <v>2</v>
      </c>
      <c r="C106" s="30">
        <v>239</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8" t="s">
        <v>242</v>
      </c>
      <c r="B107" s="29">
        <v>4</v>
      </c>
      <c r="C107" s="30">
        <v>1580.75</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254</v>
      </c>
      <c r="B108" s="29">
        <v>118</v>
      </c>
      <c r="C108" s="30">
        <v>25.940677966101696</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267</v>
      </c>
      <c r="B109" s="29">
        <v>806</v>
      </c>
      <c r="C109" s="30">
        <v>302.20843672456573</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268</v>
      </c>
      <c r="B110" s="29">
        <v>24</v>
      </c>
      <c r="C110" s="30">
        <v>206.95833333333334</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5.5" thickBot="1" x14ac:dyDescent="0.4">
      <c r="A111" s="31" t="s">
        <v>191</v>
      </c>
      <c r="B111" s="32">
        <v>5484</v>
      </c>
      <c r="C111" s="33">
        <v>528.05689277899342</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8" t="s">
        <v>179</v>
      </c>
      <c r="B112" s="29">
        <v>4834</v>
      </c>
      <c r="C112" s="30">
        <v>560.79478692594125</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242</v>
      </c>
      <c r="B113" s="29">
        <v>25</v>
      </c>
      <c r="C113" s="30">
        <v>2197.7600000000002</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254</v>
      </c>
      <c r="B114" s="29">
        <v>43</v>
      </c>
      <c r="C114" s="30">
        <v>21.209302325581394</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267</v>
      </c>
      <c r="B115" s="29">
        <v>572</v>
      </c>
      <c r="C115" s="30">
        <v>223.67307692307693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268</v>
      </c>
      <c r="B116" s="29">
        <v>10</v>
      </c>
      <c r="C116" s="30">
        <v>118.5</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5.5" thickBot="1" x14ac:dyDescent="0.4">
      <c r="A117" s="31" t="s">
        <v>192</v>
      </c>
      <c r="B117" s="32">
        <v>8114</v>
      </c>
      <c r="C117" s="33">
        <v>596.32856790732069</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8" t="s">
        <v>179</v>
      </c>
      <c r="B118" s="29">
        <v>7153</v>
      </c>
      <c r="C118" s="30">
        <v>590.72766671326713</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242</v>
      </c>
      <c r="B119" s="29">
        <v>138</v>
      </c>
      <c r="C119" s="30">
        <v>2361.949275362319</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254</v>
      </c>
      <c r="B120" s="29">
        <v>1</v>
      </c>
      <c r="C120" s="30">
        <v>17</v>
      </c>
      <c r="E120" s="61"/>
      <c r="F120" s="40"/>
      <c r="G120" s="49"/>
      <c r="L120"/>
    </row>
    <row r="121" spans="1:55" ht="16" thickBot="1" x14ac:dyDescent="0.4">
      <c r="A121" s="28" t="s">
        <v>267</v>
      </c>
      <c r="B121" s="29">
        <v>725</v>
      </c>
      <c r="C121" s="30">
        <v>324.73793103448276</v>
      </c>
      <c r="E121" s="61"/>
      <c r="F121" s="40"/>
      <c r="G121" s="49"/>
    </row>
    <row r="122" spans="1:55" ht="16" thickBot="1" x14ac:dyDescent="0.4">
      <c r="A122" s="28" t="s">
        <v>268</v>
      </c>
      <c r="B122" s="29">
        <v>97</v>
      </c>
      <c r="C122" s="30">
        <v>533.34020618556701</v>
      </c>
      <c r="E122" s="61"/>
      <c r="F122" s="40"/>
    </row>
    <row r="123" spans="1:55" ht="15.5" thickBot="1" x14ac:dyDescent="0.4">
      <c r="A123" s="31" t="s">
        <v>193</v>
      </c>
      <c r="B123" s="32">
        <v>13463</v>
      </c>
      <c r="C123" s="33">
        <v>851.23642575948895</v>
      </c>
      <c r="E123" s="61"/>
      <c r="F123" s="40"/>
    </row>
    <row r="124" spans="1:55" ht="16" thickBot="1" x14ac:dyDescent="0.4">
      <c r="A124" s="28" t="s">
        <v>179</v>
      </c>
      <c r="B124" s="29">
        <v>12201</v>
      </c>
      <c r="C124" s="30">
        <v>743.43414474223425</v>
      </c>
      <c r="E124" s="61"/>
      <c r="F124" s="40"/>
    </row>
    <row r="125" spans="1:55" ht="16" thickBot="1" x14ac:dyDescent="0.4">
      <c r="A125" s="28" t="s">
        <v>242</v>
      </c>
      <c r="B125" s="29">
        <v>877</v>
      </c>
      <c r="C125" s="30">
        <v>2583.6431014823261</v>
      </c>
      <c r="E125" s="61"/>
      <c r="F125" s="40"/>
    </row>
    <row r="126" spans="1:55" ht="16" thickBot="1" x14ac:dyDescent="0.4">
      <c r="A126" s="28" t="s">
        <v>254</v>
      </c>
      <c r="B126" s="29">
        <v>99</v>
      </c>
      <c r="C126" s="30">
        <v>21.666666666666668</v>
      </c>
      <c r="E126" s="61"/>
      <c r="F126" s="40"/>
    </row>
    <row r="127" spans="1:55" ht="16" thickBot="1" x14ac:dyDescent="0.4">
      <c r="A127" s="28" t="s">
        <v>267</v>
      </c>
      <c r="B127" s="29">
        <v>277</v>
      </c>
      <c r="C127" s="30">
        <v>432.67509025270761</v>
      </c>
      <c r="E127" s="61"/>
      <c r="F127" s="40"/>
    </row>
    <row r="128" spans="1:55" ht="16" thickBot="1" x14ac:dyDescent="0.4">
      <c r="A128" s="28" t="s">
        <v>268</v>
      </c>
      <c r="B128" s="29">
        <v>9</v>
      </c>
      <c r="C128" s="30">
        <v>189.44444444444446</v>
      </c>
      <c r="E128" s="61"/>
      <c r="F128" s="40"/>
    </row>
    <row r="129" spans="1:12" ht="15.5" thickBot="1" x14ac:dyDescent="0.4">
      <c r="A129" s="31" t="s">
        <v>194</v>
      </c>
      <c r="B129" s="32">
        <v>6753</v>
      </c>
      <c r="C129" s="33">
        <v>553.17755071819931</v>
      </c>
      <c r="E129" s="61"/>
      <c r="F129" s="40"/>
    </row>
    <row r="130" spans="1:12" ht="16" thickBot="1" x14ac:dyDescent="0.4">
      <c r="A130" s="28" t="s">
        <v>179</v>
      </c>
      <c r="B130" s="29">
        <v>6647</v>
      </c>
      <c r="C130" s="30">
        <v>557.39566721829397</v>
      </c>
      <c r="E130" s="61"/>
      <c r="F130" s="40"/>
    </row>
    <row r="131" spans="1:12" ht="16" thickBot="1" x14ac:dyDescent="0.4">
      <c r="A131" s="28" t="s">
        <v>242</v>
      </c>
      <c r="B131" s="29">
        <v>7</v>
      </c>
      <c r="C131" s="30">
        <v>1883.4285714285713</v>
      </c>
      <c r="E131" s="61"/>
      <c r="F131" s="40"/>
    </row>
    <row r="132" spans="1:12" ht="16" thickBot="1" x14ac:dyDescent="0.4">
      <c r="A132" s="28" t="s">
        <v>254</v>
      </c>
      <c r="B132" s="29">
        <v>23</v>
      </c>
      <c r="C132" s="30">
        <v>24.956521739130434</v>
      </c>
      <c r="E132" s="61"/>
      <c r="F132" s="40"/>
    </row>
    <row r="133" spans="1:12" ht="16" thickBot="1" x14ac:dyDescent="0.4">
      <c r="A133" s="28" t="s">
        <v>267</v>
      </c>
      <c r="B133" s="29">
        <v>32</v>
      </c>
      <c r="C133" s="30">
        <v>335.25</v>
      </c>
      <c r="E133" s="61"/>
      <c r="F133" s="40"/>
    </row>
    <row r="134" spans="1:12" ht="16" thickBot="1" x14ac:dyDescent="0.4">
      <c r="A134" s="28" t="s">
        <v>268</v>
      </c>
      <c r="B134" s="29">
        <v>44</v>
      </c>
      <c r="C134" s="30">
        <v>138.93181818181819</v>
      </c>
      <c r="E134" s="61"/>
      <c r="F134" s="40"/>
    </row>
    <row r="135" spans="1:12" ht="15.5" thickBot="1" x14ac:dyDescent="0.4">
      <c r="A135" s="31" t="s">
        <v>195</v>
      </c>
      <c r="B135" s="32">
        <v>4934</v>
      </c>
      <c r="C135" s="33">
        <v>207.36684231860559</v>
      </c>
      <c r="E135" s="61"/>
      <c r="F135" s="40"/>
    </row>
    <row r="136" spans="1:12" ht="16" thickBot="1" x14ac:dyDescent="0.4">
      <c r="A136" s="28" t="s">
        <v>179</v>
      </c>
      <c r="B136" s="29">
        <v>4050</v>
      </c>
      <c r="C136" s="30">
        <v>242.14222222222222</v>
      </c>
      <c r="E136" s="61"/>
      <c r="F136" s="40"/>
    </row>
    <row r="137" spans="1:12" ht="16" thickBot="1" x14ac:dyDescent="0.4">
      <c r="A137" s="28" t="s">
        <v>243</v>
      </c>
      <c r="B137" s="29">
        <v>1</v>
      </c>
      <c r="C137" s="30">
        <v>11</v>
      </c>
      <c r="E137" s="61"/>
      <c r="F137" s="40"/>
    </row>
    <row r="138" spans="1:12" ht="16" thickBot="1" x14ac:dyDescent="0.4">
      <c r="A138" s="28" t="s">
        <v>254</v>
      </c>
      <c r="B138" s="29">
        <v>351</v>
      </c>
      <c r="C138" s="30">
        <v>7.8974358974358978</v>
      </c>
      <c r="E138" s="61"/>
    </row>
    <row r="139" spans="1:12" ht="16" thickBot="1" x14ac:dyDescent="0.4">
      <c r="A139" s="28" t="s">
        <v>267</v>
      </c>
      <c r="B139" s="29">
        <v>532</v>
      </c>
      <c r="C139" s="30">
        <v>74.603383458646618</v>
      </c>
      <c r="E139" s="61"/>
    </row>
    <row r="140" spans="1:12" ht="15.5" thickBot="1" x14ac:dyDescent="0.4">
      <c r="A140" s="31" t="s">
        <v>196</v>
      </c>
      <c r="B140" s="32">
        <v>7236</v>
      </c>
      <c r="C140" s="33">
        <v>631.99018794914321</v>
      </c>
      <c r="E140" s="61"/>
    </row>
    <row r="141" spans="1:12" ht="16" thickBot="1" x14ac:dyDescent="0.4">
      <c r="A141" s="28" t="s">
        <v>179</v>
      </c>
      <c r="B141" s="29">
        <v>7003</v>
      </c>
      <c r="C141" s="30">
        <v>632.93245751820643</v>
      </c>
      <c r="E141" s="61"/>
      <c r="J141" s="3"/>
      <c r="L141"/>
    </row>
    <row r="142" spans="1:12" ht="16" thickBot="1" x14ac:dyDescent="0.4">
      <c r="A142" s="28" t="s">
        <v>242</v>
      </c>
      <c r="B142" s="29">
        <v>43</v>
      </c>
      <c r="C142" s="30">
        <v>2462.8837209302324</v>
      </c>
      <c r="E142" s="61"/>
      <c r="J142" s="3"/>
      <c r="L142"/>
    </row>
    <row r="143" spans="1:12" ht="16" thickBot="1" x14ac:dyDescent="0.4">
      <c r="A143" s="28" t="s">
        <v>254</v>
      </c>
      <c r="B143" s="29">
        <v>45</v>
      </c>
      <c r="C143" s="30">
        <v>25.088888888888889</v>
      </c>
      <c r="E143" s="61"/>
      <c r="G143"/>
      <c r="J143" s="3"/>
      <c r="L143"/>
    </row>
    <row r="144" spans="1:12" ht="16" thickBot="1" x14ac:dyDescent="0.4">
      <c r="A144" s="28" t="s">
        <v>267</v>
      </c>
      <c r="B144" s="29">
        <v>144</v>
      </c>
      <c r="C144" s="30">
        <v>233.42361111111111</v>
      </c>
      <c r="E144" s="61"/>
      <c r="G144"/>
      <c r="J144" s="3"/>
      <c r="L144"/>
    </row>
    <row r="145" spans="1:7" ht="16" thickBot="1" x14ac:dyDescent="0.4">
      <c r="A145" s="28" t="s">
        <v>268</v>
      </c>
      <c r="B145" s="29">
        <v>1</v>
      </c>
      <c r="C145" s="30">
        <v>9</v>
      </c>
      <c r="E145" s="61"/>
      <c r="G145"/>
    </row>
    <row r="146" spans="1:7" ht="15.5" thickBot="1" x14ac:dyDescent="0.4">
      <c r="A146" s="31" t="s">
        <v>197</v>
      </c>
      <c r="B146" s="32">
        <v>7654</v>
      </c>
      <c r="C146" s="33">
        <v>226.63901228116018</v>
      </c>
      <c r="E146" s="61"/>
      <c r="G146"/>
    </row>
    <row r="147" spans="1:7" ht="16" thickBot="1" x14ac:dyDescent="0.4">
      <c r="A147" s="28" t="s">
        <v>179</v>
      </c>
      <c r="B147" s="29">
        <v>5149</v>
      </c>
      <c r="C147" s="30">
        <v>288.52689842687903</v>
      </c>
      <c r="E147" s="61"/>
    </row>
    <row r="148" spans="1:7" ht="16" thickBot="1" x14ac:dyDescent="0.4">
      <c r="A148" s="28" t="s">
        <v>242</v>
      </c>
      <c r="B148" s="29">
        <v>4</v>
      </c>
      <c r="C148" s="30">
        <v>768.5</v>
      </c>
      <c r="E148" s="61"/>
    </row>
    <row r="149" spans="1:7" ht="16" thickBot="1" x14ac:dyDescent="0.4">
      <c r="A149" s="28" t="s">
        <v>254</v>
      </c>
      <c r="B149" s="29">
        <v>83</v>
      </c>
      <c r="C149" s="30">
        <v>11.72289156626506</v>
      </c>
      <c r="E149" s="61"/>
    </row>
    <row r="150" spans="1:7" ht="16" thickBot="1" x14ac:dyDescent="0.4">
      <c r="A150" s="28" t="s">
        <v>267</v>
      </c>
      <c r="B150" s="29">
        <v>2402</v>
      </c>
      <c r="C150" s="30">
        <v>100.74687760199834</v>
      </c>
      <c r="D150" s="48"/>
      <c r="E150" s="61"/>
    </row>
    <row r="151" spans="1:7" ht="16" thickBot="1" x14ac:dyDescent="0.4">
      <c r="A151" s="28" t="s">
        <v>268</v>
      </c>
      <c r="B151" s="29">
        <v>16</v>
      </c>
      <c r="C151" s="30">
        <v>189.3125</v>
      </c>
      <c r="D151" s="48"/>
      <c r="E151" s="61"/>
    </row>
    <row r="152" spans="1:7" ht="15.5" thickBot="1" x14ac:dyDescent="0.4">
      <c r="A152" s="31" t="s">
        <v>198</v>
      </c>
      <c r="B152" s="32">
        <v>2260</v>
      </c>
      <c r="C152" s="33">
        <v>522.16637168141597</v>
      </c>
      <c r="D152" s="48"/>
      <c r="E152" s="54"/>
      <c r="F152"/>
    </row>
    <row r="153" spans="1:7" ht="16" thickBot="1" x14ac:dyDescent="0.4">
      <c r="A153" s="28" t="s">
        <v>179</v>
      </c>
      <c r="B153" s="29">
        <v>1538</v>
      </c>
      <c r="C153" s="30">
        <v>638.49024707412218</v>
      </c>
      <c r="D153" s="48"/>
      <c r="E153" s="54"/>
      <c r="F153"/>
    </row>
    <row r="154" spans="1:7" ht="16" thickBot="1" x14ac:dyDescent="0.4">
      <c r="A154" s="28" t="s">
        <v>243</v>
      </c>
      <c r="B154" s="29">
        <v>1</v>
      </c>
      <c r="C154" s="30">
        <v>1701</v>
      </c>
      <c r="E154" s="54"/>
      <c r="F154"/>
    </row>
    <row r="155" spans="1:7" ht="16" thickBot="1" x14ac:dyDescent="0.4">
      <c r="A155" s="28" t="s">
        <v>242</v>
      </c>
      <c r="B155" s="29">
        <v>39</v>
      </c>
      <c r="C155" s="30">
        <v>2281.3076923076924</v>
      </c>
      <c r="E155" s="54"/>
      <c r="F155"/>
    </row>
    <row r="156" spans="1:7" ht="16" thickBot="1" x14ac:dyDescent="0.4">
      <c r="A156" s="28" t="s">
        <v>254</v>
      </c>
      <c r="B156" s="29">
        <v>22</v>
      </c>
      <c r="C156" s="30">
        <v>15.272727272727273</v>
      </c>
    </row>
    <row r="157" spans="1:7" ht="16" thickBot="1" x14ac:dyDescent="0.4">
      <c r="A157" s="28" t="s">
        <v>267</v>
      </c>
      <c r="B157" s="29">
        <v>660</v>
      </c>
      <c r="C157" s="30">
        <v>162.25757575757575</v>
      </c>
    </row>
    <row r="158" spans="1:7" ht="15.5" thickBot="1" x14ac:dyDescent="0.4">
      <c r="A158" s="31" t="s">
        <v>199</v>
      </c>
      <c r="B158" s="32">
        <v>18887</v>
      </c>
      <c r="C158" s="33">
        <v>669.9377349499656</v>
      </c>
    </row>
    <row r="159" spans="1:7" ht="16" thickBot="1" x14ac:dyDescent="0.4">
      <c r="A159" s="28" t="s">
        <v>179</v>
      </c>
      <c r="B159" s="29">
        <v>17313</v>
      </c>
      <c r="C159" s="30">
        <v>609.05002021602263</v>
      </c>
    </row>
    <row r="160" spans="1:7" ht="16" thickBot="1" x14ac:dyDescent="0.4">
      <c r="A160" s="28" t="s">
        <v>243</v>
      </c>
      <c r="B160" s="29">
        <v>1</v>
      </c>
      <c r="C160" s="30">
        <v>1035</v>
      </c>
    </row>
    <row r="161" spans="1:3" ht="16" thickBot="1" x14ac:dyDescent="0.4">
      <c r="A161" s="28" t="s">
        <v>242</v>
      </c>
      <c r="B161" s="29">
        <v>800</v>
      </c>
      <c r="C161" s="30">
        <v>2272.1212500000001</v>
      </c>
    </row>
    <row r="162" spans="1:3" ht="16" thickBot="1" x14ac:dyDescent="0.4">
      <c r="A162" s="28" t="s">
        <v>254</v>
      </c>
      <c r="B162" s="29">
        <v>80</v>
      </c>
      <c r="C162" s="30">
        <v>12.9</v>
      </c>
    </row>
    <row r="163" spans="1:3" ht="16" thickBot="1" x14ac:dyDescent="0.4">
      <c r="A163" s="28" t="s">
        <v>267</v>
      </c>
      <c r="B163" s="29">
        <v>686</v>
      </c>
      <c r="C163" s="30">
        <v>420.36151603498541</v>
      </c>
    </row>
    <row r="164" spans="1:3" ht="16" thickBot="1" x14ac:dyDescent="0.4">
      <c r="A164" s="28" t="s">
        <v>268</v>
      </c>
      <c r="B164" s="29">
        <v>7</v>
      </c>
      <c r="C164" s="30">
        <v>71.285714285714292</v>
      </c>
    </row>
    <row r="165" spans="1:3" ht="15.5" thickBot="1" x14ac:dyDescent="0.4">
      <c r="A165" s="31" t="s">
        <v>200</v>
      </c>
      <c r="B165" s="32">
        <v>8600</v>
      </c>
      <c r="C165" s="33">
        <v>691.13267441860467</v>
      </c>
    </row>
    <row r="166" spans="1:3" ht="16" thickBot="1" x14ac:dyDescent="0.4">
      <c r="A166" s="28" t="s">
        <v>179</v>
      </c>
      <c r="B166" s="29">
        <v>7538</v>
      </c>
      <c r="C166" s="30">
        <v>673.82860175112762</v>
      </c>
    </row>
    <row r="167" spans="1:3" ht="16" thickBot="1" x14ac:dyDescent="0.4">
      <c r="A167" s="28" t="s">
        <v>242</v>
      </c>
      <c r="B167" s="29">
        <v>232</v>
      </c>
      <c r="C167" s="30">
        <v>2476.594827586207</v>
      </c>
    </row>
    <row r="168" spans="1:3" ht="16" thickBot="1" x14ac:dyDescent="0.4">
      <c r="A168" s="28" t="s">
        <v>254</v>
      </c>
      <c r="B168" s="29">
        <v>36</v>
      </c>
      <c r="C168" s="30">
        <v>17.111111111111111</v>
      </c>
    </row>
    <row r="169" spans="1:3" ht="16" thickBot="1" x14ac:dyDescent="0.4">
      <c r="A169" s="28" t="s">
        <v>267</v>
      </c>
      <c r="B169" s="29">
        <v>599</v>
      </c>
      <c r="C169" s="30">
        <v>311.92988313856426</v>
      </c>
    </row>
    <row r="170" spans="1:3" ht="16" thickBot="1" x14ac:dyDescent="0.4">
      <c r="A170" s="28" t="s">
        <v>268</v>
      </c>
      <c r="B170" s="29">
        <v>195</v>
      </c>
      <c r="C170" s="30">
        <v>525.07179487179485</v>
      </c>
    </row>
    <row r="171" spans="1:3" ht="15.5" thickBot="1" x14ac:dyDescent="0.4">
      <c r="A171" s="31" t="s">
        <v>201</v>
      </c>
      <c r="B171" s="32">
        <v>3967</v>
      </c>
      <c r="C171" s="33">
        <v>788.55331484749183</v>
      </c>
    </row>
    <row r="172" spans="1:3" ht="16" thickBot="1" x14ac:dyDescent="0.4">
      <c r="A172" s="28" t="s">
        <v>179</v>
      </c>
      <c r="B172" s="29">
        <v>3546</v>
      </c>
      <c r="C172" s="30">
        <v>768.62831359278061</v>
      </c>
    </row>
    <row r="173" spans="1:3" ht="16" thickBot="1" x14ac:dyDescent="0.4">
      <c r="A173" s="28" t="s">
        <v>242</v>
      </c>
      <c r="B173" s="29">
        <v>107</v>
      </c>
      <c r="C173" s="30">
        <v>2689.6168224299067</v>
      </c>
    </row>
    <row r="174" spans="1:3" ht="16" thickBot="1" x14ac:dyDescent="0.4">
      <c r="A174" s="28" t="s">
        <v>254</v>
      </c>
      <c r="B174" s="29">
        <v>19</v>
      </c>
      <c r="C174" s="30">
        <v>20.210526315789473</v>
      </c>
    </row>
    <row r="175" spans="1:3" ht="16" thickBot="1" x14ac:dyDescent="0.4">
      <c r="A175" s="28" t="s">
        <v>267</v>
      </c>
      <c r="B175" s="29">
        <v>295</v>
      </c>
      <c r="C175" s="30">
        <v>388.00677966101694</v>
      </c>
    </row>
    <row r="176" spans="1:3" ht="15.5" thickBot="1" x14ac:dyDescent="0.4">
      <c r="A176" s="31" t="s">
        <v>235</v>
      </c>
      <c r="B176" s="32">
        <v>3519</v>
      </c>
      <c r="C176" s="33">
        <v>530.65245808468319</v>
      </c>
    </row>
    <row r="177" spans="1:3" ht="16" thickBot="1" x14ac:dyDescent="0.4">
      <c r="A177" s="28" t="s">
        <v>179</v>
      </c>
      <c r="B177" s="29">
        <v>3094</v>
      </c>
      <c r="C177" s="30">
        <v>548.44537815126046</v>
      </c>
    </row>
    <row r="178" spans="1:3" ht="16" thickBot="1" x14ac:dyDescent="0.4">
      <c r="A178" s="28" t="s">
        <v>254</v>
      </c>
      <c r="B178" s="29">
        <v>39</v>
      </c>
      <c r="C178" s="30">
        <v>57.307692307692307</v>
      </c>
    </row>
    <row r="179" spans="1:3" ht="16" thickBot="1" x14ac:dyDescent="0.4">
      <c r="A179" s="28" t="s">
        <v>267</v>
      </c>
      <c r="B179" s="73">
        <v>386</v>
      </c>
      <c r="C179" s="74">
        <v>435.85751295336786</v>
      </c>
    </row>
    <row r="180" spans="1:3" x14ac:dyDescent="0.35">
      <c r="C180" s="61"/>
    </row>
    <row r="181" spans="1:3" x14ac:dyDescent="0.35">
      <c r="C181" s="61"/>
    </row>
    <row r="182" spans="1:3" x14ac:dyDescent="0.35">
      <c r="C182" s="61"/>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368" t="s">
        <v>10</v>
      </c>
      <c r="B1" s="368"/>
      <c r="C1" s="368"/>
      <c r="D1" s="368"/>
      <c r="E1" s="368"/>
      <c r="F1" s="368"/>
      <c r="G1" s="368"/>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69" t="s">
        <v>11</v>
      </c>
      <c r="B2" s="369"/>
      <c r="C2" s="369"/>
      <c r="D2" s="369"/>
      <c r="E2" s="369"/>
      <c r="F2" s="369"/>
      <c r="G2" s="369"/>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69"/>
      <c r="B3" s="369"/>
      <c r="C3" s="369"/>
      <c r="D3" s="369"/>
      <c r="E3" s="369"/>
      <c r="F3" s="369"/>
      <c r="G3" s="369"/>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0" t="s">
        <v>262</v>
      </c>
      <c r="B4" s="370"/>
      <c r="C4" s="370"/>
      <c r="D4" s="370"/>
      <c r="E4" s="370"/>
      <c r="F4" s="370"/>
      <c r="G4" s="370"/>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66" t="s">
        <v>240</v>
      </c>
      <c r="B7" s="366"/>
      <c r="C7" s="366"/>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238</v>
      </c>
      <c r="B8" s="21" t="s">
        <v>177</v>
      </c>
      <c r="C8" s="21" t="s">
        <v>239</v>
      </c>
      <c r="D8" s="3"/>
      <c r="E8" s="374" t="s">
        <v>264</v>
      </c>
      <c r="F8" s="374"/>
      <c r="G8" s="37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37</v>
      </c>
      <c r="B9" s="37">
        <v>12576</v>
      </c>
      <c r="C9" s="38">
        <v>34458.240000007179</v>
      </c>
      <c r="D9" s="3"/>
      <c r="E9" s="35" t="s">
        <v>244</v>
      </c>
      <c r="F9" s="41" t="s">
        <v>177</v>
      </c>
      <c r="G9" s="50" t="s">
        <v>245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179</v>
      </c>
      <c r="B10" s="6">
        <v>173590</v>
      </c>
      <c r="C10" s="22">
        <v>166646.40000008326</v>
      </c>
      <c r="D10" s="3"/>
      <c r="E10" s="36" t="s">
        <v>246</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242</v>
      </c>
      <c r="B11" s="37">
        <v>7320</v>
      </c>
      <c r="C11" s="38">
        <v>1317.5999999999785</v>
      </c>
      <c r="D11" s="3"/>
      <c r="E11" s="36" t="s">
        <v>247</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251</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241</v>
      </c>
      <c r="B13" s="37">
        <v>386</v>
      </c>
      <c r="C13" s="38">
        <v>0</v>
      </c>
      <c r="D13" s="58"/>
      <c r="E13" s="59" t="s">
        <v>255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253</v>
      </c>
      <c r="B14" s="6">
        <v>513</v>
      </c>
      <c r="C14" s="22">
        <v>1898.1000000000158</v>
      </c>
      <c r="D14" s="3"/>
      <c r="E14" s="372" t="s">
        <v>248</v>
      </c>
      <c r="F14" s="372"/>
      <c r="G14" s="372"/>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367" t="s">
        <v>261</v>
      </c>
      <c r="B16" s="367"/>
      <c r="C16" s="367"/>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367" t="s">
        <v>250</v>
      </c>
      <c r="B17" s="367"/>
      <c r="C17" s="367"/>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372"/>
      <c r="F18" s="372"/>
      <c r="G18" s="372"/>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66" t="s">
        <v>260</v>
      </c>
      <c r="B19" s="366"/>
      <c r="C19" s="366"/>
      <c r="D19" s="3"/>
      <c r="E19" s="374" t="s">
        <v>263</v>
      </c>
      <c r="F19" s="374"/>
      <c r="G19" s="374"/>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176</v>
      </c>
      <c r="B20" s="21" t="s">
        <v>177</v>
      </c>
      <c r="C20" s="21" t="s">
        <v>14</v>
      </c>
      <c r="D20" s="3"/>
      <c r="E20" s="35" t="s">
        <v>244</v>
      </c>
      <c r="F20" s="45" t="s">
        <v>177</v>
      </c>
      <c r="G20" s="52" t="s">
        <v>245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178</v>
      </c>
      <c r="B21" s="6">
        <v>85009</v>
      </c>
      <c r="C21" s="62">
        <v>568.94445294027696</v>
      </c>
      <c r="D21" s="3"/>
      <c r="E21" s="36" t="s">
        <v>246</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205</v>
      </c>
      <c r="B22" s="6">
        <v>57</v>
      </c>
      <c r="C22" s="62">
        <v>970.15789473684208</v>
      </c>
      <c r="D22" s="3"/>
      <c r="E22" s="36" t="s">
        <v>247</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204</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206</v>
      </c>
      <c r="B24">
        <v>64</v>
      </c>
      <c r="C24" s="63">
        <v>1006.453125</v>
      </c>
      <c r="D24" s="3"/>
      <c r="E24" s="372" t="s">
        <v>255</v>
      </c>
      <c r="F24" s="372"/>
      <c r="G24" s="372"/>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4">
        <v>548.58476446172597</v>
      </c>
      <c r="D25" s="3"/>
      <c r="E25" s="372" t="s">
        <v>248</v>
      </c>
      <c r="F25" s="372"/>
      <c r="G25" s="37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67" t="str">
        <f>A16</f>
        <v>Data from BI Inc. Participants Report, 9.30.2023</v>
      </c>
      <c r="B26" s="367"/>
      <c r="C26" s="367"/>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67" t="s">
        <v>259</v>
      </c>
      <c r="B27" s="367"/>
      <c r="C27" s="367"/>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5"/>
      <c r="B28" s="375"/>
      <c r="C28" s="375"/>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5"/>
      <c r="B29" s="375"/>
      <c r="C29" s="375"/>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375" t="s">
        <v>258</v>
      </c>
      <c r="B30" s="375"/>
      <c r="C30" s="375"/>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208</v>
      </c>
      <c r="B31" s="24" t="s">
        <v>177</v>
      </c>
      <c r="C31" s="24" t="s">
        <v>209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180</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37</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179</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242</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254</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181</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37</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179</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243</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242</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254</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182</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37</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179</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242</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254</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1" t="s">
        <v>183</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37</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179</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242</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1" t="s">
        <v>184</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37</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179</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243</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242</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254</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1" t="s">
        <v>185</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37</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179</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243</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242</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254</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1" t="s">
        <v>186</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37</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179</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252</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242</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254</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1" t="s">
        <v>249</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37</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179</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242</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1" t="s">
        <v>187</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37</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179</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242</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254</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237</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37</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179</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243</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242</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254</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188</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37</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179</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254</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189</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37</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179</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252</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242</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254</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190</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37</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179</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243</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242</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254</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1" t="s">
        <v>191</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37</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179</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242</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254</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1" t="s">
        <v>192</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37</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179</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243</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242</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193</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37</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179</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243</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242</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254</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1" t="s">
        <v>194</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37</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179</v>
      </c>
      <c r="B120" s="29">
        <v>8370</v>
      </c>
      <c r="C120" s="30">
        <v>496.88972520908004</v>
      </c>
      <c r="E120" s="61"/>
      <c r="F120" s="40"/>
      <c r="G120" s="49"/>
      <c r="L120"/>
    </row>
    <row r="121" spans="1:55" ht="16" thickBot="1" x14ac:dyDescent="0.4">
      <c r="A121" s="28" t="s">
        <v>242</v>
      </c>
      <c r="B121" s="29">
        <v>18</v>
      </c>
      <c r="C121" s="30">
        <v>1811.6111111111111</v>
      </c>
      <c r="E121" s="61"/>
      <c r="F121" s="40"/>
      <c r="G121" s="49"/>
    </row>
    <row r="122" spans="1:55" ht="16" thickBot="1" x14ac:dyDescent="0.4">
      <c r="A122" s="28" t="s">
        <v>254</v>
      </c>
      <c r="B122" s="29">
        <v>3</v>
      </c>
      <c r="C122" s="30">
        <v>15.333333333333334</v>
      </c>
      <c r="E122" s="61"/>
      <c r="F122" s="40"/>
      <c r="G122" s="49"/>
    </row>
    <row r="123" spans="1:55" ht="15.5" thickBot="1" x14ac:dyDescent="0.4">
      <c r="A123" s="31" t="s">
        <v>195</v>
      </c>
      <c r="B123" s="32">
        <v>6172</v>
      </c>
      <c r="C123" s="33">
        <v>163.50826312378484</v>
      </c>
      <c r="E123" s="61"/>
      <c r="F123" s="40"/>
    </row>
    <row r="124" spans="1:55" ht="16" thickBot="1" x14ac:dyDescent="0.4">
      <c r="A124" s="28" t="s">
        <v>37</v>
      </c>
      <c r="B124" s="29">
        <v>112</v>
      </c>
      <c r="C124" s="30">
        <v>138.26785714285714</v>
      </c>
      <c r="E124" s="61"/>
      <c r="F124" s="40"/>
    </row>
    <row r="125" spans="1:55" ht="16" thickBot="1" x14ac:dyDescent="0.4">
      <c r="A125" s="28" t="s">
        <v>179</v>
      </c>
      <c r="B125" s="29">
        <v>5957</v>
      </c>
      <c r="C125" s="30">
        <v>165.27060600973644</v>
      </c>
      <c r="E125" s="61"/>
      <c r="F125" s="40"/>
    </row>
    <row r="126" spans="1:55" ht="16" thickBot="1" x14ac:dyDescent="0.4">
      <c r="A126" s="28" t="s">
        <v>243</v>
      </c>
      <c r="B126" s="29">
        <v>28</v>
      </c>
      <c r="C126" s="30">
        <v>309.10714285714283</v>
      </c>
      <c r="E126" s="61"/>
      <c r="F126" s="40"/>
    </row>
    <row r="127" spans="1:55" ht="16" thickBot="1" x14ac:dyDescent="0.4">
      <c r="A127" s="28" t="s">
        <v>254</v>
      </c>
      <c r="B127" s="29">
        <v>75</v>
      </c>
      <c r="C127" s="30">
        <v>6.8666666666666663</v>
      </c>
      <c r="E127" s="61"/>
      <c r="F127" s="40"/>
    </row>
    <row r="128" spans="1:55" ht="15.5" thickBot="1" x14ac:dyDescent="0.4">
      <c r="A128" s="31" t="s">
        <v>196</v>
      </c>
      <c r="B128" s="32">
        <v>7152</v>
      </c>
      <c r="C128" s="33">
        <v>623.78159955257274</v>
      </c>
      <c r="E128" s="61"/>
      <c r="F128" s="40"/>
    </row>
    <row r="129" spans="1:12" ht="16" thickBot="1" x14ac:dyDescent="0.4">
      <c r="A129" s="28" t="s">
        <v>37</v>
      </c>
      <c r="B129" s="29">
        <v>76</v>
      </c>
      <c r="C129" s="30">
        <v>591.77631578947364</v>
      </c>
      <c r="E129" s="61"/>
      <c r="F129" s="40"/>
    </row>
    <row r="130" spans="1:12" ht="16" thickBot="1" x14ac:dyDescent="0.4">
      <c r="A130" s="28" t="s">
        <v>179</v>
      </c>
      <c r="B130" s="29">
        <v>6975</v>
      </c>
      <c r="C130" s="30">
        <v>606.56888888888886</v>
      </c>
      <c r="E130" s="61"/>
      <c r="F130" s="40"/>
    </row>
    <row r="131" spans="1:12" ht="16" thickBot="1" x14ac:dyDescent="0.4">
      <c r="A131" s="28" t="s">
        <v>242</v>
      </c>
      <c r="B131" s="29">
        <v>94</v>
      </c>
      <c r="C131" s="30">
        <v>1972.1914893617022</v>
      </c>
      <c r="E131" s="61"/>
      <c r="F131" s="40"/>
    </row>
    <row r="132" spans="1:12" ht="16" thickBot="1" x14ac:dyDescent="0.4">
      <c r="A132" s="28" t="s">
        <v>254</v>
      </c>
      <c r="B132" s="29">
        <v>7</v>
      </c>
      <c r="C132" s="30">
        <v>15.285714285714286</v>
      </c>
      <c r="E132" s="61"/>
      <c r="F132" s="40"/>
    </row>
    <row r="133" spans="1:12" ht="15.5" thickBot="1" x14ac:dyDescent="0.4">
      <c r="A133" s="31" t="s">
        <v>197</v>
      </c>
      <c r="B133" s="32">
        <v>13088</v>
      </c>
      <c r="C133" s="33">
        <v>183.99258863080684</v>
      </c>
      <c r="E133" s="61"/>
      <c r="F133" s="40"/>
    </row>
    <row r="134" spans="1:12" ht="16" thickBot="1" x14ac:dyDescent="0.4">
      <c r="A134" s="28" t="s">
        <v>37</v>
      </c>
      <c r="B134" s="29">
        <v>3417</v>
      </c>
      <c r="C134" s="30">
        <v>29.441322797775825</v>
      </c>
      <c r="E134" s="61"/>
      <c r="F134" s="40"/>
    </row>
    <row r="135" spans="1:12" ht="16" thickBot="1" x14ac:dyDescent="0.4">
      <c r="A135" s="28" t="s">
        <v>179</v>
      </c>
      <c r="B135" s="29">
        <v>9412</v>
      </c>
      <c r="C135" s="30">
        <v>234.84360390990224</v>
      </c>
      <c r="E135" s="61"/>
      <c r="F135" s="40"/>
    </row>
    <row r="136" spans="1:12" ht="16" thickBot="1" x14ac:dyDescent="0.4">
      <c r="A136" s="28" t="s">
        <v>243</v>
      </c>
      <c r="B136" s="29">
        <v>214</v>
      </c>
      <c r="C136" s="30">
        <v>350.24299065420558</v>
      </c>
      <c r="E136" s="61"/>
      <c r="F136" s="40"/>
    </row>
    <row r="137" spans="1:12" ht="16" thickBot="1" x14ac:dyDescent="0.4">
      <c r="A137" s="28" t="s">
        <v>242</v>
      </c>
      <c r="B137" s="29">
        <v>33</v>
      </c>
      <c r="C137" s="30">
        <v>663.78787878787875</v>
      </c>
      <c r="E137" s="61"/>
      <c r="F137" s="40"/>
    </row>
    <row r="138" spans="1:12" ht="16" thickBot="1" x14ac:dyDescent="0.4">
      <c r="A138" s="28" t="s">
        <v>254</v>
      </c>
      <c r="B138" s="29">
        <v>12</v>
      </c>
      <c r="C138" s="30">
        <v>24.083333333333332</v>
      </c>
      <c r="E138" s="61"/>
      <c r="F138" s="40"/>
    </row>
    <row r="139" spans="1:12" ht="15.5" thickBot="1" x14ac:dyDescent="0.4">
      <c r="A139" s="31" t="s">
        <v>198</v>
      </c>
      <c r="B139" s="32">
        <v>3314</v>
      </c>
      <c r="C139" s="33">
        <v>515.30687990343995</v>
      </c>
      <c r="E139" s="61"/>
    </row>
    <row r="140" spans="1:12" ht="16" thickBot="1" x14ac:dyDescent="0.4">
      <c r="A140" s="28" t="s">
        <v>37</v>
      </c>
      <c r="B140" s="29">
        <v>227</v>
      </c>
      <c r="C140" s="30">
        <v>540.75770925110135</v>
      </c>
      <c r="E140" s="61"/>
    </row>
    <row r="141" spans="1:12" ht="16" thickBot="1" x14ac:dyDescent="0.4">
      <c r="A141" s="28" t="s">
        <v>179</v>
      </c>
      <c r="B141" s="29">
        <v>2997</v>
      </c>
      <c r="C141" s="30">
        <v>466.96162829496166</v>
      </c>
      <c r="E141" s="61"/>
      <c r="J141" s="3"/>
      <c r="L141"/>
    </row>
    <row r="142" spans="1:12" ht="16" thickBot="1" x14ac:dyDescent="0.4">
      <c r="A142" s="28" t="s">
        <v>243</v>
      </c>
      <c r="B142" s="29">
        <v>5</v>
      </c>
      <c r="C142" s="30">
        <v>2113</v>
      </c>
      <c r="E142" s="61"/>
      <c r="J142" s="3"/>
      <c r="L142"/>
    </row>
    <row r="143" spans="1:12" ht="16" thickBot="1" x14ac:dyDescent="0.4">
      <c r="A143" s="28" t="s">
        <v>242</v>
      </c>
      <c r="B143" s="29">
        <v>80</v>
      </c>
      <c r="C143" s="30">
        <v>2185.4499999999998</v>
      </c>
      <c r="E143" s="61"/>
      <c r="J143" s="3"/>
      <c r="L143"/>
    </row>
    <row r="144" spans="1:12" ht="16" thickBot="1" x14ac:dyDescent="0.4">
      <c r="A144" s="28" t="s">
        <v>254</v>
      </c>
      <c r="B144" s="29">
        <v>5</v>
      </c>
      <c r="C144" s="30">
        <v>18</v>
      </c>
      <c r="E144" s="61"/>
      <c r="G144"/>
      <c r="J144" s="3"/>
      <c r="L144"/>
    </row>
    <row r="145" spans="1:7" ht="15.5" thickBot="1" x14ac:dyDescent="0.4">
      <c r="A145" s="31" t="s">
        <v>199</v>
      </c>
      <c r="B145" s="32">
        <v>18765</v>
      </c>
      <c r="C145" s="33">
        <v>762.87370103916862</v>
      </c>
      <c r="E145" s="61"/>
      <c r="G145"/>
    </row>
    <row r="146" spans="1:7" ht="16" thickBot="1" x14ac:dyDescent="0.4">
      <c r="A146" s="28" t="s">
        <v>37</v>
      </c>
      <c r="B146" s="29">
        <v>670</v>
      </c>
      <c r="C146" s="30">
        <v>465.14477611940299</v>
      </c>
      <c r="E146" s="61"/>
      <c r="G146"/>
    </row>
    <row r="147" spans="1:7" ht="16" thickBot="1" x14ac:dyDescent="0.4">
      <c r="A147" s="28" t="s">
        <v>179</v>
      </c>
      <c r="B147" s="29">
        <v>16005</v>
      </c>
      <c r="C147" s="30">
        <v>591.54364261168382</v>
      </c>
      <c r="E147" s="61"/>
      <c r="G147"/>
    </row>
    <row r="148" spans="1:7" ht="16" thickBot="1" x14ac:dyDescent="0.4">
      <c r="A148" s="28" t="s">
        <v>243</v>
      </c>
      <c r="B148" s="29">
        <v>1</v>
      </c>
      <c r="C148" s="30">
        <v>298</v>
      </c>
      <c r="E148" s="61"/>
    </row>
    <row r="149" spans="1:7" ht="16" thickBot="1" x14ac:dyDescent="0.4">
      <c r="A149" s="28" t="s">
        <v>242</v>
      </c>
      <c r="B149" s="29">
        <v>2074</v>
      </c>
      <c r="C149" s="30">
        <v>2186.8297974927677</v>
      </c>
      <c r="E149" s="61"/>
    </row>
    <row r="150" spans="1:7" ht="16" thickBot="1" x14ac:dyDescent="0.4">
      <c r="A150" s="28" t="s">
        <v>254</v>
      </c>
      <c r="B150" s="29">
        <v>15</v>
      </c>
      <c r="C150" s="30">
        <v>15.933333333333334</v>
      </c>
      <c r="D150" s="48"/>
      <c r="E150" s="61"/>
    </row>
    <row r="151" spans="1:7" ht="15.5" thickBot="1" x14ac:dyDescent="0.4">
      <c r="A151" s="31" t="s">
        <v>200</v>
      </c>
      <c r="B151" s="32">
        <v>7216</v>
      </c>
      <c r="C151" s="33">
        <v>739.68472838137473</v>
      </c>
      <c r="D151" s="48"/>
      <c r="E151" s="61"/>
    </row>
    <row r="152" spans="1:7" ht="16" thickBot="1" x14ac:dyDescent="0.4">
      <c r="A152" s="28" t="s">
        <v>37</v>
      </c>
      <c r="B152" s="29">
        <v>129</v>
      </c>
      <c r="C152" s="30">
        <v>279.82945736434107</v>
      </c>
      <c r="D152" s="48"/>
      <c r="E152" s="61"/>
    </row>
    <row r="153" spans="1:7" ht="16" thickBot="1" x14ac:dyDescent="0.4">
      <c r="A153" s="28" t="s">
        <v>179</v>
      </c>
      <c r="B153" s="29">
        <v>6756</v>
      </c>
      <c r="C153" s="30">
        <v>672.70293072824154</v>
      </c>
      <c r="D153" s="48"/>
      <c r="E153" s="54"/>
      <c r="F153"/>
    </row>
    <row r="154" spans="1:7" ht="16" thickBot="1" x14ac:dyDescent="0.4">
      <c r="A154" s="28" t="s">
        <v>242</v>
      </c>
      <c r="B154" s="29">
        <v>322</v>
      </c>
      <c r="C154" s="30">
        <v>2349.6863354037268</v>
      </c>
      <c r="E154" s="54"/>
      <c r="F154"/>
    </row>
    <row r="155" spans="1:7" ht="16" thickBot="1" x14ac:dyDescent="0.4">
      <c r="A155" s="28" t="s">
        <v>254</v>
      </c>
      <c r="B155" s="29">
        <v>9</v>
      </c>
      <c r="C155" s="30">
        <v>9.6666666666666661</v>
      </c>
      <c r="E155" s="54"/>
      <c r="F155"/>
    </row>
    <row r="156" spans="1:7" ht="15.5" thickBot="1" x14ac:dyDescent="0.4">
      <c r="A156" s="31" t="s">
        <v>201</v>
      </c>
      <c r="B156" s="32">
        <v>3467</v>
      </c>
      <c r="C156" s="33">
        <v>926.72050764349581</v>
      </c>
      <c r="E156" s="54"/>
      <c r="F156"/>
    </row>
    <row r="157" spans="1:7" ht="16" thickBot="1" x14ac:dyDescent="0.4">
      <c r="A157" s="28" t="s">
        <v>37</v>
      </c>
      <c r="B157" s="29">
        <v>124</v>
      </c>
      <c r="C157" s="30">
        <v>638.04032258064512</v>
      </c>
    </row>
    <row r="158" spans="1:7" ht="16" thickBot="1" x14ac:dyDescent="0.4">
      <c r="A158" s="28" t="s">
        <v>179</v>
      </c>
      <c r="B158" s="29">
        <v>3094</v>
      </c>
      <c r="C158" s="30">
        <v>813.13510019392368</v>
      </c>
    </row>
    <row r="159" spans="1:7" ht="16" thickBot="1" x14ac:dyDescent="0.4">
      <c r="A159" s="28" t="s">
        <v>242</v>
      </c>
      <c r="B159" s="29">
        <v>242</v>
      </c>
      <c r="C159" s="30">
        <v>2552.7190082644629</v>
      </c>
    </row>
    <row r="160" spans="1:7" ht="16" thickBot="1" x14ac:dyDescent="0.4">
      <c r="A160" s="28" t="s">
        <v>254</v>
      </c>
      <c r="B160" s="29">
        <v>7</v>
      </c>
      <c r="C160" s="30">
        <v>32.142857142857146</v>
      </c>
    </row>
    <row r="161" spans="1:3" ht="15.5" thickBot="1" x14ac:dyDescent="0.4">
      <c r="A161" s="31" t="s">
        <v>235</v>
      </c>
      <c r="B161" s="32">
        <v>4080</v>
      </c>
      <c r="C161" s="33">
        <v>580.66250000000002</v>
      </c>
    </row>
    <row r="162" spans="1:3" ht="16" thickBot="1" x14ac:dyDescent="0.4">
      <c r="A162" s="28" t="s">
        <v>37</v>
      </c>
      <c r="B162" s="29">
        <v>328</v>
      </c>
      <c r="C162" s="30">
        <v>516.29878048780483</v>
      </c>
    </row>
    <row r="163" spans="1:3" ht="16" thickBot="1" x14ac:dyDescent="0.4">
      <c r="A163" s="28" t="s">
        <v>179</v>
      </c>
      <c r="B163" s="29">
        <v>3720</v>
      </c>
      <c r="C163" s="30">
        <v>586.78655913978491</v>
      </c>
    </row>
    <row r="164" spans="1:3" ht="16" thickBot="1" x14ac:dyDescent="0.4">
      <c r="A164" s="28" t="s">
        <v>243</v>
      </c>
      <c r="B164" s="29">
        <v>2</v>
      </c>
      <c r="C164" s="30">
        <v>1803</v>
      </c>
    </row>
    <row r="165" spans="1:3" ht="16" thickBot="1" x14ac:dyDescent="0.4">
      <c r="A165" s="28" t="s">
        <v>242</v>
      </c>
      <c r="B165" s="29">
        <v>8</v>
      </c>
      <c r="C165" s="30">
        <v>1584.75</v>
      </c>
    </row>
    <row r="166" spans="1:3" ht="16" thickBot="1" x14ac:dyDescent="0.4">
      <c r="A166" s="72" t="s">
        <v>254</v>
      </c>
      <c r="B166" s="66">
        <v>22</v>
      </c>
      <c r="C166" s="67">
        <v>28.5</v>
      </c>
    </row>
    <row r="167" spans="1:3" x14ac:dyDescent="0.35">
      <c r="C167" s="61"/>
    </row>
    <row r="168" spans="1:3" x14ac:dyDescent="0.35">
      <c r="C168" s="61"/>
    </row>
    <row r="169" spans="1:3" x14ac:dyDescent="0.35">
      <c r="C169" s="61"/>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8FDF3-0D54-4B2D-9735-0C2ABB41D3FF}">
  <dimension ref="A1:AX163"/>
  <sheetViews>
    <sheetView showGridLines="0" zoomScaleNormal="100" zoomScaleSheetLayoutView="70" zoomScalePageLayoutView="90" workbookViewId="0">
      <selection activeCell="Y14" sqref="Y14"/>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55" customFormat="1" ht="27.75" customHeight="1" x14ac:dyDescent="0.3">
      <c r="A1" s="420" t="s">
        <v>10</v>
      </c>
      <c r="B1" s="420"/>
      <c r="C1" s="420"/>
      <c r="D1" s="420"/>
    </row>
    <row r="2" spans="1:50" s="157" customFormat="1" ht="45.75" customHeight="1" x14ac:dyDescent="0.3">
      <c r="A2" s="421" t="s">
        <v>11</v>
      </c>
      <c r="B2" s="421"/>
      <c r="C2" s="421"/>
      <c r="D2" s="421"/>
      <c r="E2" s="421"/>
      <c r="F2" s="421"/>
      <c r="G2" s="421"/>
      <c r="H2" s="421"/>
      <c r="I2" s="421"/>
      <c r="J2" s="421"/>
      <c r="K2" s="421"/>
      <c r="L2" s="421"/>
      <c r="M2" s="421"/>
      <c r="N2" s="421"/>
      <c r="O2" s="421"/>
      <c r="P2" s="421"/>
      <c r="Q2" s="156"/>
      <c r="R2" s="156"/>
      <c r="S2" s="156"/>
      <c r="T2" s="156"/>
      <c r="U2" s="156"/>
      <c r="V2" s="156"/>
    </row>
    <row r="3" spans="1:50" ht="31.5" customHeight="1" x14ac:dyDescent="0.35">
      <c r="A3" s="422" t="s">
        <v>668</v>
      </c>
      <c r="B3" s="422"/>
      <c r="C3" s="422"/>
      <c r="D3" s="422"/>
      <c r="E3" s="158"/>
      <c r="F3" s="158"/>
      <c r="G3" s="158"/>
      <c r="H3" s="158"/>
      <c r="I3" s="158"/>
      <c r="J3" s="158"/>
      <c r="K3" s="158"/>
      <c r="L3" s="158"/>
      <c r="M3" s="158"/>
      <c r="N3" s="158"/>
      <c r="O3" s="158"/>
      <c r="P3" s="158"/>
      <c r="Q3" s="158"/>
      <c r="R3" s="158"/>
      <c r="S3" s="158"/>
      <c r="T3" s="158"/>
      <c r="U3" s="158"/>
      <c r="V3" s="158"/>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55" customFormat="1" ht="30.75" customHeight="1" x14ac:dyDescent="0.3">
      <c r="A4" s="414"/>
      <c r="B4" s="414"/>
      <c r="C4" s="414"/>
      <c r="D4" s="414"/>
      <c r="E4" s="414"/>
      <c r="F4" s="414"/>
      <c r="G4" s="414"/>
      <c r="H4" s="414"/>
      <c r="I4" s="414"/>
      <c r="J4" s="414"/>
      <c r="K4" s="414"/>
      <c r="L4" s="414"/>
      <c r="M4" s="414"/>
      <c r="N4" s="414"/>
      <c r="O4" s="414"/>
      <c r="P4" s="414"/>
      <c r="Q4" s="414"/>
      <c r="R4" s="414"/>
      <c r="S4" s="414"/>
      <c r="T4" s="414"/>
      <c r="U4" s="414"/>
      <c r="V4" s="414"/>
      <c r="W4" s="159"/>
      <c r="X4" s="159"/>
      <c r="Y4" s="159"/>
      <c r="Z4" s="159"/>
    </row>
    <row r="5" spans="1:50" s="157" customFormat="1" ht="7.5" customHeight="1" thickBot="1" x14ac:dyDescent="0.35">
      <c r="A5" s="160"/>
      <c r="B5" s="160"/>
      <c r="C5" s="160"/>
      <c r="D5" s="160"/>
      <c r="E5" s="160"/>
      <c r="F5" s="160"/>
      <c r="G5" s="160"/>
      <c r="H5" s="160"/>
      <c r="I5" s="160"/>
      <c r="J5" s="160"/>
      <c r="K5" s="160"/>
      <c r="L5" s="160"/>
      <c r="M5" s="160"/>
      <c r="N5" s="160"/>
      <c r="O5" s="160"/>
      <c r="P5" s="160"/>
      <c r="Q5" s="160"/>
      <c r="R5" s="160"/>
      <c r="S5" s="160"/>
      <c r="T5" s="160"/>
      <c r="U5" s="160"/>
      <c r="V5" s="160"/>
      <c r="W5" s="161"/>
      <c r="X5" s="161"/>
      <c r="Y5" s="161"/>
      <c r="Z5" s="161"/>
    </row>
    <row r="6" spans="1:50" s="157" customFormat="1" ht="16.5" customHeight="1" x14ac:dyDescent="0.3">
      <c r="A6" s="415"/>
      <c r="B6" s="416"/>
      <c r="C6" s="416"/>
      <c r="D6" s="416"/>
      <c r="E6" s="416"/>
      <c r="F6" s="416"/>
      <c r="G6" s="416"/>
      <c r="H6" s="416"/>
      <c r="I6" s="416"/>
      <c r="J6" s="416"/>
      <c r="K6" s="416"/>
      <c r="L6" s="416"/>
      <c r="M6" s="416"/>
      <c r="N6" s="416"/>
      <c r="O6" s="416"/>
      <c r="P6" s="416"/>
      <c r="Q6" s="416"/>
      <c r="R6" s="416"/>
      <c r="S6" s="416"/>
      <c r="T6" s="416"/>
      <c r="U6" s="416"/>
      <c r="V6" s="417"/>
      <c r="W6" s="161"/>
      <c r="X6" s="161"/>
      <c r="Y6" s="161"/>
      <c r="Z6" s="161"/>
    </row>
    <row r="7" spans="1:50" s="155" customFormat="1" ht="16.5" customHeight="1" x14ac:dyDescent="0.3">
      <c r="A7" s="162"/>
      <c r="B7" s="163"/>
      <c r="C7" s="163"/>
      <c r="D7" s="163"/>
      <c r="E7" s="163"/>
      <c r="F7" s="163"/>
      <c r="G7" s="163"/>
      <c r="H7" s="163"/>
      <c r="J7" s="164"/>
      <c r="K7" s="164"/>
      <c r="L7" s="164"/>
      <c r="N7" s="163"/>
      <c r="O7" s="163"/>
      <c r="P7" s="163"/>
      <c r="Q7" s="163"/>
      <c r="R7" s="163"/>
      <c r="S7" s="163"/>
      <c r="T7" s="163"/>
      <c r="U7" s="163"/>
      <c r="V7" s="165"/>
      <c r="W7" s="166"/>
      <c r="X7" s="166"/>
      <c r="Y7" s="166"/>
      <c r="Z7" s="166"/>
    </row>
    <row r="8" spans="1:50" s="167" customFormat="1" ht="30.65" customHeight="1" x14ac:dyDescent="0.3">
      <c r="A8" s="387" t="s">
        <v>669</v>
      </c>
      <c r="B8" s="388"/>
      <c r="C8" s="388"/>
      <c r="D8" s="388"/>
      <c r="E8" s="11"/>
      <c r="F8" s="11"/>
      <c r="G8" s="388" t="s">
        <v>670</v>
      </c>
      <c r="H8" s="388"/>
      <c r="I8" s="388"/>
      <c r="J8" s="388"/>
      <c r="K8" s="388"/>
      <c r="M8" s="388" t="s">
        <v>671</v>
      </c>
      <c r="N8" s="388"/>
      <c r="O8" s="388"/>
      <c r="P8" s="388"/>
      <c r="Q8" s="388"/>
      <c r="T8" s="168"/>
      <c r="U8" s="168"/>
      <c r="V8" s="169"/>
      <c r="W8" s="170"/>
      <c r="X8" s="170"/>
      <c r="Y8" s="170"/>
      <c r="Z8" s="170"/>
      <c r="AB8" s="171"/>
      <c r="AC8" s="171"/>
    </row>
    <row r="9" spans="1:50" s="155" customFormat="1" ht="28.4" customHeight="1" x14ac:dyDescent="0.3">
      <c r="A9" s="172" t="s">
        <v>672</v>
      </c>
      <c r="B9" s="173" t="s">
        <v>673</v>
      </c>
      <c r="C9" s="173" t="s">
        <v>0</v>
      </c>
      <c r="D9" s="163"/>
      <c r="E9" s="163"/>
      <c r="F9" s="163"/>
      <c r="G9" s="418" t="s">
        <v>674</v>
      </c>
      <c r="H9" s="419"/>
      <c r="I9" s="174" t="s">
        <v>673</v>
      </c>
      <c r="J9" s="174" t="s">
        <v>0</v>
      </c>
      <c r="K9" s="175"/>
      <c r="L9" s="175"/>
      <c r="M9" s="418" t="s">
        <v>675</v>
      </c>
      <c r="N9" s="419"/>
      <c r="O9" s="176" t="s">
        <v>676</v>
      </c>
      <c r="P9" s="163"/>
      <c r="Q9" s="163"/>
      <c r="R9" s="163"/>
      <c r="S9" s="163"/>
      <c r="T9" s="163"/>
      <c r="U9" s="166"/>
      <c r="V9" s="169"/>
      <c r="W9" s="166"/>
      <c r="X9" s="166"/>
      <c r="Y9" s="166"/>
      <c r="Z9" s="166"/>
      <c r="AA9" s="166"/>
      <c r="AB9" s="177"/>
      <c r="AC9" s="177"/>
    </row>
    <row r="10" spans="1:50" s="155" customFormat="1" ht="16.5" customHeight="1" thickBot="1" x14ac:dyDescent="0.35">
      <c r="A10" s="178" t="s">
        <v>0</v>
      </c>
      <c r="B10" s="179">
        <f>SUM(B11:B14)</f>
        <v>34580</v>
      </c>
      <c r="C10" s="179">
        <f>SUM(C11:C14)</f>
        <v>34580</v>
      </c>
      <c r="D10" s="163"/>
      <c r="E10" s="163"/>
      <c r="F10" s="163"/>
      <c r="G10" s="406" t="s">
        <v>677</v>
      </c>
      <c r="H10" s="406"/>
      <c r="I10" s="180">
        <v>37.5371493634199</v>
      </c>
      <c r="J10" s="180">
        <v>37.5371493634199</v>
      </c>
      <c r="K10" s="181"/>
      <c r="L10" s="181"/>
      <c r="M10" s="407" t="s">
        <v>0</v>
      </c>
      <c r="N10" s="408"/>
      <c r="O10" s="182">
        <f>SUM(O11)</f>
        <v>10067</v>
      </c>
      <c r="P10" s="163"/>
      <c r="Q10" s="163"/>
      <c r="R10" s="163"/>
      <c r="S10" s="163"/>
      <c r="T10" s="163"/>
      <c r="U10" s="183"/>
      <c r="V10" s="169"/>
      <c r="W10" s="166"/>
      <c r="X10" s="166"/>
      <c r="Y10" s="166"/>
      <c r="Z10" s="166"/>
      <c r="AA10" s="166"/>
      <c r="AB10" s="177"/>
      <c r="AC10" s="177"/>
    </row>
    <row r="11" spans="1:50" s="155" customFormat="1" ht="13.4" customHeight="1" thickTop="1" x14ac:dyDescent="0.3">
      <c r="A11" s="184" t="s">
        <v>678</v>
      </c>
      <c r="B11" s="185">
        <v>17488</v>
      </c>
      <c r="C11" s="186">
        <f>SUM(B11)</f>
        <v>17488</v>
      </c>
      <c r="D11" s="163"/>
      <c r="E11" s="163"/>
      <c r="F11" s="409"/>
      <c r="G11" s="410"/>
      <c r="H11" s="187"/>
      <c r="I11" s="187"/>
      <c r="J11" s="187"/>
      <c r="K11" s="187"/>
      <c r="M11" s="411" t="s">
        <v>673</v>
      </c>
      <c r="N11" s="412"/>
      <c r="O11" s="188">
        <v>10067</v>
      </c>
      <c r="P11" s="163"/>
      <c r="Q11" s="163"/>
      <c r="R11" s="183"/>
      <c r="S11" s="183"/>
      <c r="T11" s="183"/>
      <c r="U11" s="166"/>
      <c r="V11" s="169"/>
      <c r="W11" s="166"/>
      <c r="X11" s="166"/>
      <c r="Y11" s="177"/>
      <c r="Z11" s="177"/>
    </row>
    <row r="12" spans="1:50" s="155" customFormat="1" ht="13.4" customHeight="1" x14ac:dyDescent="0.3">
      <c r="A12" s="189" t="s">
        <v>679</v>
      </c>
      <c r="B12" s="185">
        <v>10133</v>
      </c>
      <c r="C12" s="186">
        <f t="shared" ref="C12:C14" si="0">SUM(B12)</f>
        <v>10133</v>
      </c>
      <c r="D12" s="163"/>
      <c r="E12" s="163"/>
      <c r="M12" s="413"/>
      <c r="N12" s="413"/>
      <c r="O12" s="191"/>
      <c r="P12" s="163"/>
      <c r="Q12" s="163"/>
      <c r="R12" s="163"/>
      <c r="S12" s="163"/>
      <c r="T12" s="163"/>
      <c r="U12" s="183"/>
      <c r="V12" s="169"/>
      <c r="W12" s="192"/>
      <c r="X12" s="166"/>
      <c r="Y12" s="166"/>
      <c r="Z12" s="166"/>
      <c r="AA12" s="166"/>
      <c r="AB12" s="177"/>
      <c r="AC12" s="177"/>
    </row>
    <row r="13" spans="1:50" s="155" customFormat="1" ht="13.4" customHeight="1" x14ac:dyDescent="0.3">
      <c r="A13" s="189" t="s">
        <v>680</v>
      </c>
      <c r="B13" s="185">
        <v>5371</v>
      </c>
      <c r="C13" s="186">
        <f t="shared" si="0"/>
        <v>5371</v>
      </c>
      <c r="D13" s="163"/>
      <c r="E13" s="163"/>
      <c r="F13" s="163"/>
      <c r="G13" s="163"/>
      <c r="H13" s="163"/>
      <c r="I13" s="163"/>
      <c r="J13" s="163"/>
      <c r="Q13" s="163"/>
      <c r="R13" s="163"/>
      <c r="S13" s="163"/>
      <c r="T13" s="183"/>
      <c r="U13" s="163"/>
      <c r="V13" s="169"/>
      <c r="W13" s="193"/>
      <c r="X13" s="166"/>
      <c r="Y13" s="166"/>
      <c r="Z13" s="166"/>
      <c r="AA13" s="177"/>
      <c r="AB13" s="177"/>
    </row>
    <row r="14" spans="1:50" s="155" customFormat="1" ht="13.4" customHeight="1" x14ac:dyDescent="0.3">
      <c r="A14" s="189" t="s">
        <v>681</v>
      </c>
      <c r="B14" s="185">
        <v>1588</v>
      </c>
      <c r="C14" s="186">
        <f t="shared" si="0"/>
        <v>1588</v>
      </c>
      <c r="D14" s="163"/>
      <c r="E14" s="163"/>
      <c r="F14" s="163"/>
      <c r="G14" s="163"/>
      <c r="H14" s="163"/>
      <c r="I14" s="163"/>
      <c r="J14" s="163"/>
      <c r="K14" s="163"/>
      <c r="L14" s="163"/>
      <c r="M14" s="163"/>
      <c r="N14" s="163"/>
      <c r="O14" s="163"/>
      <c r="P14" s="163"/>
      <c r="Q14" s="163"/>
      <c r="R14" s="163"/>
      <c r="S14" s="163"/>
      <c r="T14" s="183"/>
      <c r="U14" s="163"/>
      <c r="V14" s="169"/>
      <c r="W14" s="193"/>
      <c r="X14" s="166"/>
      <c r="Y14" s="166"/>
      <c r="Z14" s="166"/>
      <c r="AA14" s="177"/>
      <c r="AB14" s="177"/>
    </row>
    <row r="15" spans="1:50" s="155" customFormat="1" ht="16.5" customHeight="1" x14ac:dyDescent="0.3">
      <c r="A15" s="194"/>
      <c r="B15" s="190"/>
      <c r="C15" s="190"/>
      <c r="D15" s="190"/>
      <c r="E15" s="190"/>
      <c r="F15" s="190"/>
      <c r="G15" s="163"/>
      <c r="H15" s="163"/>
      <c r="I15" s="163"/>
      <c r="J15" s="163"/>
      <c r="K15" s="163"/>
      <c r="L15" s="163"/>
      <c r="M15" s="163"/>
      <c r="N15" s="163"/>
      <c r="O15" s="163"/>
      <c r="P15" s="163"/>
      <c r="Q15" s="163"/>
      <c r="R15" s="163"/>
      <c r="S15" s="163"/>
      <c r="T15" s="163"/>
      <c r="U15" s="163"/>
      <c r="V15" s="169"/>
      <c r="W15" s="193"/>
      <c r="X15" s="166"/>
      <c r="Y15" s="166"/>
      <c r="Z15" s="166"/>
      <c r="AA15" s="166"/>
      <c r="AB15" s="177"/>
      <c r="AC15" s="177"/>
      <c r="AK15" s="177"/>
      <c r="AL15" s="177"/>
    </row>
    <row r="16" spans="1:50" s="155" customFormat="1" ht="16.5" customHeight="1" x14ac:dyDescent="0.3">
      <c r="A16" s="384"/>
      <c r="B16" s="385"/>
      <c r="C16" s="385"/>
      <c r="D16" s="385"/>
      <c r="E16" s="385"/>
      <c r="F16" s="385"/>
      <c r="G16" s="385"/>
      <c r="H16" s="385"/>
      <c r="I16" s="385"/>
      <c r="J16" s="385"/>
      <c r="K16" s="385"/>
      <c r="L16" s="385"/>
      <c r="M16" s="385"/>
      <c r="N16" s="385"/>
      <c r="O16" s="385"/>
      <c r="P16" s="385"/>
      <c r="Q16" s="385"/>
      <c r="R16" s="385"/>
      <c r="S16" s="385"/>
      <c r="T16" s="385"/>
      <c r="U16" s="385"/>
      <c r="V16" s="385"/>
      <c r="W16" s="193"/>
      <c r="X16" s="177"/>
      <c r="Y16" s="166"/>
      <c r="Z16" s="166"/>
      <c r="AK16" s="177"/>
    </row>
    <row r="17" spans="1:38" s="155" customFormat="1" ht="16.5" customHeight="1" x14ac:dyDescent="0.3">
      <c r="A17" s="162"/>
      <c r="B17" s="163"/>
      <c r="C17" s="163"/>
      <c r="D17" s="163"/>
      <c r="E17" s="163"/>
      <c r="F17" s="163"/>
      <c r="G17" s="163"/>
      <c r="H17" s="163"/>
      <c r="I17" s="163"/>
      <c r="J17" s="163"/>
      <c r="K17" s="163"/>
      <c r="L17" s="163"/>
      <c r="M17" s="163"/>
      <c r="N17" s="163"/>
      <c r="O17" s="163"/>
      <c r="P17" s="163"/>
      <c r="Q17" s="163"/>
      <c r="R17" s="163"/>
      <c r="S17" s="163"/>
      <c r="T17" s="163"/>
      <c r="U17" s="163"/>
      <c r="V17" s="165"/>
      <c r="W17" s="166"/>
      <c r="X17" s="166"/>
      <c r="Y17" s="166"/>
      <c r="Z17" s="166"/>
      <c r="AF17" s="177"/>
      <c r="AK17" s="177"/>
    </row>
    <row r="18" spans="1:38" s="195" customFormat="1" ht="27.65" customHeight="1" x14ac:dyDescent="0.3">
      <c r="A18" s="400" t="s">
        <v>682</v>
      </c>
      <c r="B18" s="401"/>
      <c r="C18" s="401"/>
      <c r="D18" s="401"/>
      <c r="E18" s="401"/>
      <c r="F18" s="401"/>
      <c r="I18" s="383" t="s">
        <v>683</v>
      </c>
      <c r="J18" s="383"/>
      <c r="K18" s="383"/>
      <c r="L18" s="383"/>
      <c r="M18" s="383"/>
      <c r="N18" s="383"/>
      <c r="O18" s="383"/>
      <c r="P18" s="383"/>
      <c r="Q18" s="383"/>
      <c r="R18" s="383"/>
      <c r="S18" s="383"/>
      <c r="T18" s="383"/>
      <c r="U18" s="383"/>
      <c r="V18" s="402"/>
      <c r="W18" s="196"/>
      <c r="X18" s="196"/>
      <c r="Y18" s="196"/>
      <c r="AE18" s="155"/>
      <c r="AF18" s="177"/>
      <c r="AG18" s="155"/>
      <c r="AH18" s="155"/>
      <c r="AI18" s="155"/>
      <c r="AJ18" s="155"/>
      <c r="AK18" s="155"/>
      <c r="AL18" s="177"/>
    </row>
    <row r="19" spans="1:38" s="157" customFormat="1" ht="28.75" customHeight="1" x14ac:dyDescent="0.3">
      <c r="A19" s="173" t="s">
        <v>684</v>
      </c>
      <c r="B19" s="173" t="s">
        <v>41</v>
      </c>
      <c r="C19" s="173" t="s">
        <v>685</v>
      </c>
      <c r="D19" s="173" t="s">
        <v>25</v>
      </c>
      <c r="E19" s="173" t="s">
        <v>686</v>
      </c>
      <c r="F19" s="173" t="s">
        <v>0</v>
      </c>
      <c r="I19" s="173" t="s">
        <v>687</v>
      </c>
      <c r="J19" s="173" t="s">
        <v>688</v>
      </c>
      <c r="K19" s="173" t="s">
        <v>689</v>
      </c>
      <c r="L19" s="173" t="s">
        <v>690</v>
      </c>
      <c r="M19" s="173" t="s">
        <v>691</v>
      </c>
      <c r="N19" s="173" t="s">
        <v>692</v>
      </c>
      <c r="O19" s="173" t="s">
        <v>693</v>
      </c>
      <c r="P19" s="173" t="s">
        <v>694</v>
      </c>
      <c r="Q19" s="173" t="s">
        <v>695</v>
      </c>
      <c r="R19" s="173" t="s">
        <v>696</v>
      </c>
      <c r="S19" s="173" t="s">
        <v>697</v>
      </c>
      <c r="T19" s="173" t="s">
        <v>698</v>
      </c>
      <c r="U19" s="173" t="s">
        <v>699</v>
      </c>
      <c r="V19" s="173" t="s">
        <v>0</v>
      </c>
      <c r="W19" s="197"/>
      <c r="X19" s="198"/>
      <c r="Y19" s="198"/>
      <c r="Z19" s="199"/>
      <c r="AA19" s="200"/>
      <c r="AB19" s="201"/>
      <c r="AC19" s="201"/>
      <c r="AD19" s="201"/>
      <c r="AE19" s="202"/>
      <c r="AF19" s="201"/>
      <c r="AG19" s="201"/>
      <c r="AH19" s="201"/>
      <c r="AI19" s="201"/>
      <c r="AJ19" s="201"/>
      <c r="AK19" s="201"/>
    </row>
    <row r="20" spans="1:38" s="157" customFormat="1" ht="18" customHeight="1" thickBot="1" x14ac:dyDescent="0.35">
      <c r="A20" s="178" t="s">
        <v>0</v>
      </c>
      <c r="B20" s="179">
        <f>SUM(B21:B23)</f>
        <v>11803</v>
      </c>
      <c r="C20" s="203">
        <f>IF(ISERROR(B20/F20),0,B20/F20)</f>
        <v>0.34132446500867553</v>
      </c>
      <c r="D20" s="179">
        <f>SUM(D21:D23)</f>
        <v>22777</v>
      </c>
      <c r="E20" s="203">
        <f>IF(ISERROR(D20/F20),0,D20/F20)</f>
        <v>0.65867553499132447</v>
      </c>
      <c r="F20" s="179">
        <f>B20+D20</f>
        <v>34580</v>
      </c>
      <c r="I20" s="204" t="s">
        <v>0</v>
      </c>
      <c r="J20" s="205">
        <f t="shared" ref="J20:U20" si="1">SUM(J21:J22)</f>
        <v>24114</v>
      </c>
      <c r="K20" s="206">
        <f t="shared" si="1"/>
        <v>17691</v>
      </c>
      <c r="L20" s="205">
        <f t="shared" si="1"/>
        <v>21084</v>
      </c>
      <c r="M20" s="205">
        <f t="shared" si="1"/>
        <v>20535</v>
      </c>
      <c r="N20" s="205">
        <f t="shared" si="1"/>
        <v>24435</v>
      </c>
      <c r="O20" s="205">
        <f t="shared" si="1"/>
        <v>22134</v>
      </c>
      <c r="P20" s="205">
        <f t="shared" si="1"/>
        <v>4391</v>
      </c>
      <c r="Q20" s="205">
        <f t="shared" si="1"/>
        <v>0</v>
      </c>
      <c r="R20" s="205">
        <f t="shared" si="1"/>
        <v>0</v>
      </c>
      <c r="S20" s="205">
        <f t="shared" si="1"/>
        <v>0</v>
      </c>
      <c r="T20" s="205">
        <f t="shared" si="1"/>
        <v>0</v>
      </c>
      <c r="U20" s="205">
        <f t="shared" si="1"/>
        <v>0</v>
      </c>
      <c r="V20" s="207">
        <f>SUM(J20:U20)</f>
        <v>134384</v>
      </c>
      <c r="W20" s="197"/>
      <c r="X20" s="197"/>
      <c r="Y20" s="198"/>
      <c r="Z20" s="198"/>
      <c r="AA20" s="201"/>
      <c r="AB20" s="201"/>
      <c r="AC20" s="201"/>
      <c r="AD20" s="201"/>
      <c r="AE20" s="202"/>
      <c r="AF20" s="201"/>
      <c r="AG20" s="201"/>
    </row>
    <row r="21" spans="1:38" s="157" customFormat="1" ht="15" customHeight="1" thickTop="1" x14ac:dyDescent="0.3">
      <c r="A21" s="184" t="s">
        <v>700</v>
      </c>
      <c r="B21" s="208">
        <v>7834</v>
      </c>
      <c r="C21" s="209">
        <f>IF(ISERROR(B21/F21),0,B21/F21)</f>
        <v>0.82040004188920301</v>
      </c>
      <c r="D21" s="208">
        <v>1715</v>
      </c>
      <c r="E21" s="209">
        <f>IF(ISERROR(D21/F21),0,D21/F21)</f>
        <v>0.17959995811079693</v>
      </c>
      <c r="F21" s="210">
        <f>B21+D21</f>
        <v>9549</v>
      </c>
      <c r="I21" s="210" t="s">
        <v>25</v>
      </c>
      <c r="J21" s="211">
        <v>17277</v>
      </c>
      <c r="K21" s="211">
        <v>10921</v>
      </c>
      <c r="L21" s="211">
        <v>13348</v>
      </c>
      <c r="M21" s="211">
        <v>13999</v>
      </c>
      <c r="N21" s="211">
        <v>17049</v>
      </c>
      <c r="O21" s="211">
        <v>14592</v>
      </c>
      <c r="P21" s="211">
        <v>2665</v>
      </c>
      <c r="Q21" s="211">
        <v>0</v>
      </c>
      <c r="R21" s="211">
        <v>0</v>
      </c>
      <c r="S21" s="211">
        <v>0</v>
      </c>
      <c r="T21" s="211">
        <v>0</v>
      </c>
      <c r="U21" s="211">
        <v>0</v>
      </c>
      <c r="V21" s="212">
        <f>SUM(J21:U21)</f>
        <v>89851</v>
      </c>
      <c r="W21" s="197"/>
      <c r="X21" s="213"/>
      <c r="Y21" s="213"/>
      <c r="Z21" s="198"/>
      <c r="AA21" s="201"/>
      <c r="AB21" s="202"/>
      <c r="AC21" s="202"/>
      <c r="AD21" s="202"/>
      <c r="AE21" s="202"/>
      <c r="AF21" s="202"/>
      <c r="AG21" s="202"/>
      <c r="AH21" s="202"/>
      <c r="AI21" s="202"/>
      <c r="AJ21" s="202"/>
      <c r="AK21" s="202"/>
      <c r="AL21" s="202"/>
    </row>
    <row r="22" spans="1:38" s="157" customFormat="1" ht="15" customHeight="1" x14ac:dyDescent="0.3">
      <c r="A22" s="189" t="s">
        <v>701</v>
      </c>
      <c r="B22" s="214">
        <v>3054</v>
      </c>
      <c r="C22" s="215">
        <f>IF(ISERROR(B22/F22),0,B22/F22)</f>
        <v>0.79738903394255878</v>
      </c>
      <c r="D22" s="214">
        <v>776</v>
      </c>
      <c r="E22" s="215">
        <f>IF(ISERROR(D22/F22),0,D22/F22)</f>
        <v>0.20261096605744125</v>
      </c>
      <c r="F22" s="216">
        <f>B22+D22</f>
        <v>3830</v>
      </c>
      <c r="I22" s="216" t="s">
        <v>702</v>
      </c>
      <c r="J22" s="217">
        <v>6837</v>
      </c>
      <c r="K22" s="211">
        <v>6770</v>
      </c>
      <c r="L22" s="211">
        <v>7736</v>
      </c>
      <c r="M22" s="211">
        <v>6536</v>
      </c>
      <c r="N22" s="211">
        <v>7386</v>
      </c>
      <c r="O22" s="211">
        <v>7542</v>
      </c>
      <c r="P22" s="211">
        <v>1726</v>
      </c>
      <c r="Q22" s="211">
        <v>0</v>
      </c>
      <c r="R22" s="211">
        <v>0</v>
      </c>
      <c r="S22" s="211">
        <v>0</v>
      </c>
      <c r="T22" s="211">
        <v>0</v>
      </c>
      <c r="U22" s="211">
        <v>0</v>
      </c>
      <c r="V22" s="218">
        <f>SUM(J22:U22)</f>
        <v>44533</v>
      </c>
      <c r="W22" s="197"/>
      <c r="X22" s="213"/>
      <c r="Y22" s="213"/>
      <c r="Z22" s="213"/>
      <c r="AA22" s="202"/>
      <c r="AB22" s="202"/>
      <c r="AC22" s="202"/>
      <c r="AD22" s="202"/>
      <c r="AE22" s="202"/>
      <c r="AF22" s="202"/>
      <c r="AG22" s="202"/>
      <c r="AH22" s="202"/>
      <c r="AI22" s="202"/>
      <c r="AJ22" s="202"/>
      <c r="AK22" s="202"/>
      <c r="AL22" s="202"/>
    </row>
    <row r="23" spans="1:38" s="157" customFormat="1" ht="15" customHeight="1" x14ac:dyDescent="0.3">
      <c r="A23" s="189" t="s">
        <v>703</v>
      </c>
      <c r="B23" s="214">
        <v>915</v>
      </c>
      <c r="C23" s="215">
        <f>IF(ISERROR(B23/F23),0,B23/F23)</f>
        <v>4.3158341587660957E-2</v>
      </c>
      <c r="D23" s="214">
        <v>20286</v>
      </c>
      <c r="E23" s="215">
        <f>IF(ISERROR(D23/F23),0,D23/F23)</f>
        <v>0.95684165841233904</v>
      </c>
      <c r="F23" s="216">
        <f>B23+D23</f>
        <v>21201</v>
      </c>
      <c r="T23" s="166"/>
      <c r="U23" s="166"/>
      <c r="V23" s="219"/>
      <c r="W23" s="197"/>
      <c r="X23" s="213"/>
      <c r="Y23" s="213"/>
      <c r="Z23" s="213"/>
      <c r="AA23" s="202"/>
      <c r="AB23" s="202"/>
      <c r="AC23" s="202"/>
      <c r="AD23" s="202"/>
      <c r="AE23" s="202"/>
      <c r="AF23" s="202"/>
      <c r="AG23" s="202"/>
      <c r="AH23" s="202"/>
      <c r="AI23" s="202"/>
      <c r="AJ23" s="202"/>
      <c r="AK23" s="202"/>
      <c r="AL23" s="202"/>
    </row>
    <row r="24" spans="1:38" s="157" customFormat="1" ht="12" x14ac:dyDescent="0.3">
      <c r="A24" s="220"/>
      <c r="T24" s="166"/>
      <c r="U24" s="166"/>
      <c r="V24" s="219"/>
      <c r="W24" s="197"/>
      <c r="X24" s="197"/>
      <c r="Y24" s="213"/>
      <c r="Z24" s="213"/>
      <c r="AA24" s="202"/>
      <c r="AB24" s="202"/>
      <c r="AC24" s="202"/>
      <c r="AD24" s="202"/>
      <c r="AE24" s="202"/>
      <c r="AF24" s="202"/>
      <c r="AG24" s="202"/>
      <c r="AH24" s="202"/>
      <c r="AK24" s="202"/>
      <c r="AL24" s="202"/>
    </row>
    <row r="25" spans="1:38" s="155" customFormat="1" ht="16.5" customHeight="1" x14ac:dyDescent="0.3">
      <c r="A25" s="384"/>
      <c r="B25" s="385"/>
      <c r="C25" s="385"/>
      <c r="D25" s="385"/>
      <c r="E25" s="385"/>
      <c r="F25" s="385"/>
      <c r="G25" s="385"/>
      <c r="H25" s="385"/>
      <c r="I25" s="385"/>
      <c r="J25" s="385"/>
      <c r="K25" s="385"/>
      <c r="L25" s="385"/>
      <c r="M25" s="385"/>
      <c r="N25" s="385"/>
      <c r="O25" s="385"/>
      <c r="P25" s="385"/>
      <c r="Q25" s="385"/>
      <c r="R25" s="385"/>
      <c r="S25" s="385"/>
      <c r="T25" s="385"/>
      <c r="U25" s="385"/>
      <c r="V25" s="386"/>
      <c r="W25" s="166"/>
      <c r="X25" s="166"/>
      <c r="Y25" s="166"/>
      <c r="Z25" s="183"/>
      <c r="AA25" s="177"/>
      <c r="AB25" s="177"/>
      <c r="AC25" s="177"/>
      <c r="AD25" s="177"/>
      <c r="AE25" s="177"/>
      <c r="AF25" s="177"/>
      <c r="AG25" s="177"/>
    </row>
    <row r="26" spans="1:38" s="157" customFormat="1" ht="12" x14ac:dyDescent="0.3">
      <c r="A26" s="220"/>
      <c r="T26" s="166"/>
      <c r="U26" s="166"/>
      <c r="V26" s="219"/>
      <c r="W26" s="197"/>
      <c r="X26" s="197"/>
      <c r="Y26" s="197"/>
      <c r="Z26" s="213"/>
      <c r="AA26" s="202"/>
      <c r="AB26" s="202"/>
      <c r="AC26" s="202"/>
      <c r="AG26" s="202"/>
    </row>
    <row r="27" spans="1:38" s="155" customFormat="1" ht="21.65" customHeight="1" x14ac:dyDescent="0.3">
      <c r="A27" s="403" t="s">
        <v>704</v>
      </c>
      <c r="B27" s="404"/>
      <c r="C27" s="404"/>
      <c r="D27" s="404"/>
      <c r="E27" s="404"/>
      <c r="F27" s="221"/>
      <c r="H27" s="404" t="s">
        <v>705</v>
      </c>
      <c r="I27" s="404"/>
      <c r="J27" s="404"/>
      <c r="K27" s="404"/>
      <c r="L27" s="404"/>
      <c r="M27" s="221"/>
      <c r="N27" s="405" t="s">
        <v>706</v>
      </c>
      <c r="O27" s="405"/>
      <c r="P27" s="405"/>
      <c r="Q27" s="405"/>
      <c r="R27" s="405"/>
      <c r="S27" s="221"/>
      <c r="V27" s="222"/>
      <c r="W27" s="223"/>
      <c r="X27" s="224"/>
      <c r="Y27" s="224"/>
      <c r="Z27" s="224"/>
      <c r="AA27" s="225"/>
      <c r="AB27" s="225"/>
      <c r="AC27" s="225"/>
      <c r="AD27" s="225"/>
      <c r="AE27" s="177"/>
      <c r="AF27" s="177"/>
      <c r="AG27" s="177"/>
      <c r="AH27" s="225"/>
      <c r="AI27" s="225"/>
    </row>
    <row r="28" spans="1:38" s="157" customFormat="1" ht="37.5" customHeight="1" x14ac:dyDescent="0.3">
      <c r="A28" s="173" t="s">
        <v>707</v>
      </c>
      <c r="B28" s="173" t="s">
        <v>700</v>
      </c>
      <c r="C28" s="173" t="s">
        <v>701</v>
      </c>
      <c r="D28" s="173" t="s">
        <v>703</v>
      </c>
      <c r="E28" s="173" t="s">
        <v>0</v>
      </c>
      <c r="H28" s="393" t="s">
        <v>707</v>
      </c>
      <c r="I28" s="393"/>
      <c r="J28" s="176" t="s">
        <v>0</v>
      </c>
      <c r="K28" s="166"/>
      <c r="L28" s="166"/>
      <c r="M28" s="166"/>
      <c r="N28" s="394" t="s">
        <v>708</v>
      </c>
      <c r="O28" s="395"/>
      <c r="P28" s="226" t="s">
        <v>0</v>
      </c>
      <c r="U28" s="166"/>
      <c r="V28" s="227"/>
      <c r="W28" s="197"/>
      <c r="X28" s="197"/>
      <c r="Y28" s="197"/>
      <c r="Z28" s="202"/>
      <c r="AD28" s="202"/>
      <c r="AE28" s="202"/>
      <c r="AF28" s="202"/>
      <c r="AG28" s="202"/>
    </row>
    <row r="29" spans="1:38" s="157" customFormat="1" ht="15" customHeight="1" thickBot="1" x14ac:dyDescent="0.35">
      <c r="A29" s="178" t="s">
        <v>0</v>
      </c>
      <c r="B29" s="179">
        <f>SUM(B30:B30)</f>
        <v>33572</v>
      </c>
      <c r="C29" s="179">
        <f>SUM(C30:C30)</f>
        <v>12222</v>
      </c>
      <c r="D29" s="179">
        <f>SUM(D30:D30)</f>
        <v>88590</v>
      </c>
      <c r="E29" s="206">
        <f>SUM(B29:D29)</f>
        <v>134384</v>
      </c>
      <c r="H29" s="396" t="s">
        <v>0</v>
      </c>
      <c r="I29" s="396"/>
      <c r="J29" s="228">
        <f>SUM(J30:J30)</f>
        <v>132207</v>
      </c>
      <c r="K29" s="166"/>
      <c r="L29" s="166"/>
      <c r="M29" s="166"/>
      <c r="N29" s="397" t="s">
        <v>0</v>
      </c>
      <c r="O29" s="398"/>
      <c r="P29" s="229">
        <v>133803</v>
      </c>
      <c r="U29" s="183"/>
      <c r="V29" s="230"/>
      <c r="W29" s="197"/>
      <c r="X29" s="213"/>
      <c r="Y29" s="213"/>
      <c r="Z29" s="202"/>
      <c r="AA29" s="202"/>
      <c r="AB29" s="202"/>
      <c r="AC29" s="202"/>
      <c r="AD29" s="202"/>
      <c r="AE29" s="202"/>
      <c r="AF29" s="202"/>
      <c r="AG29" s="202"/>
      <c r="AH29" s="202"/>
      <c r="AI29" s="202"/>
      <c r="AJ29" s="202"/>
    </row>
    <row r="30" spans="1:38" s="157" customFormat="1" ht="14.5" customHeight="1" thickTop="1" x14ac:dyDescent="0.3">
      <c r="A30" s="189" t="s">
        <v>673</v>
      </c>
      <c r="B30" s="214">
        <v>33572</v>
      </c>
      <c r="C30" s="214">
        <v>12222</v>
      </c>
      <c r="D30" s="214">
        <v>88590</v>
      </c>
      <c r="E30" s="210">
        <f>SUM(B30:D30)</f>
        <v>134384</v>
      </c>
      <c r="F30" s="155"/>
      <c r="G30" s="155"/>
      <c r="H30" s="399" t="s">
        <v>673</v>
      </c>
      <c r="I30" s="399"/>
      <c r="J30" s="231">
        <v>132207</v>
      </c>
      <c r="K30" s="166"/>
      <c r="L30" s="166"/>
      <c r="M30" s="166"/>
      <c r="N30" s="399" t="s">
        <v>709</v>
      </c>
      <c r="O30" s="399"/>
      <c r="P30" s="231">
        <v>32852</v>
      </c>
      <c r="Q30" s="166"/>
      <c r="R30" s="166"/>
      <c r="U30" s="183"/>
      <c r="V30" s="230"/>
      <c r="W30" s="197"/>
      <c r="X30" s="213"/>
      <c r="Y30" s="213"/>
      <c r="Z30" s="202"/>
      <c r="AA30" s="202"/>
      <c r="AB30" s="202"/>
      <c r="AC30" s="202"/>
      <c r="AD30" s="202"/>
      <c r="AE30" s="202"/>
      <c r="AF30" s="202"/>
      <c r="AG30" s="202"/>
      <c r="AH30" s="202"/>
      <c r="AI30" s="202"/>
      <c r="AJ30" s="202"/>
    </row>
    <row r="31" spans="1:38" s="157" customFormat="1" ht="12" x14ac:dyDescent="0.3">
      <c r="A31" s="220"/>
      <c r="F31" s="155"/>
      <c r="G31" s="155"/>
      <c r="H31" s="155"/>
      <c r="K31" s="155"/>
      <c r="L31" s="166"/>
      <c r="M31" s="166"/>
      <c r="N31" s="166"/>
      <c r="O31" s="166"/>
      <c r="P31" s="166"/>
      <c r="Q31" s="166"/>
      <c r="R31" s="166"/>
      <c r="S31" s="166"/>
      <c r="T31" s="166"/>
      <c r="U31" s="183"/>
      <c r="V31" s="219"/>
      <c r="W31" s="197"/>
      <c r="X31" s="213"/>
      <c r="Y31" s="213"/>
      <c r="Z31" s="213"/>
      <c r="AA31" s="202"/>
      <c r="AB31" s="202"/>
      <c r="AC31" s="202"/>
      <c r="AD31" s="202"/>
      <c r="AE31" s="202"/>
      <c r="AF31" s="202"/>
      <c r="AG31" s="202"/>
    </row>
    <row r="32" spans="1:38" s="155" customFormat="1" ht="16.5" customHeight="1" x14ac:dyDescent="0.3">
      <c r="A32" s="384"/>
      <c r="B32" s="385"/>
      <c r="C32" s="385"/>
      <c r="D32" s="385"/>
      <c r="E32" s="385"/>
      <c r="F32" s="385"/>
      <c r="G32" s="385"/>
      <c r="H32" s="385"/>
      <c r="I32" s="385"/>
      <c r="J32" s="385"/>
      <c r="K32" s="385"/>
      <c r="L32" s="385"/>
      <c r="M32" s="385"/>
      <c r="N32" s="385"/>
      <c r="O32" s="385"/>
      <c r="P32" s="385"/>
      <c r="Q32" s="385"/>
      <c r="R32" s="385"/>
      <c r="S32" s="385"/>
      <c r="T32" s="385"/>
      <c r="U32" s="385"/>
      <c r="V32" s="386"/>
      <c r="W32" s="166"/>
      <c r="X32" s="166"/>
      <c r="Y32" s="166"/>
      <c r="Z32" s="183"/>
      <c r="AA32" s="177"/>
      <c r="AB32" s="177"/>
      <c r="AC32" s="177"/>
      <c r="AD32" s="177"/>
      <c r="AE32" s="177"/>
      <c r="AF32" s="177"/>
      <c r="AG32" s="177"/>
    </row>
    <row r="33" spans="1:45" s="157" customFormat="1" ht="12" x14ac:dyDescent="0.3">
      <c r="A33" s="220"/>
      <c r="F33" s="155"/>
      <c r="G33" s="155"/>
      <c r="H33" s="155"/>
      <c r="I33" s="202"/>
      <c r="K33" s="155"/>
      <c r="L33" s="166"/>
      <c r="M33" s="166"/>
      <c r="N33" s="166"/>
      <c r="O33" s="166"/>
      <c r="P33" s="166"/>
      <c r="Q33" s="166"/>
      <c r="R33" s="166"/>
      <c r="S33" s="166"/>
      <c r="T33" s="166"/>
      <c r="U33" s="166"/>
      <c r="V33" s="232"/>
      <c r="W33" s="197"/>
      <c r="X33" s="197"/>
      <c r="Y33" s="197"/>
      <c r="Z33" s="213"/>
      <c r="AA33" s="202"/>
      <c r="AB33" s="202"/>
      <c r="AC33" s="202"/>
      <c r="AD33" s="202"/>
      <c r="AE33" s="202"/>
    </row>
    <row r="34" spans="1:45" s="157" customFormat="1" ht="12" x14ac:dyDescent="0.3">
      <c r="A34" s="220"/>
      <c r="F34" s="155"/>
      <c r="G34" s="155"/>
      <c r="H34" s="155"/>
      <c r="I34" s="201"/>
      <c r="J34" s="201"/>
      <c r="K34" s="225"/>
      <c r="L34" s="233"/>
      <c r="M34" s="233"/>
      <c r="N34" s="233"/>
      <c r="O34" s="233"/>
      <c r="P34" s="233"/>
      <c r="Q34" s="233"/>
      <c r="R34" s="233"/>
      <c r="S34" s="233"/>
      <c r="T34" s="166"/>
      <c r="U34" s="166"/>
      <c r="V34" s="219"/>
      <c r="W34" s="197"/>
      <c r="X34" s="197"/>
      <c r="Y34" s="197"/>
      <c r="Z34" s="213"/>
      <c r="AB34" s="202"/>
      <c r="AC34" s="202"/>
      <c r="AE34" s="202"/>
    </row>
    <row r="35" spans="1:45" s="157" customFormat="1" ht="22.5" customHeight="1" x14ac:dyDescent="0.3">
      <c r="A35" s="387" t="s">
        <v>710</v>
      </c>
      <c r="B35" s="388"/>
      <c r="C35" s="388"/>
      <c r="D35" s="388"/>
      <c r="E35" s="388"/>
      <c r="F35" s="221"/>
      <c r="G35" s="155"/>
      <c r="H35" s="155"/>
      <c r="I35" s="155"/>
      <c r="J35" s="155"/>
      <c r="K35" s="155"/>
      <c r="L35" s="155"/>
      <c r="M35" s="155"/>
      <c r="N35" s="155"/>
      <c r="O35" s="155"/>
      <c r="P35" s="155"/>
      <c r="Q35" s="155"/>
      <c r="R35" s="177"/>
      <c r="S35" s="155"/>
      <c r="T35" s="155"/>
      <c r="U35" s="155"/>
      <c r="V35" s="234"/>
      <c r="W35" s="197"/>
      <c r="X35" s="197"/>
      <c r="Y35" s="197"/>
      <c r="Z35" s="213"/>
      <c r="AB35" s="202"/>
      <c r="AC35" s="202"/>
      <c r="AE35" s="202"/>
    </row>
    <row r="36" spans="1:45" s="157" customFormat="1" ht="38.5" customHeight="1" x14ac:dyDescent="0.3">
      <c r="A36" s="235" t="s">
        <v>711</v>
      </c>
      <c r="B36" s="173" t="s">
        <v>684</v>
      </c>
      <c r="C36" s="173" t="s">
        <v>688</v>
      </c>
      <c r="D36" s="173" t="s">
        <v>689</v>
      </c>
      <c r="E36" s="173" t="s">
        <v>690</v>
      </c>
      <c r="F36" s="173" t="s">
        <v>691</v>
      </c>
      <c r="G36" s="173" t="s">
        <v>692</v>
      </c>
      <c r="H36" s="173" t="s">
        <v>693</v>
      </c>
      <c r="I36" s="173" t="s">
        <v>694</v>
      </c>
      <c r="J36" s="173" t="s">
        <v>695</v>
      </c>
      <c r="K36" s="173" t="s">
        <v>696</v>
      </c>
      <c r="L36" s="173" t="s">
        <v>697</v>
      </c>
      <c r="M36" s="173" t="s">
        <v>698</v>
      </c>
      <c r="N36" s="173" t="s">
        <v>699</v>
      </c>
      <c r="O36" s="173" t="s">
        <v>0</v>
      </c>
      <c r="P36" s="155"/>
      <c r="Q36" s="155"/>
      <c r="R36" s="177"/>
      <c r="S36" s="155"/>
      <c r="T36" s="155"/>
      <c r="U36" s="155"/>
      <c r="V36" s="234"/>
      <c r="W36" s="155"/>
      <c r="X36" s="155"/>
      <c r="Y36" s="155"/>
      <c r="Z36" s="155"/>
      <c r="AA36" s="155"/>
      <c r="AB36" s="155"/>
      <c r="AC36" s="155"/>
      <c r="AD36" s="197"/>
      <c r="AE36" s="197"/>
      <c r="AI36" s="202"/>
      <c r="AJ36" s="202"/>
      <c r="AL36" s="202"/>
    </row>
    <row r="37" spans="1:45" s="157" customFormat="1" ht="15.75" customHeight="1" thickBot="1" x14ac:dyDescent="0.35">
      <c r="A37" s="236" t="s">
        <v>0</v>
      </c>
      <c r="B37" s="179"/>
      <c r="C37" s="237">
        <f t="shared" ref="C37:D37" si="2">SUM(C38,C50,C54,C58,C62,C66,C70,C74,C78,C82)</f>
        <v>20382</v>
      </c>
      <c r="D37" s="237">
        <f t="shared" si="2"/>
        <v>19637</v>
      </c>
      <c r="E37" s="237">
        <f>SUM(E38,E50,E54,E58,E62,E66,E70,E74,E78,E82)</f>
        <v>20288</v>
      </c>
      <c r="F37" s="237">
        <f>SUM(F38,F50,F54,F58,F62,F66,F70,F74,F78,F82)</f>
        <v>19299</v>
      </c>
      <c r="G37" s="237">
        <f t="shared" ref="G37:N37" si="3">SUM(G38,G50,G54,G58,G62,G66,G70,G74,G78,G82)</f>
        <v>22134</v>
      </c>
      <c r="H37" s="237">
        <f t="shared" si="3"/>
        <v>24418</v>
      </c>
      <c r="I37" s="237">
        <f t="shared" si="3"/>
        <v>6049</v>
      </c>
      <c r="J37" s="237">
        <f t="shared" si="3"/>
        <v>0</v>
      </c>
      <c r="K37" s="237">
        <f t="shared" si="3"/>
        <v>0</v>
      </c>
      <c r="L37" s="237">
        <f t="shared" si="3"/>
        <v>0</v>
      </c>
      <c r="M37" s="237">
        <f t="shared" si="3"/>
        <v>0</v>
      </c>
      <c r="N37" s="237">
        <f t="shared" si="3"/>
        <v>0</v>
      </c>
      <c r="O37" s="238">
        <f>SUM(C37:N37)</f>
        <v>132207</v>
      </c>
      <c r="P37" s="155"/>
      <c r="Q37" s="155"/>
      <c r="R37" s="177"/>
      <c r="S37" s="155"/>
      <c r="T37" s="155"/>
      <c r="U37" s="177"/>
      <c r="V37" s="239"/>
      <c r="W37" s="177"/>
      <c r="X37" s="177"/>
      <c r="Y37" s="177"/>
      <c r="Z37" s="177"/>
      <c r="AA37" s="177"/>
      <c r="AB37" s="177"/>
      <c r="AC37" s="177"/>
      <c r="AD37" s="213"/>
      <c r="AE37" s="213"/>
      <c r="AF37" s="202"/>
      <c r="AG37" s="202"/>
      <c r="AH37" s="202"/>
      <c r="AI37" s="202"/>
      <c r="AJ37" s="202"/>
      <c r="AL37" s="202"/>
      <c r="AP37" s="202"/>
      <c r="AQ37" s="202"/>
      <c r="AR37" s="202"/>
      <c r="AS37" s="202"/>
    </row>
    <row r="38" spans="1:45" s="157" customFormat="1" ht="15" customHeight="1" thickTop="1" x14ac:dyDescent="0.3">
      <c r="A38" s="240" t="s">
        <v>712</v>
      </c>
      <c r="B38" s="240" t="s">
        <v>0</v>
      </c>
      <c r="C38" s="241">
        <f t="shared" ref="C38:N38" si="4">SUM(C39:C41)</f>
        <v>941</v>
      </c>
      <c r="D38" s="241">
        <f t="shared" si="4"/>
        <v>940</v>
      </c>
      <c r="E38" s="241">
        <f t="shared" si="4"/>
        <v>981</v>
      </c>
      <c r="F38" s="241">
        <f t="shared" si="4"/>
        <v>690</v>
      </c>
      <c r="G38" s="241">
        <f t="shared" si="4"/>
        <v>852</v>
      </c>
      <c r="H38" s="241">
        <f t="shared" si="4"/>
        <v>1086</v>
      </c>
      <c r="I38" s="241">
        <f t="shared" si="4"/>
        <v>236</v>
      </c>
      <c r="J38" s="241">
        <f t="shared" si="4"/>
        <v>0</v>
      </c>
      <c r="K38" s="241">
        <f t="shared" si="4"/>
        <v>0</v>
      </c>
      <c r="L38" s="241">
        <f t="shared" si="4"/>
        <v>0</v>
      </c>
      <c r="M38" s="241">
        <f t="shared" si="4"/>
        <v>0</v>
      </c>
      <c r="N38" s="241">
        <f t="shared" si="4"/>
        <v>0</v>
      </c>
      <c r="O38" s="241">
        <f>SUM(C38:N38)</f>
        <v>5726</v>
      </c>
      <c r="P38" s="242"/>
      <c r="Q38" s="242"/>
      <c r="R38" s="177"/>
      <c r="S38" s="177"/>
      <c r="T38" s="177"/>
      <c r="U38" s="177"/>
      <c r="V38" s="239"/>
      <c r="W38" s="177"/>
      <c r="X38" s="177"/>
      <c r="Y38" s="177"/>
      <c r="Z38" s="177"/>
      <c r="AA38" s="177"/>
      <c r="AB38" s="177"/>
      <c r="AC38" s="177"/>
      <c r="AD38" s="213"/>
      <c r="AE38" s="213"/>
      <c r="AF38" s="202"/>
      <c r="AG38" s="202"/>
      <c r="AH38" s="202"/>
      <c r="AI38" s="202"/>
      <c r="AS38" s="202"/>
    </row>
    <row r="39" spans="1:45" s="157" customFormat="1" ht="15" customHeight="1" x14ac:dyDescent="0.3">
      <c r="A39" s="216"/>
      <c r="B39" s="216" t="s">
        <v>700</v>
      </c>
      <c r="C39" s="243">
        <v>183</v>
      </c>
      <c r="D39" s="243">
        <v>170</v>
      </c>
      <c r="E39" s="243">
        <v>185</v>
      </c>
      <c r="F39" s="243">
        <v>155</v>
      </c>
      <c r="G39" s="243">
        <v>173</v>
      </c>
      <c r="H39" s="243">
        <v>203</v>
      </c>
      <c r="I39" s="243">
        <v>33</v>
      </c>
      <c r="J39" s="243">
        <v>0</v>
      </c>
      <c r="K39" s="243">
        <v>0</v>
      </c>
      <c r="L39" s="244">
        <v>0</v>
      </c>
      <c r="M39" s="244">
        <v>0</v>
      </c>
      <c r="N39" s="244">
        <v>0</v>
      </c>
      <c r="O39" s="245">
        <f>O43+O47</f>
        <v>1102</v>
      </c>
      <c r="P39" s="155"/>
      <c r="Q39" s="155"/>
      <c r="R39" s="177"/>
      <c r="S39" s="155"/>
      <c r="T39" s="155"/>
      <c r="U39" s="177"/>
      <c r="V39" s="239"/>
      <c r="W39" s="155"/>
      <c r="X39" s="155"/>
      <c r="Y39" s="155"/>
      <c r="Z39" s="155"/>
      <c r="AA39" s="177"/>
      <c r="AB39" s="177"/>
      <c r="AC39" s="177"/>
      <c r="AD39" s="213"/>
      <c r="AE39" s="213"/>
      <c r="AF39" s="202"/>
      <c r="AG39" s="202"/>
      <c r="AH39" s="202"/>
      <c r="AI39" s="202"/>
      <c r="AS39" s="202"/>
    </row>
    <row r="40" spans="1:45" s="157" customFormat="1" ht="15" customHeight="1" x14ac:dyDescent="0.3">
      <c r="A40" s="216"/>
      <c r="B40" s="216" t="s">
        <v>701</v>
      </c>
      <c r="C40" s="243">
        <v>226</v>
      </c>
      <c r="D40" s="243">
        <v>218</v>
      </c>
      <c r="E40" s="243">
        <v>221</v>
      </c>
      <c r="F40" s="243">
        <v>197</v>
      </c>
      <c r="G40" s="243">
        <v>196</v>
      </c>
      <c r="H40" s="243">
        <v>278</v>
      </c>
      <c r="I40" s="243">
        <v>64</v>
      </c>
      <c r="J40" s="243">
        <v>0</v>
      </c>
      <c r="K40" s="243">
        <v>0</v>
      </c>
      <c r="L40" s="244">
        <v>0</v>
      </c>
      <c r="M40" s="244">
        <v>0</v>
      </c>
      <c r="N40" s="244">
        <v>0</v>
      </c>
      <c r="O40" s="245">
        <f>O44+O48</f>
        <v>1400</v>
      </c>
      <c r="P40" s="155"/>
      <c r="Q40" s="155"/>
      <c r="R40" s="155"/>
      <c r="S40" s="177"/>
      <c r="T40" s="177"/>
      <c r="U40" s="177"/>
      <c r="V40" s="239"/>
      <c r="W40" s="155"/>
      <c r="X40" s="155"/>
      <c r="Y40" s="155"/>
      <c r="Z40" s="155"/>
      <c r="AA40" s="155"/>
      <c r="AB40" s="177"/>
      <c r="AC40" s="155"/>
      <c r="AD40" s="213"/>
      <c r="AE40" s="197"/>
      <c r="AF40" s="202"/>
      <c r="AH40" s="202"/>
      <c r="AS40" s="202"/>
    </row>
    <row r="41" spans="1:45" s="157" customFormat="1" ht="15" customHeight="1" x14ac:dyDescent="0.3">
      <c r="A41" s="216"/>
      <c r="B41" s="216" t="s">
        <v>703</v>
      </c>
      <c r="C41" s="243">
        <v>532</v>
      </c>
      <c r="D41" s="243">
        <v>552</v>
      </c>
      <c r="E41" s="243">
        <v>575</v>
      </c>
      <c r="F41" s="243">
        <v>338</v>
      </c>
      <c r="G41" s="243">
        <v>483</v>
      </c>
      <c r="H41" s="243">
        <v>605</v>
      </c>
      <c r="I41" s="243">
        <v>139</v>
      </c>
      <c r="J41" s="243">
        <v>0</v>
      </c>
      <c r="K41" s="243">
        <v>0</v>
      </c>
      <c r="L41" s="244">
        <v>0</v>
      </c>
      <c r="M41" s="244">
        <v>0</v>
      </c>
      <c r="N41" s="244">
        <v>0</v>
      </c>
      <c r="O41" s="245">
        <f>O45+O49</f>
        <v>3224</v>
      </c>
      <c r="P41" s="155"/>
      <c r="Q41" s="155"/>
      <c r="R41" s="155"/>
      <c r="S41" s="155"/>
      <c r="T41" s="155"/>
      <c r="U41" s="177"/>
      <c r="V41" s="234"/>
      <c r="W41" s="155"/>
      <c r="X41" s="155"/>
      <c r="Y41" s="155"/>
      <c r="Z41" s="155"/>
      <c r="AA41" s="155"/>
      <c r="AB41" s="177"/>
      <c r="AC41" s="155"/>
      <c r="AD41" s="197"/>
      <c r="AE41" s="197"/>
      <c r="AS41" s="202"/>
    </row>
    <row r="42" spans="1:45" s="157" customFormat="1" ht="14.5" customHeight="1" x14ac:dyDescent="0.3">
      <c r="A42" s="246" t="s">
        <v>713</v>
      </c>
      <c r="B42" s="247" t="s">
        <v>0</v>
      </c>
      <c r="C42" s="248">
        <f t="shared" ref="C42:N42" si="5">SUM(C43:C45)</f>
        <v>295</v>
      </c>
      <c r="D42" s="248">
        <f t="shared" si="5"/>
        <v>363</v>
      </c>
      <c r="E42" s="248">
        <f t="shared" si="5"/>
        <v>360</v>
      </c>
      <c r="F42" s="248">
        <f t="shared" si="5"/>
        <v>125</v>
      </c>
      <c r="G42" s="248">
        <f t="shared" si="5"/>
        <v>204</v>
      </c>
      <c r="H42" s="248">
        <f t="shared" si="5"/>
        <v>316</v>
      </c>
      <c r="I42" s="248">
        <f t="shared" si="5"/>
        <v>79</v>
      </c>
      <c r="J42" s="248">
        <f t="shared" si="5"/>
        <v>0</v>
      </c>
      <c r="K42" s="248">
        <f t="shared" si="5"/>
        <v>0</v>
      </c>
      <c r="L42" s="248">
        <f t="shared" si="5"/>
        <v>0</v>
      </c>
      <c r="M42" s="248">
        <f t="shared" si="5"/>
        <v>0</v>
      </c>
      <c r="N42" s="248">
        <f t="shared" si="5"/>
        <v>0</v>
      </c>
      <c r="O42" s="248">
        <f t="shared" ref="O42:O85" si="6">SUM(C42:N42)</f>
        <v>1742</v>
      </c>
      <c r="P42" s="242"/>
      <c r="Q42" s="155"/>
      <c r="R42" s="155"/>
      <c r="S42" s="155"/>
      <c r="T42" s="155"/>
      <c r="U42" s="155"/>
      <c r="V42" s="234"/>
      <c r="W42" s="155"/>
      <c r="X42" s="155"/>
      <c r="Y42" s="155"/>
      <c r="Z42" s="155"/>
      <c r="AA42" s="155"/>
      <c r="AB42" s="177"/>
      <c r="AC42" s="155"/>
      <c r="AD42" s="197"/>
      <c r="AE42" s="197"/>
      <c r="AF42" s="202"/>
      <c r="AG42" s="202"/>
      <c r="AH42" s="202"/>
      <c r="AQ42" s="202"/>
      <c r="AR42" s="202"/>
      <c r="AS42" s="202"/>
    </row>
    <row r="43" spans="1:45" s="157" customFormat="1" ht="14.5" customHeight="1" x14ac:dyDescent="0.3">
      <c r="A43" s="249"/>
      <c r="B43" s="216" t="s">
        <v>700</v>
      </c>
      <c r="C43" s="243">
        <v>42</v>
      </c>
      <c r="D43" s="243">
        <v>42</v>
      </c>
      <c r="E43" s="243">
        <v>29</v>
      </c>
      <c r="F43" s="243">
        <v>9</v>
      </c>
      <c r="G43" s="243">
        <v>24</v>
      </c>
      <c r="H43" s="243">
        <v>28</v>
      </c>
      <c r="I43" s="243">
        <v>4</v>
      </c>
      <c r="J43" s="243">
        <v>0</v>
      </c>
      <c r="K43" s="243">
        <v>0</v>
      </c>
      <c r="L43" s="244">
        <v>0</v>
      </c>
      <c r="M43" s="244">
        <v>0</v>
      </c>
      <c r="N43" s="244">
        <v>0</v>
      </c>
      <c r="O43" s="250">
        <f t="shared" si="6"/>
        <v>178</v>
      </c>
      <c r="P43" s="242"/>
      <c r="Q43" s="155"/>
      <c r="R43" s="155"/>
      <c r="S43" s="155"/>
      <c r="T43" s="155"/>
      <c r="U43" s="155"/>
      <c r="V43" s="234"/>
      <c r="W43" s="155"/>
      <c r="X43" s="155"/>
      <c r="Y43" s="155"/>
      <c r="Z43" s="155"/>
      <c r="AA43" s="155"/>
      <c r="AB43" s="177"/>
      <c r="AC43" s="177"/>
      <c r="AD43" s="197"/>
      <c r="AE43" s="213"/>
      <c r="AF43" s="202"/>
      <c r="AG43" s="202"/>
      <c r="AH43" s="202"/>
      <c r="AI43" s="202"/>
      <c r="AQ43" s="202"/>
      <c r="AR43" s="202"/>
      <c r="AS43" s="202"/>
    </row>
    <row r="44" spans="1:45" s="157" customFormat="1" ht="14.5" customHeight="1" x14ac:dyDescent="0.3">
      <c r="A44" s="249"/>
      <c r="B44" s="216" t="s">
        <v>701</v>
      </c>
      <c r="C44" s="243">
        <v>53</v>
      </c>
      <c r="D44" s="243">
        <v>39</v>
      </c>
      <c r="E44" s="243">
        <v>58</v>
      </c>
      <c r="F44" s="243">
        <v>34</v>
      </c>
      <c r="G44" s="243">
        <v>35</v>
      </c>
      <c r="H44" s="243">
        <v>43</v>
      </c>
      <c r="I44" s="243">
        <v>7</v>
      </c>
      <c r="J44" s="243">
        <v>0</v>
      </c>
      <c r="K44" s="243">
        <v>0</v>
      </c>
      <c r="L44" s="244">
        <v>0</v>
      </c>
      <c r="M44" s="244">
        <v>0</v>
      </c>
      <c r="N44" s="244">
        <v>0</v>
      </c>
      <c r="O44" s="250">
        <f t="shared" si="6"/>
        <v>269</v>
      </c>
      <c r="P44" s="155"/>
      <c r="Q44" s="155"/>
      <c r="R44" s="155"/>
      <c r="S44" s="155"/>
      <c r="T44" s="155"/>
      <c r="U44" s="155"/>
      <c r="V44" s="234"/>
      <c r="W44" s="155"/>
      <c r="X44" s="155"/>
      <c r="Y44" s="155"/>
      <c r="Z44" s="155"/>
      <c r="AA44" s="155"/>
      <c r="AB44" s="177"/>
      <c r="AC44" s="155"/>
      <c r="AD44" s="213"/>
      <c r="AE44" s="197"/>
      <c r="AF44" s="202"/>
      <c r="AG44" s="202"/>
      <c r="AH44" s="202"/>
      <c r="AI44" s="202"/>
      <c r="AQ44" s="202"/>
      <c r="AR44" s="202"/>
      <c r="AS44" s="202"/>
    </row>
    <row r="45" spans="1:45" s="157" customFormat="1" ht="14.5" customHeight="1" x14ac:dyDescent="0.3">
      <c r="A45" s="249"/>
      <c r="B45" s="216" t="s">
        <v>703</v>
      </c>
      <c r="C45" s="243">
        <v>200</v>
      </c>
      <c r="D45" s="243">
        <v>282</v>
      </c>
      <c r="E45" s="243">
        <v>273</v>
      </c>
      <c r="F45" s="243">
        <v>82</v>
      </c>
      <c r="G45" s="243">
        <v>145</v>
      </c>
      <c r="H45" s="243">
        <v>245</v>
      </c>
      <c r="I45" s="243">
        <v>68</v>
      </c>
      <c r="J45" s="243">
        <v>0</v>
      </c>
      <c r="K45" s="243">
        <v>0</v>
      </c>
      <c r="L45" s="244">
        <v>0</v>
      </c>
      <c r="M45" s="244">
        <v>0</v>
      </c>
      <c r="N45" s="244">
        <v>0</v>
      </c>
      <c r="O45" s="250">
        <f t="shared" si="6"/>
        <v>1295</v>
      </c>
      <c r="P45" s="155"/>
      <c r="Q45" s="155"/>
      <c r="R45" s="155"/>
      <c r="S45" s="155"/>
      <c r="T45" s="155"/>
      <c r="U45" s="155"/>
      <c r="V45" s="234"/>
      <c r="W45" s="155"/>
      <c r="X45" s="155"/>
      <c r="Y45" s="155"/>
      <c r="Z45" s="155"/>
      <c r="AA45" s="155"/>
      <c r="AB45" s="177"/>
      <c r="AC45" s="155"/>
      <c r="AD45" s="213"/>
      <c r="AE45" s="197"/>
      <c r="AF45" s="202"/>
      <c r="AG45" s="202"/>
      <c r="AH45" s="202"/>
      <c r="AI45" s="202"/>
      <c r="AQ45" s="202"/>
      <c r="AR45" s="202"/>
      <c r="AS45" s="202"/>
    </row>
    <row r="46" spans="1:45" s="157" customFormat="1" ht="14.5" customHeight="1" x14ac:dyDescent="0.3">
      <c r="A46" s="246" t="s">
        <v>714</v>
      </c>
      <c r="B46" s="247" t="s">
        <v>0</v>
      </c>
      <c r="C46" s="248">
        <f t="shared" ref="C46:N46" si="7">SUM(C47:C49)</f>
        <v>646</v>
      </c>
      <c r="D46" s="248">
        <f t="shared" si="7"/>
        <v>577</v>
      </c>
      <c r="E46" s="248">
        <f t="shared" si="7"/>
        <v>621</v>
      </c>
      <c r="F46" s="248">
        <f t="shared" si="7"/>
        <v>565</v>
      </c>
      <c r="G46" s="248">
        <f t="shared" si="7"/>
        <v>648</v>
      </c>
      <c r="H46" s="248">
        <f t="shared" si="7"/>
        <v>770</v>
      </c>
      <c r="I46" s="248">
        <f t="shared" si="7"/>
        <v>157</v>
      </c>
      <c r="J46" s="248">
        <f t="shared" si="7"/>
        <v>0</v>
      </c>
      <c r="K46" s="248">
        <f t="shared" si="7"/>
        <v>0</v>
      </c>
      <c r="L46" s="248">
        <f t="shared" si="7"/>
        <v>0</v>
      </c>
      <c r="M46" s="248">
        <f t="shared" si="7"/>
        <v>0</v>
      </c>
      <c r="N46" s="248">
        <f t="shared" si="7"/>
        <v>0</v>
      </c>
      <c r="O46" s="248">
        <f t="shared" si="6"/>
        <v>3984</v>
      </c>
      <c r="P46" s="155"/>
      <c r="Q46" s="155"/>
      <c r="R46" s="155"/>
      <c r="S46" s="155"/>
      <c r="T46" s="155"/>
      <c r="U46" s="155"/>
      <c r="V46" s="234"/>
      <c r="W46" s="155"/>
      <c r="X46" s="155"/>
      <c r="Y46" s="155"/>
      <c r="Z46" s="155"/>
      <c r="AA46" s="155"/>
      <c r="AB46" s="177"/>
      <c r="AC46" s="155"/>
      <c r="AD46" s="213"/>
      <c r="AE46" s="197"/>
      <c r="AF46" s="202"/>
      <c r="AG46" s="202"/>
      <c r="AH46" s="202"/>
      <c r="AI46" s="202"/>
      <c r="AP46" s="202"/>
      <c r="AQ46" s="202"/>
      <c r="AR46" s="202"/>
      <c r="AS46" s="202"/>
    </row>
    <row r="47" spans="1:45" s="157" customFormat="1" ht="14.5" customHeight="1" x14ac:dyDescent="0.3">
      <c r="A47" s="249"/>
      <c r="B47" s="216" t="s">
        <v>700</v>
      </c>
      <c r="C47" s="243">
        <v>141</v>
      </c>
      <c r="D47" s="243">
        <v>128</v>
      </c>
      <c r="E47" s="243">
        <v>156</v>
      </c>
      <c r="F47" s="243">
        <v>146</v>
      </c>
      <c r="G47" s="243">
        <v>149</v>
      </c>
      <c r="H47" s="243">
        <v>175</v>
      </c>
      <c r="I47" s="243">
        <v>29</v>
      </c>
      <c r="J47" s="243">
        <v>0</v>
      </c>
      <c r="K47" s="243">
        <v>0</v>
      </c>
      <c r="L47" s="244">
        <v>0</v>
      </c>
      <c r="M47" s="244">
        <v>0</v>
      </c>
      <c r="N47" s="244">
        <v>0</v>
      </c>
      <c r="O47" s="250">
        <f t="shared" si="6"/>
        <v>924</v>
      </c>
      <c r="P47" s="155"/>
      <c r="Q47" s="155"/>
      <c r="R47" s="155"/>
      <c r="S47" s="155"/>
      <c r="T47" s="155"/>
      <c r="U47" s="155"/>
      <c r="V47" s="239"/>
      <c r="W47" s="177"/>
      <c r="X47" s="177"/>
      <c r="Y47" s="177"/>
      <c r="Z47" s="177"/>
      <c r="AA47" s="177"/>
      <c r="AB47" s="177"/>
      <c r="AC47" s="177"/>
      <c r="AD47" s="213"/>
      <c r="AE47" s="213"/>
      <c r="AF47" s="202"/>
      <c r="AG47" s="202"/>
      <c r="AH47" s="202"/>
      <c r="AI47" s="202"/>
      <c r="AP47" s="202"/>
      <c r="AQ47" s="202"/>
      <c r="AR47" s="202"/>
      <c r="AS47" s="202"/>
    </row>
    <row r="48" spans="1:45" s="157" customFormat="1" ht="14.5" customHeight="1" x14ac:dyDescent="0.3">
      <c r="A48" s="249"/>
      <c r="B48" s="216" t="s">
        <v>701</v>
      </c>
      <c r="C48" s="243">
        <v>173</v>
      </c>
      <c r="D48" s="243">
        <v>179</v>
      </c>
      <c r="E48" s="243">
        <v>163</v>
      </c>
      <c r="F48" s="243">
        <v>163</v>
      </c>
      <c r="G48" s="243">
        <v>161</v>
      </c>
      <c r="H48" s="243">
        <v>235</v>
      </c>
      <c r="I48" s="243">
        <v>57</v>
      </c>
      <c r="J48" s="243">
        <v>0</v>
      </c>
      <c r="K48" s="243">
        <v>0</v>
      </c>
      <c r="L48" s="244">
        <v>0</v>
      </c>
      <c r="M48" s="244">
        <v>0</v>
      </c>
      <c r="N48" s="244">
        <v>0</v>
      </c>
      <c r="O48" s="250">
        <f t="shared" si="6"/>
        <v>1131</v>
      </c>
      <c r="P48" s="155"/>
      <c r="Q48" s="155"/>
      <c r="R48" s="155"/>
      <c r="S48" s="155"/>
      <c r="T48" s="155"/>
      <c r="U48" s="177"/>
      <c r="V48" s="239"/>
      <c r="W48" s="177"/>
      <c r="X48" s="177"/>
      <c r="Y48" s="177"/>
      <c r="Z48" s="177"/>
      <c r="AA48" s="177"/>
      <c r="AB48" s="177"/>
      <c r="AC48" s="177"/>
      <c r="AD48" s="213"/>
      <c r="AE48" s="213"/>
      <c r="AF48" s="202"/>
      <c r="AG48" s="202"/>
      <c r="AH48" s="202"/>
      <c r="AI48" s="202"/>
      <c r="AL48" s="202"/>
      <c r="AM48" s="202"/>
      <c r="AN48" s="202"/>
      <c r="AO48" s="202"/>
      <c r="AP48" s="202"/>
      <c r="AQ48" s="202"/>
      <c r="AR48" s="202"/>
      <c r="AS48" s="202"/>
    </row>
    <row r="49" spans="1:45" s="157" customFormat="1" ht="14.5" customHeight="1" x14ac:dyDescent="0.3">
      <c r="A49" s="249"/>
      <c r="B49" s="216" t="s">
        <v>703</v>
      </c>
      <c r="C49" s="243">
        <v>332</v>
      </c>
      <c r="D49" s="243">
        <v>270</v>
      </c>
      <c r="E49" s="243">
        <v>302</v>
      </c>
      <c r="F49" s="243">
        <v>256</v>
      </c>
      <c r="G49" s="243">
        <v>338</v>
      </c>
      <c r="H49" s="243">
        <v>360</v>
      </c>
      <c r="I49" s="243">
        <v>71</v>
      </c>
      <c r="J49" s="243">
        <v>0</v>
      </c>
      <c r="K49" s="243">
        <v>0</v>
      </c>
      <c r="L49" s="244">
        <v>0</v>
      </c>
      <c r="M49" s="244">
        <v>0</v>
      </c>
      <c r="N49" s="244">
        <v>0</v>
      </c>
      <c r="O49" s="250">
        <f t="shared" si="6"/>
        <v>1929</v>
      </c>
      <c r="P49" s="155"/>
      <c r="Q49" s="155"/>
      <c r="R49" s="155"/>
      <c r="S49" s="155"/>
      <c r="T49" s="155"/>
      <c r="U49" s="155"/>
      <c r="V49" s="234"/>
      <c r="W49" s="155"/>
      <c r="X49" s="155"/>
      <c r="Y49" s="155"/>
      <c r="Z49" s="155"/>
      <c r="AA49" s="155"/>
      <c r="AB49" s="155"/>
      <c r="AC49" s="155"/>
      <c r="AD49" s="213"/>
      <c r="AE49" s="197"/>
      <c r="AF49" s="202"/>
      <c r="AG49" s="202"/>
      <c r="AH49" s="202"/>
      <c r="AI49" s="202"/>
      <c r="AP49" s="202"/>
      <c r="AQ49" s="202"/>
      <c r="AR49" s="202"/>
      <c r="AS49" s="202"/>
    </row>
    <row r="50" spans="1:45" s="157" customFormat="1" ht="14.5" customHeight="1" x14ac:dyDescent="0.3">
      <c r="A50" s="247" t="s">
        <v>1</v>
      </c>
      <c r="B50" s="247" t="s">
        <v>0</v>
      </c>
      <c r="C50" s="248">
        <f t="shared" ref="C50:N50" si="8">SUM(C51:C53)</f>
        <v>2920</v>
      </c>
      <c r="D50" s="248">
        <f t="shared" si="8"/>
        <v>3062</v>
      </c>
      <c r="E50" s="248">
        <f t="shared" si="8"/>
        <v>4452</v>
      </c>
      <c r="F50" s="248">
        <f t="shared" si="8"/>
        <v>1934</v>
      </c>
      <c r="G50" s="248">
        <f t="shared" si="8"/>
        <v>2271</v>
      </c>
      <c r="H50" s="248">
        <f t="shared" si="8"/>
        <v>2403</v>
      </c>
      <c r="I50" s="248">
        <f t="shared" si="8"/>
        <v>357</v>
      </c>
      <c r="J50" s="248">
        <f t="shared" si="8"/>
        <v>0</v>
      </c>
      <c r="K50" s="248">
        <f t="shared" si="8"/>
        <v>0</v>
      </c>
      <c r="L50" s="248">
        <f t="shared" si="8"/>
        <v>0</v>
      </c>
      <c r="M50" s="248">
        <f t="shared" si="8"/>
        <v>0</v>
      </c>
      <c r="N50" s="248">
        <f t="shared" si="8"/>
        <v>0</v>
      </c>
      <c r="O50" s="248">
        <f t="shared" si="6"/>
        <v>17399</v>
      </c>
      <c r="P50" s="155"/>
      <c r="Q50" s="155"/>
      <c r="R50" s="155"/>
      <c r="S50" s="155"/>
      <c r="T50" s="155"/>
      <c r="U50" s="177"/>
      <c r="V50" s="239"/>
      <c r="W50" s="177"/>
      <c r="X50" s="177"/>
      <c r="Y50" s="177"/>
      <c r="Z50" s="177"/>
      <c r="AA50" s="177"/>
      <c r="AB50" s="177"/>
      <c r="AC50" s="177"/>
      <c r="AD50" s="213"/>
      <c r="AE50" s="213"/>
      <c r="AF50" s="202"/>
      <c r="AG50" s="202"/>
      <c r="AH50" s="202"/>
      <c r="AI50" s="202"/>
      <c r="AP50" s="202"/>
      <c r="AQ50" s="202"/>
      <c r="AR50" s="202"/>
      <c r="AS50" s="202"/>
    </row>
    <row r="51" spans="1:45" s="157" customFormat="1" ht="14.5" customHeight="1" x14ac:dyDescent="0.3">
      <c r="A51" s="216"/>
      <c r="B51" s="216" t="s">
        <v>700</v>
      </c>
      <c r="C51" s="243">
        <v>185</v>
      </c>
      <c r="D51" s="243">
        <v>184</v>
      </c>
      <c r="E51" s="243">
        <v>175</v>
      </c>
      <c r="F51" s="243">
        <v>93</v>
      </c>
      <c r="G51" s="243">
        <v>232</v>
      </c>
      <c r="H51" s="243">
        <v>294</v>
      </c>
      <c r="I51" s="243">
        <v>33</v>
      </c>
      <c r="J51" s="243">
        <v>0</v>
      </c>
      <c r="K51" s="243">
        <v>0</v>
      </c>
      <c r="L51" s="244">
        <v>0</v>
      </c>
      <c r="M51" s="244">
        <v>0</v>
      </c>
      <c r="N51" s="244">
        <v>0</v>
      </c>
      <c r="O51" s="250">
        <f t="shared" si="6"/>
        <v>1196</v>
      </c>
      <c r="P51" s="155"/>
      <c r="Q51" s="155"/>
      <c r="R51" s="155"/>
      <c r="S51" s="155"/>
      <c r="T51" s="155"/>
      <c r="U51" s="155"/>
      <c r="V51" s="234"/>
      <c r="W51" s="155"/>
      <c r="X51" s="177"/>
      <c r="Y51" s="177"/>
      <c r="Z51" s="177"/>
      <c r="AA51" s="177"/>
      <c r="AB51" s="177"/>
      <c r="AC51" s="177"/>
      <c r="AD51" s="213"/>
      <c r="AE51" s="213"/>
      <c r="AF51" s="202"/>
      <c r="AG51" s="202"/>
      <c r="AH51" s="202"/>
      <c r="AI51" s="202"/>
      <c r="AO51" s="202"/>
      <c r="AP51" s="202"/>
      <c r="AQ51" s="202"/>
      <c r="AR51" s="202"/>
      <c r="AS51" s="202"/>
    </row>
    <row r="52" spans="1:45" s="157" customFormat="1" ht="14.5" customHeight="1" x14ac:dyDescent="0.3">
      <c r="A52" s="216"/>
      <c r="B52" s="216" t="s">
        <v>701</v>
      </c>
      <c r="C52" s="243">
        <v>238</v>
      </c>
      <c r="D52" s="243">
        <v>210</v>
      </c>
      <c r="E52" s="243">
        <v>254</v>
      </c>
      <c r="F52" s="243">
        <v>192</v>
      </c>
      <c r="G52" s="243">
        <v>261</v>
      </c>
      <c r="H52" s="243">
        <v>349</v>
      </c>
      <c r="I52" s="243">
        <v>51</v>
      </c>
      <c r="J52" s="243">
        <v>0</v>
      </c>
      <c r="K52" s="243">
        <v>0</v>
      </c>
      <c r="L52" s="244">
        <v>0</v>
      </c>
      <c r="M52" s="244">
        <v>0</v>
      </c>
      <c r="N52" s="244">
        <v>0</v>
      </c>
      <c r="O52" s="250">
        <f t="shared" si="6"/>
        <v>1555</v>
      </c>
      <c r="P52" s="155"/>
      <c r="Q52" s="155"/>
      <c r="R52" s="155"/>
      <c r="S52" s="155"/>
      <c r="T52" s="155"/>
      <c r="U52" s="155"/>
      <c r="V52" s="234"/>
      <c r="W52" s="155"/>
      <c r="X52" s="155"/>
      <c r="Y52" s="177"/>
      <c r="Z52" s="177"/>
      <c r="AA52" s="177"/>
      <c r="AB52" s="177"/>
      <c r="AC52" s="155"/>
      <c r="AD52" s="213"/>
      <c r="AE52" s="197"/>
      <c r="AF52" s="202"/>
      <c r="AG52" s="202"/>
      <c r="AH52" s="202"/>
      <c r="AI52" s="202"/>
      <c r="AP52" s="202"/>
      <c r="AQ52" s="202"/>
      <c r="AR52" s="202"/>
      <c r="AS52" s="202"/>
    </row>
    <row r="53" spans="1:45" s="157" customFormat="1" ht="14.5" customHeight="1" x14ac:dyDescent="0.3">
      <c r="A53" s="216"/>
      <c r="B53" s="216" t="s">
        <v>703</v>
      </c>
      <c r="C53" s="243">
        <v>2497</v>
      </c>
      <c r="D53" s="243">
        <v>2668</v>
      </c>
      <c r="E53" s="243">
        <v>4023</v>
      </c>
      <c r="F53" s="243">
        <v>1649</v>
      </c>
      <c r="G53" s="243">
        <v>1778</v>
      </c>
      <c r="H53" s="243">
        <v>1760</v>
      </c>
      <c r="I53" s="243">
        <v>273</v>
      </c>
      <c r="J53" s="243">
        <v>0</v>
      </c>
      <c r="K53" s="243">
        <v>0</v>
      </c>
      <c r="L53" s="244">
        <v>0</v>
      </c>
      <c r="M53" s="244">
        <v>0</v>
      </c>
      <c r="N53" s="244">
        <v>0</v>
      </c>
      <c r="O53" s="250">
        <f t="shared" si="6"/>
        <v>14648</v>
      </c>
      <c r="P53" s="155"/>
      <c r="Q53" s="155"/>
      <c r="R53" s="155"/>
      <c r="S53" s="155"/>
      <c r="T53" s="155"/>
      <c r="U53" s="155"/>
      <c r="V53" s="234"/>
      <c r="W53" s="155"/>
      <c r="X53" s="177"/>
      <c r="Y53" s="177"/>
      <c r="Z53" s="177"/>
      <c r="AA53" s="177"/>
      <c r="AB53" s="177"/>
      <c r="AC53" s="177"/>
      <c r="AD53" s="213"/>
      <c r="AE53" s="213"/>
      <c r="AF53" s="202"/>
      <c r="AG53" s="202"/>
      <c r="AH53" s="202"/>
      <c r="AI53" s="202"/>
      <c r="AP53" s="202"/>
      <c r="AQ53" s="202"/>
      <c r="AR53" s="202"/>
      <c r="AS53" s="202"/>
    </row>
    <row r="54" spans="1:45" s="157" customFormat="1" ht="14.5" customHeight="1" x14ac:dyDescent="0.3">
      <c r="A54" s="247" t="s">
        <v>2</v>
      </c>
      <c r="B54" s="247" t="s">
        <v>0</v>
      </c>
      <c r="C54" s="248">
        <f t="shared" ref="C54:N54" si="9">SUM(C55:C57)</f>
        <v>550</v>
      </c>
      <c r="D54" s="248">
        <f t="shared" si="9"/>
        <v>391</v>
      </c>
      <c r="E54" s="248">
        <f t="shared" si="9"/>
        <v>411</v>
      </c>
      <c r="F54" s="248">
        <f t="shared" si="9"/>
        <v>481</v>
      </c>
      <c r="G54" s="248">
        <f t="shared" si="9"/>
        <v>356</v>
      </c>
      <c r="H54" s="248">
        <f t="shared" si="9"/>
        <v>1001</v>
      </c>
      <c r="I54" s="248">
        <f t="shared" si="9"/>
        <v>335</v>
      </c>
      <c r="J54" s="248">
        <f t="shared" si="9"/>
        <v>0</v>
      </c>
      <c r="K54" s="248">
        <f t="shared" si="9"/>
        <v>0</v>
      </c>
      <c r="L54" s="248">
        <f t="shared" si="9"/>
        <v>0</v>
      </c>
      <c r="M54" s="248">
        <f t="shared" si="9"/>
        <v>0</v>
      </c>
      <c r="N54" s="248">
        <f t="shared" si="9"/>
        <v>0</v>
      </c>
      <c r="O54" s="248">
        <f t="shared" si="6"/>
        <v>3525</v>
      </c>
      <c r="P54" s="155"/>
      <c r="Q54" s="155"/>
      <c r="R54" s="155"/>
      <c r="S54" s="155"/>
      <c r="T54" s="155"/>
      <c r="U54" s="155"/>
      <c r="V54" s="234"/>
      <c r="W54" s="155"/>
      <c r="X54" s="155"/>
      <c r="Y54" s="177"/>
      <c r="Z54" s="177"/>
      <c r="AA54" s="155"/>
      <c r="AB54" s="177"/>
      <c r="AC54" s="155"/>
      <c r="AD54" s="197"/>
      <c r="AE54" s="197"/>
      <c r="AF54" s="202"/>
      <c r="AG54" s="202"/>
      <c r="AH54" s="202"/>
      <c r="AI54" s="202"/>
      <c r="AP54" s="202"/>
      <c r="AQ54" s="202"/>
      <c r="AR54" s="202"/>
      <c r="AS54" s="202"/>
    </row>
    <row r="55" spans="1:45" s="157" customFormat="1" ht="14.5" customHeight="1" x14ac:dyDescent="0.3">
      <c r="A55" s="216"/>
      <c r="B55" s="216" t="s">
        <v>700</v>
      </c>
      <c r="C55" s="243">
        <v>162</v>
      </c>
      <c r="D55" s="243">
        <v>167</v>
      </c>
      <c r="E55" s="243">
        <v>187</v>
      </c>
      <c r="F55" s="243">
        <v>164</v>
      </c>
      <c r="G55" s="243">
        <v>145</v>
      </c>
      <c r="H55" s="243">
        <v>178</v>
      </c>
      <c r="I55" s="243">
        <v>64</v>
      </c>
      <c r="J55" s="243">
        <v>0</v>
      </c>
      <c r="K55" s="243">
        <v>0</v>
      </c>
      <c r="L55" s="244">
        <v>0</v>
      </c>
      <c r="M55" s="244">
        <v>0</v>
      </c>
      <c r="N55" s="244">
        <v>0</v>
      </c>
      <c r="O55" s="250">
        <f t="shared" si="6"/>
        <v>1067</v>
      </c>
      <c r="P55" s="155"/>
      <c r="Q55" s="155"/>
      <c r="R55" s="155"/>
      <c r="S55" s="155"/>
      <c r="T55" s="155"/>
      <c r="U55" s="155"/>
      <c r="V55" s="234"/>
      <c r="W55" s="155"/>
      <c r="X55" s="155"/>
      <c r="Y55" s="155"/>
      <c r="Z55" s="177"/>
      <c r="AA55" s="177"/>
      <c r="AB55" s="177"/>
      <c r="AC55" s="177"/>
      <c r="AD55" s="213"/>
      <c r="AE55" s="213"/>
      <c r="AF55" s="202"/>
      <c r="AG55" s="202"/>
      <c r="AH55" s="202"/>
      <c r="AP55" s="202"/>
      <c r="AQ55" s="202"/>
      <c r="AR55" s="202"/>
      <c r="AS55" s="202"/>
    </row>
    <row r="56" spans="1:45" s="157" customFormat="1" ht="14.5" customHeight="1" x14ac:dyDescent="0.3">
      <c r="A56" s="216"/>
      <c r="B56" s="216" t="s">
        <v>701</v>
      </c>
      <c r="C56" s="243">
        <v>50</v>
      </c>
      <c r="D56" s="243">
        <v>51</v>
      </c>
      <c r="E56" s="243">
        <v>31</v>
      </c>
      <c r="F56" s="243">
        <v>44</v>
      </c>
      <c r="G56" s="243">
        <v>47</v>
      </c>
      <c r="H56" s="243">
        <v>82</v>
      </c>
      <c r="I56" s="243">
        <v>17</v>
      </c>
      <c r="J56" s="243">
        <v>0</v>
      </c>
      <c r="K56" s="243">
        <v>0</v>
      </c>
      <c r="L56" s="244">
        <v>0</v>
      </c>
      <c r="M56" s="244">
        <v>0</v>
      </c>
      <c r="N56" s="244">
        <v>0</v>
      </c>
      <c r="O56" s="250">
        <f t="shared" si="6"/>
        <v>322</v>
      </c>
      <c r="P56" s="155"/>
      <c r="Q56" s="155"/>
      <c r="R56" s="155"/>
      <c r="S56" s="155"/>
      <c r="T56" s="155"/>
      <c r="U56" s="155"/>
      <c r="V56" s="239"/>
      <c r="W56" s="177"/>
      <c r="X56" s="177"/>
      <c r="Y56" s="177"/>
      <c r="Z56" s="177"/>
      <c r="AA56" s="177"/>
      <c r="AB56" s="177"/>
      <c r="AC56" s="177"/>
      <c r="AD56" s="213"/>
      <c r="AE56" s="213"/>
      <c r="AF56" s="202"/>
      <c r="AG56" s="202"/>
      <c r="AH56" s="202"/>
      <c r="AI56" s="202"/>
      <c r="AP56" s="202"/>
      <c r="AQ56" s="202"/>
      <c r="AR56" s="202"/>
      <c r="AS56" s="202"/>
    </row>
    <row r="57" spans="1:45" s="157" customFormat="1" ht="14.5" customHeight="1" x14ac:dyDescent="0.3">
      <c r="A57" s="216"/>
      <c r="B57" s="216" t="s">
        <v>703</v>
      </c>
      <c r="C57" s="243">
        <v>338</v>
      </c>
      <c r="D57" s="243">
        <v>173</v>
      </c>
      <c r="E57" s="243">
        <v>193</v>
      </c>
      <c r="F57" s="243">
        <v>273</v>
      </c>
      <c r="G57" s="243">
        <v>164</v>
      </c>
      <c r="H57" s="243">
        <v>741</v>
      </c>
      <c r="I57" s="243">
        <v>254</v>
      </c>
      <c r="J57" s="243">
        <v>0</v>
      </c>
      <c r="K57" s="243">
        <v>0</v>
      </c>
      <c r="L57" s="244">
        <v>0</v>
      </c>
      <c r="M57" s="244">
        <v>0</v>
      </c>
      <c r="N57" s="244">
        <v>0</v>
      </c>
      <c r="O57" s="250">
        <f t="shared" si="6"/>
        <v>2136</v>
      </c>
      <c r="P57" s="155"/>
      <c r="Q57" s="155"/>
      <c r="R57" s="155"/>
      <c r="S57" s="155"/>
      <c r="T57" s="155"/>
      <c r="U57" s="155"/>
      <c r="V57" s="239"/>
      <c r="W57" s="177"/>
      <c r="X57" s="177"/>
      <c r="Y57" s="177"/>
      <c r="Z57" s="177"/>
      <c r="AA57" s="177"/>
      <c r="AB57" s="177"/>
      <c r="AC57" s="155"/>
      <c r="AD57" s="197"/>
      <c r="AE57" s="197"/>
      <c r="AF57" s="202"/>
      <c r="AG57" s="202"/>
      <c r="AI57" s="202"/>
      <c r="AP57" s="202"/>
      <c r="AQ57" s="202"/>
      <c r="AR57" s="202"/>
      <c r="AS57" s="202"/>
    </row>
    <row r="58" spans="1:45" s="157" customFormat="1" ht="14.5" customHeight="1" x14ac:dyDescent="0.3">
      <c r="A58" s="247" t="s">
        <v>715</v>
      </c>
      <c r="B58" s="247" t="s">
        <v>0</v>
      </c>
      <c r="C58" s="248">
        <f t="shared" ref="C58:N58" si="10">SUM(C59:C61)</f>
        <v>5626</v>
      </c>
      <c r="D58" s="248">
        <f t="shared" si="10"/>
        <v>5630</v>
      </c>
      <c r="E58" s="248">
        <f t="shared" si="10"/>
        <v>5129</v>
      </c>
      <c r="F58" s="248">
        <f t="shared" si="10"/>
        <v>4731</v>
      </c>
      <c r="G58" s="248">
        <f t="shared" si="10"/>
        <v>5258</v>
      </c>
      <c r="H58" s="248">
        <f t="shared" si="10"/>
        <v>5996</v>
      </c>
      <c r="I58" s="248">
        <f t="shared" si="10"/>
        <v>1510</v>
      </c>
      <c r="J58" s="248">
        <f t="shared" si="10"/>
        <v>0</v>
      </c>
      <c r="K58" s="248">
        <f t="shared" si="10"/>
        <v>0</v>
      </c>
      <c r="L58" s="248">
        <f t="shared" si="10"/>
        <v>0</v>
      </c>
      <c r="M58" s="248">
        <f t="shared" si="10"/>
        <v>0</v>
      </c>
      <c r="N58" s="248">
        <f t="shared" si="10"/>
        <v>0</v>
      </c>
      <c r="O58" s="248">
        <f t="shared" si="6"/>
        <v>33880</v>
      </c>
      <c r="P58" s="155"/>
      <c r="Q58" s="155"/>
      <c r="R58" s="155"/>
      <c r="S58" s="155"/>
      <c r="T58" s="155"/>
      <c r="U58" s="155"/>
      <c r="V58" s="234"/>
      <c r="W58" s="155"/>
      <c r="X58" s="155"/>
      <c r="Y58" s="177"/>
      <c r="Z58" s="177"/>
      <c r="AA58" s="177"/>
      <c r="AB58" s="177"/>
      <c r="AC58" s="177"/>
      <c r="AD58" s="213"/>
      <c r="AE58" s="213"/>
      <c r="AF58" s="202"/>
      <c r="AG58" s="202"/>
      <c r="AH58" s="202"/>
      <c r="AI58" s="202"/>
      <c r="AP58" s="202"/>
      <c r="AQ58" s="202"/>
      <c r="AR58" s="202"/>
      <c r="AS58" s="202"/>
    </row>
    <row r="59" spans="1:45" s="157" customFormat="1" ht="14.5" customHeight="1" x14ac:dyDescent="0.3">
      <c r="A59" s="216"/>
      <c r="B59" s="216" t="s">
        <v>700</v>
      </c>
      <c r="C59" s="243">
        <v>103</v>
      </c>
      <c r="D59" s="243">
        <v>54</v>
      </c>
      <c r="E59" s="243">
        <v>57</v>
      </c>
      <c r="F59" s="243">
        <v>74</v>
      </c>
      <c r="G59" s="243">
        <v>45</v>
      </c>
      <c r="H59" s="243">
        <v>41</v>
      </c>
      <c r="I59" s="243">
        <v>17</v>
      </c>
      <c r="J59" s="243">
        <v>0</v>
      </c>
      <c r="K59" s="243">
        <v>0</v>
      </c>
      <c r="L59" s="244">
        <v>0</v>
      </c>
      <c r="M59" s="244">
        <v>0</v>
      </c>
      <c r="N59" s="244">
        <v>0</v>
      </c>
      <c r="O59" s="250">
        <f t="shared" si="6"/>
        <v>391</v>
      </c>
      <c r="P59" s="155"/>
      <c r="Q59" s="155"/>
      <c r="R59" s="155"/>
      <c r="S59" s="155"/>
      <c r="T59" s="155"/>
      <c r="U59" s="155"/>
      <c r="V59" s="234"/>
      <c r="W59" s="155"/>
      <c r="X59" s="155"/>
      <c r="Y59" s="177"/>
      <c r="Z59" s="177"/>
      <c r="AA59" s="177"/>
      <c r="AB59" s="177"/>
      <c r="AC59" s="177"/>
      <c r="AD59" s="213"/>
      <c r="AE59" s="213"/>
      <c r="AF59" s="202"/>
      <c r="AG59" s="202"/>
      <c r="AH59" s="202"/>
      <c r="AP59" s="202"/>
      <c r="AQ59" s="202"/>
      <c r="AR59" s="202"/>
      <c r="AS59" s="202"/>
    </row>
    <row r="60" spans="1:45" s="157" customFormat="1" ht="14.5" customHeight="1" x14ac:dyDescent="0.3">
      <c r="A60" s="216"/>
      <c r="B60" s="216" t="s">
        <v>701</v>
      </c>
      <c r="C60" s="243">
        <v>93</v>
      </c>
      <c r="D60" s="243">
        <v>77</v>
      </c>
      <c r="E60" s="243">
        <v>66</v>
      </c>
      <c r="F60" s="243">
        <v>46</v>
      </c>
      <c r="G60" s="243">
        <v>51</v>
      </c>
      <c r="H60" s="243">
        <v>61</v>
      </c>
      <c r="I60" s="243">
        <v>11</v>
      </c>
      <c r="J60" s="243">
        <v>0</v>
      </c>
      <c r="K60" s="243">
        <v>0</v>
      </c>
      <c r="L60" s="244">
        <v>0</v>
      </c>
      <c r="M60" s="244">
        <v>0</v>
      </c>
      <c r="N60" s="244">
        <v>0</v>
      </c>
      <c r="O60" s="250">
        <f t="shared" si="6"/>
        <v>405</v>
      </c>
      <c r="P60" s="155"/>
      <c r="Q60" s="155"/>
      <c r="R60" s="155"/>
      <c r="S60" s="155"/>
      <c r="T60" s="155"/>
      <c r="U60" s="155"/>
      <c r="V60" s="234"/>
      <c r="W60" s="155"/>
      <c r="X60" s="155"/>
      <c r="Y60" s="177"/>
      <c r="Z60" s="177"/>
      <c r="AA60" s="177"/>
      <c r="AB60" s="177"/>
      <c r="AC60" s="177"/>
      <c r="AD60" s="213"/>
      <c r="AE60" s="213"/>
      <c r="AF60" s="202"/>
      <c r="AG60" s="202"/>
      <c r="AH60" s="202"/>
      <c r="AK60" s="202"/>
      <c r="AL60" s="202"/>
      <c r="AM60" s="202"/>
      <c r="AN60" s="202"/>
      <c r="AO60" s="202"/>
      <c r="AP60" s="202"/>
      <c r="AQ60" s="202"/>
      <c r="AR60" s="202"/>
      <c r="AS60" s="202"/>
    </row>
    <row r="61" spans="1:45" s="157" customFormat="1" ht="14.5" customHeight="1" x14ac:dyDescent="0.3">
      <c r="A61" s="216"/>
      <c r="B61" s="216" t="s">
        <v>703</v>
      </c>
      <c r="C61" s="243">
        <v>5430</v>
      </c>
      <c r="D61" s="243">
        <v>5499</v>
      </c>
      <c r="E61" s="243">
        <v>5006</v>
      </c>
      <c r="F61" s="243">
        <v>4611</v>
      </c>
      <c r="G61" s="243">
        <v>5162</v>
      </c>
      <c r="H61" s="243">
        <v>5894</v>
      </c>
      <c r="I61" s="243">
        <v>1482</v>
      </c>
      <c r="J61" s="243">
        <v>0</v>
      </c>
      <c r="K61" s="243">
        <v>0</v>
      </c>
      <c r="L61" s="244">
        <v>0</v>
      </c>
      <c r="M61" s="244">
        <v>0</v>
      </c>
      <c r="N61" s="244">
        <v>0</v>
      </c>
      <c r="O61" s="250">
        <f t="shared" si="6"/>
        <v>33084</v>
      </c>
      <c r="P61" s="155"/>
      <c r="Q61" s="155"/>
      <c r="R61" s="155"/>
      <c r="S61" s="155"/>
      <c r="T61" s="155"/>
      <c r="U61" s="155"/>
      <c r="V61" s="234"/>
      <c r="W61" s="155"/>
      <c r="X61" s="155"/>
      <c r="Y61" s="177"/>
      <c r="Z61" s="177"/>
      <c r="AA61" s="177"/>
      <c r="AB61" s="177"/>
      <c r="AC61" s="177"/>
      <c r="AD61" s="213"/>
      <c r="AE61" s="213"/>
      <c r="AF61" s="202"/>
      <c r="AG61" s="202"/>
      <c r="AI61" s="202"/>
      <c r="AP61" s="202"/>
      <c r="AQ61" s="202"/>
      <c r="AR61" s="202"/>
      <c r="AS61" s="202"/>
    </row>
    <row r="62" spans="1:45" s="157" customFormat="1" ht="14.5" customHeight="1" x14ac:dyDescent="0.3">
      <c r="A62" s="247" t="s">
        <v>716</v>
      </c>
      <c r="B62" s="247" t="s">
        <v>0</v>
      </c>
      <c r="C62" s="248">
        <f t="shared" ref="C62:N62" si="11">SUM(C63:C65)</f>
        <v>67</v>
      </c>
      <c r="D62" s="248">
        <f t="shared" si="11"/>
        <v>78</v>
      </c>
      <c r="E62" s="248">
        <f t="shared" si="11"/>
        <v>63</v>
      </c>
      <c r="F62" s="248">
        <f t="shared" si="11"/>
        <v>77</v>
      </c>
      <c r="G62" s="248">
        <f t="shared" si="11"/>
        <v>128</v>
      </c>
      <c r="H62" s="248">
        <f t="shared" si="11"/>
        <v>100</v>
      </c>
      <c r="I62" s="248">
        <f t="shared" si="11"/>
        <v>11</v>
      </c>
      <c r="J62" s="248">
        <f t="shared" si="11"/>
        <v>0</v>
      </c>
      <c r="K62" s="248">
        <f t="shared" si="11"/>
        <v>0</v>
      </c>
      <c r="L62" s="248">
        <f t="shared" si="11"/>
        <v>0</v>
      </c>
      <c r="M62" s="248">
        <f t="shared" si="11"/>
        <v>0</v>
      </c>
      <c r="N62" s="248">
        <f t="shared" si="11"/>
        <v>0</v>
      </c>
      <c r="O62" s="248">
        <f t="shared" si="6"/>
        <v>524</v>
      </c>
      <c r="P62" s="155"/>
      <c r="Q62" s="155"/>
      <c r="R62" s="155"/>
      <c r="S62" s="155"/>
      <c r="T62" s="155"/>
      <c r="U62" s="155"/>
      <c r="V62" s="234"/>
      <c r="W62" s="155"/>
      <c r="X62" s="155"/>
      <c r="Y62" s="177"/>
      <c r="Z62" s="177"/>
      <c r="AA62" s="177"/>
      <c r="AB62" s="177"/>
      <c r="AC62" s="177"/>
      <c r="AD62" s="213"/>
      <c r="AE62" s="213"/>
      <c r="AF62" s="202"/>
      <c r="AG62" s="202"/>
      <c r="AI62" s="202"/>
      <c r="AP62" s="202"/>
      <c r="AQ62" s="202"/>
      <c r="AR62" s="202"/>
      <c r="AS62" s="202"/>
    </row>
    <row r="63" spans="1:45" s="157" customFormat="1" ht="14.5" customHeight="1" x14ac:dyDescent="0.3">
      <c r="A63" s="216"/>
      <c r="B63" s="216" t="s">
        <v>700</v>
      </c>
      <c r="C63" s="243">
        <v>33</v>
      </c>
      <c r="D63" s="243">
        <v>31</v>
      </c>
      <c r="E63" s="243">
        <v>20</v>
      </c>
      <c r="F63" s="243">
        <v>20</v>
      </c>
      <c r="G63" s="243">
        <v>27</v>
      </c>
      <c r="H63" s="243">
        <v>25</v>
      </c>
      <c r="I63" s="243">
        <v>4</v>
      </c>
      <c r="J63" s="243">
        <v>0</v>
      </c>
      <c r="K63" s="243">
        <v>0</v>
      </c>
      <c r="L63" s="244">
        <v>0</v>
      </c>
      <c r="M63" s="244">
        <v>0</v>
      </c>
      <c r="N63" s="244">
        <v>0</v>
      </c>
      <c r="O63" s="250">
        <f t="shared" si="6"/>
        <v>160</v>
      </c>
      <c r="P63" s="155"/>
      <c r="Q63" s="155"/>
      <c r="R63" s="155"/>
      <c r="S63" s="155"/>
      <c r="T63" s="155"/>
      <c r="U63" s="155"/>
      <c r="V63" s="234"/>
      <c r="W63" s="155"/>
      <c r="X63" s="155"/>
      <c r="Y63" s="177"/>
      <c r="Z63" s="177"/>
      <c r="AA63" s="177"/>
      <c r="AB63" s="177"/>
      <c r="AC63" s="177"/>
      <c r="AD63" s="213"/>
      <c r="AE63" s="213"/>
      <c r="AF63" s="202"/>
      <c r="AG63" s="202"/>
      <c r="AI63" s="202"/>
      <c r="AP63" s="202"/>
      <c r="AQ63" s="202"/>
      <c r="AR63" s="202"/>
      <c r="AS63" s="202"/>
    </row>
    <row r="64" spans="1:45" s="157" customFormat="1" ht="14.5" customHeight="1" x14ac:dyDescent="0.3">
      <c r="A64" s="216"/>
      <c r="B64" s="216" t="s">
        <v>701</v>
      </c>
      <c r="C64" s="243">
        <v>11</v>
      </c>
      <c r="D64" s="243">
        <v>5</v>
      </c>
      <c r="E64" s="243">
        <v>12</v>
      </c>
      <c r="F64" s="243">
        <v>5</v>
      </c>
      <c r="G64" s="243">
        <v>9</v>
      </c>
      <c r="H64" s="243">
        <v>10</v>
      </c>
      <c r="I64" s="243">
        <v>0</v>
      </c>
      <c r="J64" s="243">
        <v>0</v>
      </c>
      <c r="K64" s="243">
        <v>0</v>
      </c>
      <c r="L64" s="244">
        <v>0</v>
      </c>
      <c r="M64" s="244">
        <v>0</v>
      </c>
      <c r="N64" s="244">
        <v>0</v>
      </c>
      <c r="O64" s="250">
        <f t="shared" si="6"/>
        <v>52</v>
      </c>
      <c r="P64" s="155"/>
      <c r="Q64" s="155"/>
      <c r="R64" s="155"/>
      <c r="S64" s="155"/>
      <c r="T64" s="155"/>
      <c r="U64" s="155"/>
      <c r="V64" s="234"/>
      <c r="W64" s="155"/>
      <c r="X64" s="155"/>
      <c r="Y64" s="177"/>
      <c r="Z64" s="177"/>
      <c r="AA64" s="177"/>
      <c r="AB64" s="177"/>
      <c r="AC64" s="177"/>
      <c r="AD64" s="213"/>
      <c r="AE64" s="213"/>
      <c r="AF64" s="202"/>
      <c r="AG64" s="202"/>
      <c r="AI64" s="202"/>
      <c r="AP64" s="202"/>
      <c r="AQ64" s="202"/>
      <c r="AR64" s="202"/>
      <c r="AS64" s="202"/>
    </row>
    <row r="65" spans="1:45" s="157" customFormat="1" ht="14.5" customHeight="1" x14ac:dyDescent="0.3">
      <c r="A65" s="216"/>
      <c r="B65" s="216" t="s">
        <v>703</v>
      </c>
      <c r="C65" s="243">
        <v>23</v>
      </c>
      <c r="D65" s="243">
        <v>42</v>
      </c>
      <c r="E65" s="243">
        <v>31</v>
      </c>
      <c r="F65" s="243">
        <v>52</v>
      </c>
      <c r="G65" s="243">
        <v>92</v>
      </c>
      <c r="H65" s="243">
        <v>65</v>
      </c>
      <c r="I65" s="243">
        <v>7</v>
      </c>
      <c r="J65" s="243">
        <v>0</v>
      </c>
      <c r="K65" s="243">
        <v>0</v>
      </c>
      <c r="L65" s="244">
        <v>0</v>
      </c>
      <c r="M65" s="244">
        <v>0</v>
      </c>
      <c r="N65" s="244">
        <v>0</v>
      </c>
      <c r="O65" s="250">
        <f t="shared" si="6"/>
        <v>312</v>
      </c>
      <c r="P65" s="155"/>
      <c r="Q65" s="155"/>
      <c r="R65" s="155"/>
      <c r="S65" s="155"/>
      <c r="T65" s="155"/>
      <c r="U65" s="155"/>
      <c r="V65" s="234"/>
      <c r="W65" s="155"/>
      <c r="X65" s="155"/>
      <c r="Y65" s="177"/>
      <c r="Z65" s="177"/>
      <c r="AA65" s="177"/>
      <c r="AB65" s="177"/>
      <c r="AC65" s="177"/>
      <c r="AD65" s="213"/>
      <c r="AE65" s="213"/>
      <c r="AF65" s="202"/>
      <c r="AG65" s="202"/>
      <c r="AI65" s="202"/>
      <c r="AP65" s="202"/>
      <c r="AQ65" s="202"/>
      <c r="AR65" s="202"/>
      <c r="AS65" s="202"/>
    </row>
    <row r="66" spans="1:45" s="157" customFormat="1" ht="14.5" customHeight="1" x14ac:dyDescent="0.3">
      <c r="A66" s="247" t="s">
        <v>717</v>
      </c>
      <c r="B66" s="247" t="s">
        <v>0</v>
      </c>
      <c r="C66" s="248">
        <f t="shared" ref="C66:N66" si="12">SUM(C67:C69)</f>
        <v>9732</v>
      </c>
      <c r="D66" s="248">
        <f t="shared" si="12"/>
        <v>9023</v>
      </c>
      <c r="E66" s="248">
        <f t="shared" si="12"/>
        <v>8785</v>
      </c>
      <c r="F66" s="248">
        <f t="shared" si="12"/>
        <v>10809</v>
      </c>
      <c r="G66" s="248">
        <f t="shared" si="12"/>
        <v>12634</v>
      </c>
      <c r="H66" s="248">
        <f t="shared" si="12"/>
        <v>12984</v>
      </c>
      <c r="I66" s="248">
        <f t="shared" si="12"/>
        <v>3351</v>
      </c>
      <c r="J66" s="248">
        <f t="shared" si="12"/>
        <v>0</v>
      </c>
      <c r="K66" s="248">
        <f t="shared" si="12"/>
        <v>0</v>
      </c>
      <c r="L66" s="248">
        <f t="shared" si="12"/>
        <v>0</v>
      </c>
      <c r="M66" s="248">
        <f t="shared" si="12"/>
        <v>0</v>
      </c>
      <c r="N66" s="248">
        <f t="shared" si="12"/>
        <v>0</v>
      </c>
      <c r="O66" s="248">
        <f t="shared" si="6"/>
        <v>67318</v>
      </c>
      <c r="P66" s="155"/>
      <c r="Q66" s="155"/>
      <c r="R66" s="155"/>
      <c r="S66" s="155"/>
      <c r="T66" s="155"/>
      <c r="U66" s="155"/>
      <c r="V66" s="234"/>
      <c r="W66" s="155"/>
      <c r="X66" s="155"/>
      <c r="Y66" s="177"/>
      <c r="Z66" s="177"/>
      <c r="AA66" s="177"/>
      <c r="AB66" s="177"/>
      <c r="AC66" s="177"/>
      <c r="AD66" s="213"/>
      <c r="AE66" s="213"/>
      <c r="AF66" s="202"/>
      <c r="AG66" s="202"/>
      <c r="AI66" s="202"/>
      <c r="AP66" s="202"/>
      <c r="AQ66" s="202"/>
      <c r="AR66" s="202"/>
      <c r="AS66" s="202"/>
    </row>
    <row r="67" spans="1:45" s="157" customFormat="1" ht="14.5" customHeight="1" x14ac:dyDescent="0.3">
      <c r="A67" s="216"/>
      <c r="B67" s="216" t="s">
        <v>700</v>
      </c>
      <c r="C67" s="243">
        <v>4098</v>
      </c>
      <c r="D67" s="243">
        <v>3944</v>
      </c>
      <c r="E67" s="243">
        <v>3877</v>
      </c>
      <c r="F67" s="243">
        <v>4383</v>
      </c>
      <c r="G67" s="243">
        <v>4432</v>
      </c>
      <c r="H67" s="243">
        <v>4477</v>
      </c>
      <c r="I67" s="243">
        <v>1003</v>
      </c>
      <c r="J67" s="243">
        <v>0</v>
      </c>
      <c r="K67" s="243">
        <v>0</v>
      </c>
      <c r="L67" s="244">
        <v>0</v>
      </c>
      <c r="M67" s="244">
        <v>0</v>
      </c>
      <c r="N67" s="244">
        <v>0</v>
      </c>
      <c r="O67" s="250">
        <f t="shared" si="6"/>
        <v>26214</v>
      </c>
      <c r="P67" s="155"/>
      <c r="Q67" s="155"/>
      <c r="R67" s="155"/>
      <c r="S67" s="155"/>
      <c r="T67" s="155"/>
      <c r="U67" s="155"/>
      <c r="V67" s="234"/>
      <c r="W67" s="155"/>
      <c r="X67" s="155"/>
      <c r="Y67" s="177"/>
      <c r="Z67" s="177"/>
      <c r="AA67" s="177"/>
      <c r="AB67" s="177"/>
      <c r="AC67" s="177"/>
      <c r="AD67" s="213"/>
      <c r="AE67" s="213"/>
      <c r="AF67" s="202"/>
      <c r="AG67" s="202"/>
      <c r="AI67" s="202"/>
      <c r="AP67" s="202"/>
      <c r="AQ67" s="202"/>
      <c r="AR67" s="202"/>
      <c r="AS67" s="202"/>
    </row>
    <row r="68" spans="1:45" s="157" customFormat="1" ht="14.5" customHeight="1" x14ac:dyDescent="0.3">
      <c r="A68" s="216"/>
      <c r="B68" s="216" t="s">
        <v>701</v>
      </c>
      <c r="C68" s="243">
        <v>1072</v>
      </c>
      <c r="D68" s="243">
        <v>1041</v>
      </c>
      <c r="E68" s="243">
        <v>1017</v>
      </c>
      <c r="F68" s="243">
        <v>1198</v>
      </c>
      <c r="G68" s="243">
        <v>1120</v>
      </c>
      <c r="H68" s="243">
        <v>1202</v>
      </c>
      <c r="I68" s="243">
        <v>327</v>
      </c>
      <c r="J68" s="243">
        <v>0</v>
      </c>
      <c r="K68" s="243">
        <v>0</v>
      </c>
      <c r="L68" s="244">
        <v>0</v>
      </c>
      <c r="M68" s="244">
        <v>0</v>
      </c>
      <c r="N68" s="244">
        <v>0</v>
      </c>
      <c r="O68" s="250">
        <f t="shared" si="6"/>
        <v>6977</v>
      </c>
      <c r="P68" s="155"/>
      <c r="Q68" s="155"/>
      <c r="R68" s="155"/>
      <c r="S68" s="155"/>
      <c r="T68" s="155"/>
      <c r="U68" s="155"/>
      <c r="V68" s="234"/>
      <c r="W68" s="155"/>
      <c r="X68" s="155"/>
      <c r="Y68" s="177"/>
      <c r="Z68" s="177"/>
      <c r="AA68" s="177"/>
      <c r="AB68" s="177"/>
      <c r="AC68" s="177"/>
      <c r="AD68" s="213"/>
      <c r="AE68" s="213"/>
      <c r="AF68" s="202"/>
      <c r="AG68" s="202"/>
      <c r="AI68" s="202"/>
      <c r="AP68" s="202"/>
      <c r="AQ68" s="202"/>
      <c r="AR68" s="202"/>
      <c r="AS68" s="202"/>
    </row>
    <row r="69" spans="1:45" s="157" customFormat="1" ht="14.5" customHeight="1" x14ac:dyDescent="0.3">
      <c r="A69" s="216"/>
      <c r="B69" s="216" t="s">
        <v>703</v>
      </c>
      <c r="C69" s="243">
        <v>4562</v>
      </c>
      <c r="D69" s="243">
        <v>4038</v>
      </c>
      <c r="E69" s="243">
        <v>3891</v>
      </c>
      <c r="F69" s="243">
        <v>5228</v>
      </c>
      <c r="G69" s="243">
        <v>7082</v>
      </c>
      <c r="H69" s="243">
        <v>7305</v>
      </c>
      <c r="I69" s="243">
        <v>2021</v>
      </c>
      <c r="J69" s="243">
        <v>0</v>
      </c>
      <c r="K69" s="243">
        <v>0</v>
      </c>
      <c r="L69" s="244">
        <v>0</v>
      </c>
      <c r="M69" s="244">
        <v>0</v>
      </c>
      <c r="N69" s="244">
        <v>0</v>
      </c>
      <c r="O69" s="250">
        <f t="shared" si="6"/>
        <v>34127</v>
      </c>
      <c r="P69" s="155"/>
      <c r="Q69" s="155"/>
      <c r="R69" s="155"/>
      <c r="S69" s="155"/>
      <c r="T69" s="155"/>
      <c r="U69" s="155"/>
      <c r="V69" s="234"/>
      <c r="W69" s="155"/>
      <c r="X69" s="155"/>
      <c r="Y69" s="177"/>
      <c r="Z69" s="177"/>
      <c r="AA69" s="177"/>
      <c r="AB69" s="177"/>
      <c r="AC69" s="177"/>
      <c r="AD69" s="213"/>
      <c r="AE69" s="213"/>
      <c r="AF69" s="202"/>
      <c r="AG69" s="202"/>
      <c r="AI69" s="202"/>
      <c r="AP69" s="202"/>
      <c r="AQ69" s="202"/>
      <c r="AR69" s="202"/>
      <c r="AS69" s="202"/>
    </row>
    <row r="70" spans="1:45" s="157" customFormat="1" ht="14.5" customHeight="1" x14ac:dyDescent="0.3">
      <c r="A70" s="247" t="s">
        <v>718</v>
      </c>
      <c r="B70" s="247" t="s">
        <v>0</v>
      </c>
      <c r="C70" s="248">
        <f t="shared" ref="C70:N70" si="13">SUM(C71:C73)</f>
        <v>99</v>
      </c>
      <c r="D70" s="248">
        <f t="shared" si="13"/>
        <v>82</v>
      </c>
      <c r="E70" s="248">
        <f t="shared" si="13"/>
        <v>84</v>
      </c>
      <c r="F70" s="248">
        <f t="shared" si="13"/>
        <v>102</v>
      </c>
      <c r="G70" s="248">
        <f t="shared" si="13"/>
        <v>84</v>
      </c>
      <c r="H70" s="248">
        <f t="shared" si="13"/>
        <v>112</v>
      </c>
      <c r="I70" s="248">
        <f t="shared" si="13"/>
        <v>29</v>
      </c>
      <c r="J70" s="248">
        <f t="shared" si="13"/>
        <v>0</v>
      </c>
      <c r="K70" s="248">
        <f t="shared" si="13"/>
        <v>0</v>
      </c>
      <c r="L70" s="248">
        <f t="shared" si="13"/>
        <v>0</v>
      </c>
      <c r="M70" s="248">
        <f t="shared" si="13"/>
        <v>0</v>
      </c>
      <c r="N70" s="248">
        <f t="shared" si="13"/>
        <v>0</v>
      </c>
      <c r="O70" s="248">
        <f t="shared" si="6"/>
        <v>592</v>
      </c>
      <c r="P70" s="155"/>
      <c r="Q70" s="155"/>
      <c r="R70" s="155"/>
      <c r="S70" s="155"/>
      <c r="T70" s="155"/>
      <c r="U70" s="155"/>
      <c r="V70" s="234"/>
      <c r="W70" s="155"/>
      <c r="X70" s="155"/>
      <c r="Y70" s="177"/>
      <c r="Z70" s="177"/>
      <c r="AA70" s="177"/>
      <c r="AB70" s="177"/>
      <c r="AC70" s="177"/>
      <c r="AD70" s="213"/>
      <c r="AE70" s="213"/>
      <c r="AF70" s="202"/>
      <c r="AG70" s="202"/>
      <c r="AI70" s="202"/>
      <c r="AP70" s="202"/>
      <c r="AQ70" s="202"/>
      <c r="AR70" s="202"/>
      <c r="AS70" s="202"/>
    </row>
    <row r="71" spans="1:45" s="157" customFormat="1" ht="14.5" customHeight="1" x14ac:dyDescent="0.3">
      <c r="A71" s="216"/>
      <c r="B71" s="216" t="s">
        <v>700</v>
      </c>
      <c r="C71" s="243">
        <v>46</v>
      </c>
      <c r="D71" s="243">
        <v>44</v>
      </c>
      <c r="E71" s="243">
        <v>43</v>
      </c>
      <c r="F71" s="243">
        <v>57</v>
      </c>
      <c r="G71" s="243">
        <v>33</v>
      </c>
      <c r="H71" s="243">
        <v>35</v>
      </c>
      <c r="I71" s="243">
        <v>10</v>
      </c>
      <c r="J71" s="243">
        <v>0</v>
      </c>
      <c r="K71" s="243">
        <v>0</v>
      </c>
      <c r="L71" s="244">
        <v>0</v>
      </c>
      <c r="M71" s="244">
        <v>0</v>
      </c>
      <c r="N71" s="244">
        <v>0</v>
      </c>
      <c r="O71" s="250">
        <f t="shared" si="6"/>
        <v>268</v>
      </c>
      <c r="P71" s="155"/>
      <c r="Q71" s="155"/>
      <c r="R71" s="155"/>
      <c r="S71" s="155"/>
      <c r="T71" s="155"/>
      <c r="U71" s="155"/>
      <c r="V71" s="234"/>
      <c r="W71" s="155"/>
      <c r="X71" s="155"/>
      <c r="Y71" s="177"/>
      <c r="Z71" s="177"/>
      <c r="AA71" s="177"/>
      <c r="AB71" s="177"/>
      <c r="AC71" s="177"/>
      <c r="AD71" s="213"/>
      <c r="AE71" s="213"/>
      <c r="AF71" s="202"/>
      <c r="AG71" s="202"/>
      <c r="AI71" s="202"/>
      <c r="AP71" s="202"/>
      <c r="AQ71" s="202"/>
      <c r="AR71" s="202"/>
      <c r="AS71" s="202"/>
    </row>
    <row r="72" spans="1:45" s="157" customFormat="1" ht="14.5" customHeight="1" x14ac:dyDescent="0.3">
      <c r="A72" s="216"/>
      <c r="B72" s="216" t="s">
        <v>701</v>
      </c>
      <c r="C72" s="243">
        <v>15</v>
      </c>
      <c r="D72" s="243">
        <v>10</v>
      </c>
      <c r="E72" s="243">
        <v>13</v>
      </c>
      <c r="F72" s="243">
        <v>11</v>
      </c>
      <c r="G72" s="243">
        <v>8</v>
      </c>
      <c r="H72" s="243">
        <v>12</v>
      </c>
      <c r="I72" s="243">
        <v>2</v>
      </c>
      <c r="J72" s="243">
        <v>0</v>
      </c>
      <c r="K72" s="243">
        <v>0</v>
      </c>
      <c r="L72" s="244">
        <v>0</v>
      </c>
      <c r="M72" s="244">
        <v>0</v>
      </c>
      <c r="N72" s="244">
        <v>0</v>
      </c>
      <c r="O72" s="250">
        <f t="shared" si="6"/>
        <v>71</v>
      </c>
      <c r="P72" s="155"/>
      <c r="Q72" s="155"/>
      <c r="R72" s="155"/>
      <c r="S72" s="155"/>
      <c r="T72" s="155"/>
      <c r="U72" s="155"/>
      <c r="V72" s="234"/>
      <c r="W72" s="155"/>
      <c r="X72" s="155"/>
      <c r="Y72" s="177"/>
      <c r="Z72" s="177"/>
      <c r="AA72" s="177"/>
      <c r="AB72" s="177"/>
      <c r="AC72" s="177"/>
      <c r="AD72" s="213"/>
      <c r="AE72" s="213"/>
      <c r="AF72" s="202"/>
      <c r="AG72" s="202"/>
      <c r="AI72" s="202"/>
      <c r="AP72" s="202"/>
      <c r="AQ72" s="202"/>
      <c r="AR72" s="202"/>
      <c r="AS72" s="202"/>
    </row>
    <row r="73" spans="1:45" s="157" customFormat="1" ht="14.5" customHeight="1" x14ac:dyDescent="0.3">
      <c r="A73" s="216"/>
      <c r="B73" s="216" t="s">
        <v>703</v>
      </c>
      <c r="C73" s="243">
        <v>38</v>
      </c>
      <c r="D73" s="243">
        <v>28</v>
      </c>
      <c r="E73" s="243">
        <v>28</v>
      </c>
      <c r="F73" s="243">
        <v>34</v>
      </c>
      <c r="G73" s="243">
        <v>43</v>
      </c>
      <c r="H73" s="243">
        <v>65</v>
      </c>
      <c r="I73" s="243">
        <v>17</v>
      </c>
      <c r="J73" s="243">
        <v>0</v>
      </c>
      <c r="K73" s="243">
        <v>0</v>
      </c>
      <c r="L73" s="244">
        <v>0</v>
      </c>
      <c r="M73" s="244">
        <v>0</v>
      </c>
      <c r="N73" s="244">
        <v>0</v>
      </c>
      <c r="O73" s="250">
        <f t="shared" si="6"/>
        <v>253</v>
      </c>
      <c r="P73" s="155"/>
      <c r="Q73" s="155"/>
      <c r="R73" s="155"/>
      <c r="S73" s="155"/>
      <c r="T73" s="155"/>
      <c r="U73" s="155"/>
      <c r="V73" s="234"/>
      <c r="W73" s="155"/>
      <c r="X73" s="155"/>
      <c r="Y73" s="177"/>
      <c r="Z73" s="177"/>
      <c r="AA73" s="177"/>
      <c r="AB73" s="177"/>
      <c r="AC73" s="177"/>
      <c r="AD73" s="213"/>
      <c r="AE73" s="213"/>
      <c r="AF73" s="202"/>
      <c r="AG73" s="202"/>
      <c r="AI73" s="202"/>
      <c r="AP73" s="202"/>
      <c r="AQ73" s="202"/>
      <c r="AR73" s="202"/>
      <c r="AS73" s="202"/>
    </row>
    <row r="74" spans="1:45" s="157" customFormat="1" ht="14.5" customHeight="1" x14ac:dyDescent="0.3">
      <c r="A74" s="247" t="s">
        <v>719</v>
      </c>
      <c r="B74" s="247" t="s">
        <v>0</v>
      </c>
      <c r="C74" s="248">
        <f t="shared" ref="C74:N74" si="14">SUM(C75:C77)</f>
        <v>424</v>
      </c>
      <c r="D74" s="248">
        <f t="shared" si="14"/>
        <v>383</v>
      </c>
      <c r="E74" s="248">
        <f t="shared" si="14"/>
        <v>345</v>
      </c>
      <c r="F74" s="248">
        <f t="shared" si="14"/>
        <v>443</v>
      </c>
      <c r="G74" s="248">
        <f t="shared" si="14"/>
        <v>526</v>
      </c>
      <c r="H74" s="248">
        <f t="shared" si="14"/>
        <v>613</v>
      </c>
      <c r="I74" s="248">
        <f t="shared" si="14"/>
        <v>137</v>
      </c>
      <c r="J74" s="248">
        <f t="shared" si="14"/>
        <v>0</v>
      </c>
      <c r="K74" s="248">
        <f t="shared" si="14"/>
        <v>0</v>
      </c>
      <c r="L74" s="248">
        <f t="shared" si="14"/>
        <v>0</v>
      </c>
      <c r="M74" s="248">
        <f t="shared" si="14"/>
        <v>0</v>
      </c>
      <c r="N74" s="248">
        <f t="shared" si="14"/>
        <v>0</v>
      </c>
      <c r="O74" s="248">
        <f t="shared" si="6"/>
        <v>2871</v>
      </c>
      <c r="P74" s="155"/>
      <c r="Q74" s="155"/>
      <c r="R74" s="155"/>
      <c r="S74" s="155"/>
      <c r="T74" s="155"/>
      <c r="U74" s="155"/>
      <c r="V74" s="234"/>
      <c r="W74" s="155"/>
      <c r="X74" s="155"/>
      <c r="Y74" s="177"/>
      <c r="Z74" s="177"/>
      <c r="AA74" s="177"/>
      <c r="AB74" s="177"/>
      <c r="AC74" s="177"/>
      <c r="AD74" s="213"/>
      <c r="AE74" s="213"/>
      <c r="AF74" s="202"/>
      <c r="AG74" s="202"/>
      <c r="AI74" s="202"/>
      <c r="AP74" s="202"/>
      <c r="AQ74" s="202"/>
      <c r="AR74" s="202"/>
      <c r="AS74" s="202"/>
    </row>
    <row r="75" spans="1:45" s="157" customFormat="1" ht="14.5" customHeight="1" x14ac:dyDescent="0.3">
      <c r="A75" s="216"/>
      <c r="B75" s="216" t="s">
        <v>700</v>
      </c>
      <c r="C75" s="243">
        <v>296</v>
      </c>
      <c r="D75" s="243">
        <v>260</v>
      </c>
      <c r="E75" s="243">
        <v>243</v>
      </c>
      <c r="F75" s="243">
        <v>279</v>
      </c>
      <c r="G75" s="243">
        <v>280</v>
      </c>
      <c r="H75" s="243">
        <v>310</v>
      </c>
      <c r="I75" s="243">
        <v>72</v>
      </c>
      <c r="J75" s="243">
        <v>0</v>
      </c>
      <c r="K75" s="243">
        <v>0</v>
      </c>
      <c r="L75" s="244">
        <v>0</v>
      </c>
      <c r="M75" s="244">
        <v>0</v>
      </c>
      <c r="N75" s="244">
        <v>0</v>
      </c>
      <c r="O75" s="250">
        <f t="shared" si="6"/>
        <v>1740</v>
      </c>
      <c r="P75" s="155"/>
      <c r="Q75" s="155"/>
      <c r="R75" s="155"/>
      <c r="S75" s="155"/>
      <c r="T75" s="155"/>
      <c r="U75" s="155"/>
      <c r="V75" s="234"/>
      <c r="W75" s="155"/>
      <c r="X75" s="155"/>
      <c r="Y75" s="177"/>
      <c r="Z75" s="177"/>
      <c r="AA75" s="177"/>
      <c r="AB75" s="177"/>
      <c r="AC75" s="177"/>
      <c r="AD75" s="213"/>
      <c r="AE75" s="213"/>
      <c r="AF75" s="202"/>
      <c r="AG75" s="202"/>
      <c r="AI75" s="202"/>
      <c r="AP75" s="202"/>
      <c r="AQ75" s="202"/>
      <c r="AR75" s="202"/>
      <c r="AS75" s="202"/>
    </row>
    <row r="76" spans="1:45" s="157" customFormat="1" ht="14.5" customHeight="1" x14ac:dyDescent="0.3">
      <c r="A76" s="216"/>
      <c r="B76" s="216" t="s">
        <v>701</v>
      </c>
      <c r="C76" s="243">
        <v>83</v>
      </c>
      <c r="D76" s="243">
        <v>110</v>
      </c>
      <c r="E76" s="243">
        <v>83</v>
      </c>
      <c r="F76" s="243">
        <v>92</v>
      </c>
      <c r="G76" s="243">
        <v>100</v>
      </c>
      <c r="H76" s="243">
        <v>128</v>
      </c>
      <c r="I76" s="243">
        <v>28</v>
      </c>
      <c r="J76" s="243">
        <v>0</v>
      </c>
      <c r="K76" s="243">
        <v>0</v>
      </c>
      <c r="L76" s="244">
        <v>0</v>
      </c>
      <c r="M76" s="244">
        <v>0</v>
      </c>
      <c r="N76" s="244">
        <v>0</v>
      </c>
      <c r="O76" s="250">
        <f t="shared" si="6"/>
        <v>624</v>
      </c>
      <c r="P76" s="155"/>
      <c r="Q76" s="155"/>
      <c r="R76" s="155"/>
      <c r="S76" s="155"/>
      <c r="T76" s="155"/>
      <c r="U76" s="155"/>
      <c r="V76" s="234"/>
      <c r="W76" s="155"/>
      <c r="X76" s="155"/>
      <c r="Y76" s="177"/>
      <c r="Z76" s="177"/>
      <c r="AA76" s="177"/>
      <c r="AB76" s="177"/>
      <c r="AC76" s="177"/>
      <c r="AD76" s="213"/>
      <c r="AE76" s="213"/>
      <c r="AF76" s="202"/>
      <c r="AG76" s="202"/>
      <c r="AI76" s="202"/>
      <c r="AP76" s="202"/>
      <c r="AQ76" s="202"/>
      <c r="AR76" s="202"/>
      <c r="AS76" s="202"/>
    </row>
    <row r="77" spans="1:45" s="157" customFormat="1" ht="14.5" customHeight="1" x14ac:dyDescent="0.3">
      <c r="A77" s="216"/>
      <c r="B77" s="216" t="s">
        <v>703</v>
      </c>
      <c r="C77" s="243">
        <v>45</v>
      </c>
      <c r="D77" s="243">
        <v>13</v>
      </c>
      <c r="E77" s="243">
        <v>19</v>
      </c>
      <c r="F77" s="243">
        <v>72</v>
      </c>
      <c r="G77" s="243">
        <v>146</v>
      </c>
      <c r="H77" s="243">
        <v>175</v>
      </c>
      <c r="I77" s="243">
        <v>37</v>
      </c>
      <c r="J77" s="243">
        <v>0</v>
      </c>
      <c r="K77" s="243">
        <v>0</v>
      </c>
      <c r="L77" s="244">
        <v>0</v>
      </c>
      <c r="M77" s="244">
        <v>0</v>
      </c>
      <c r="N77" s="244">
        <v>0</v>
      </c>
      <c r="O77" s="250">
        <f t="shared" si="6"/>
        <v>507</v>
      </c>
      <c r="P77" s="155"/>
      <c r="Q77" s="155"/>
      <c r="R77" s="155"/>
      <c r="S77" s="155"/>
      <c r="T77" s="155"/>
      <c r="U77" s="155"/>
      <c r="V77" s="234"/>
      <c r="W77" s="155"/>
      <c r="X77" s="155"/>
      <c r="Y77" s="177"/>
      <c r="Z77" s="177"/>
      <c r="AA77" s="177"/>
      <c r="AB77" s="177"/>
      <c r="AC77" s="177"/>
      <c r="AD77" s="213"/>
      <c r="AE77" s="213"/>
      <c r="AF77" s="202"/>
      <c r="AG77" s="202"/>
      <c r="AI77" s="202"/>
      <c r="AP77" s="202"/>
      <c r="AQ77" s="202"/>
      <c r="AR77" s="202"/>
      <c r="AS77" s="202"/>
    </row>
    <row r="78" spans="1:45" s="157" customFormat="1" ht="14.5" customHeight="1" x14ac:dyDescent="0.3">
      <c r="A78" s="247" t="s">
        <v>720</v>
      </c>
      <c r="B78" s="247" t="s">
        <v>0</v>
      </c>
      <c r="C78" s="248">
        <f t="shared" ref="C78:N78" si="15">SUM(C79:C81)</f>
        <v>20</v>
      </c>
      <c r="D78" s="248">
        <f t="shared" si="15"/>
        <v>46</v>
      </c>
      <c r="E78" s="248">
        <f t="shared" si="15"/>
        <v>34</v>
      </c>
      <c r="F78" s="248">
        <f t="shared" si="15"/>
        <v>31</v>
      </c>
      <c r="G78" s="248">
        <f t="shared" si="15"/>
        <v>22</v>
      </c>
      <c r="H78" s="248">
        <f t="shared" si="15"/>
        <v>119</v>
      </c>
      <c r="I78" s="248">
        <f t="shared" si="15"/>
        <v>83</v>
      </c>
      <c r="J78" s="248">
        <f t="shared" si="15"/>
        <v>0</v>
      </c>
      <c r="K78" s="248">
        <f t="shared" si="15"/>
        <v>0</v>
      </c>
      <c r="L78" s="248">
        <f t="shared" si="15"/>
        <v>0</v>
      </c>
      <c r="M78" s="248">
        <f t="shared" si="15"/>
        <v>0</v>
      </c>
      <c r="N78" s="248">
        <f t="shared" si="15"/>
        <v>0</v>
      </c>
      <c r="O78" s="248">
        <f t="shared" si="6"/>
        <v>355</v>
      </c>
      <c r="P78" s="155"/>
      <c r="Q78" s="155"/>
      <c r="R78" s="155"/>
      <c r="S78" s="155"/>
      <c r="T78" s="155"/>
      <c r="U78" s="155"/>
      <c r="V78" s="234"/>
      <c r="W78" s="155"/>
      <c r="X78" s="155"/>
      <c r="Y78" s="177"/>
      <c r="Z78" s="177"/>
      <c r="AA78" s="177"/>
      <c r="AB78" s="177"/>
      <c r="AC78" s="177"/>
      <c r="AD78" s="213"/>
      <c r="AE78" s="213"/>
      <c r="AF78" s="202"/>
      <c r="AG78" s="202"/>
      <c r="AI78" s="202"/>
      <c r="AP78" s="202"/>
      <c r="AQ78" s="202"/>
      <c r="AR78" s="202"/>
      <c r="AS78" s="202"/>
    </row>
    <row r="79" spans="1:45" s="157" customFormat="1" ht="14.5" customHeight="1" x14ac:dyDescent="0.3">
      <c r="A79" s="216"/>
      <c r="B79" s="216" t="s">
        <v>700</v>
      </c>
      <c r="C79" s="243">
        <v>6</v>
      </c>
      <c r="D79" s="243">
        <v>16</v>
      </c>
      <c r="E79" s="243">
        <v>19</v>
      </c>
      <c r="F79" s="243">
        <v>5</v>
      </c>
      <c r="G79" s="243">
        <v>13</v>
      </c>
      <c r="H79" s="243">
        <v>34</v>
      </c>
      <c r="I79" s="243">
        <v>24</v>
      </c>
      <c r="J79" s="243">
        <v>0</v>
      </c>
      <c r="K79" s="243">
        <v>0</v>
      </c>
      <c r="L79" s="244">
        <v>0</v>
      </c>
      <c r="M79" s="244">
        <v>0</v>
      </c>
      <c r="N79" s="244">
        <v>0</v>
      </c>
      <c r="O79" s="250">
        <f t="shared" si="6"/>
        <v>117</v>
      </c>
      <c r="P79" s="155"/>
      <c r="Q79" s="155"/>
      <c r="R79" s="155"/>
      <c r="S79" s="155"/>
      <c r="T79" s="155"/>
      <c r="U79" s="155"/>
      <c r="V79" s="234"/>
      <c r="W79" s="155"/>
      <c r="X79" s="155"/>
      <c r="Y79" s="177"/>
      <c r="Z79" s="177"/>
      <c r="AA79" s="177"/>
      <c r="AB79" s="177"/>
      <c r="AC79" s="177"/>
      <c r="AD79" s="213"/>
      <c r="AE79" s="213"/>
      <c r="AF79" s="202"/>
      <c r="AG79" s="202"/>
      <c r="AI79" s="202"/>
      <c r="AP79" s="202"/>
      <c r="AQ79" s="202"/>
      <c r="AR79" s="202"/>
      <c r="AS79" s="202"/>
    </row>
    <row r="80" spans="1:45" s="157" customFormat="1" ht="14.5" customHeight="1" x14ac:dyDescent="0.3">
      <c r="A80" s="216"/>
      <c r="B80" s="216" t="s">
        <v>701</v>
      </c>
      <c r="C80" s="243">
        <v>7</v>
      </c>
      <c r="D80" s="243">
        <v>8</v>
      </c>
      <c r="E80" s="243">
        <v>2</v>
      </c>
      <c r="F80" s="243">
        <v>4</v>
      </c>
      <c r="G80" s="243">
        <v>0</v>
      </c>
      <c r="H80" s="243">
        <v>31</v>
      </c>
      <c r="I80" s="243">
        <v>14</v>
      </c>
      <c r="J80" s="243">
        <v>0</v>
      </c>
      <c r="K80" s="243">
        <v>0</v>
      </c>
      <c r="L80" s="244">
        <v>0</v>
      </c>
      <c r="M80" s="244">
        <v>0</v>
      </c>
      <c r="N80" s="244">
        <v>0</v>
      </c>
      <c r="O80" s="250">
        <f t="shared" si="6"/>
        <v>66</v>
      </c>
      <c r="P80" s="155"/>
      <c r="Q80" s="155"/>
      <c r="R80" s="155"/>
      <c r="S80" s="155"/>
      <c r="T80" s="155"/>
      <c r="U80" s="155"/>
      <c r="V80" s="234"/>
      <c r="W80" s="155"/>
      <c r="X80" s="155"/>
      <c r="Y80" s="177"/>
      <c r="Z80" s="177"/>
      <c r="AA80" s="177"/>
      <c r="AB80" s="177"/>
      <c r="AC80" s="177"/>
      <c r="AD80" s="213"/>
      <c r="AE80" s="213"/>
      <c r="AF80" s="202"/>
      <c r="AG80" s="202"/>
      <c r="AI80" s="202"/>
      <c r="AP80" s="202"/>
      <c r="AQ80" s="202"/>
      <c r="AR80" s="202"/>
      <c r="AS80" s="202"/>
    </row>
    <row r="81" spans="1:45" s="157" customFormat="1" ht="14.5" customHeight="1" x14ac:dyDescent="0.3">
      <c r="A81" s="216"/>
      <c r="B81" s="216" t="s">
        <v>703</v>
      </c>
      <c r="C81" s="243">
        <v>7</v>
      </c>
      <c r="D81" s="243">
        <v>22</v>
      </c>
      <c r="E81" s="243">
        <v>13</v>
      </c>
      <c r="F81" s="243">
        <v>22</v>
      </c>
      <c r="G81" s="243">
        <v>9</v>
      </c>
      <c r="H81" s="243">
        <v>54</v>
      </c>
      <c r="I81" s="243">
        <v>45</v>
      </c>
      <c r="J81" s="243">
        <v>0</v>
      </c>
      <c r="K81" s="243">
        <v>0</v>
      </c>
      <c r="L81" s="244">
        <v>0</v>
      </c>
      <c r="M81" s="244">
        <v>0</v>
      </c>
      <c r="N81" s="244">
        <v>0</v>
      </c>
      <c r="O81" s="250">
        <f t="shared" si="6"/>
        <v>172</v>
      </c>
      <c r="P81" s="155"/>
      <c r="Q81" s="155"/>
      <c r="R81" s="155"/>
      <c r="S81" s="155"/>
      <c r="T81" s="155"/>
      <c r="U81" s="155"/>
      <c r="V81" s="234"/>
      <c r="W81" s="155"/>
      <c r="X81" s="155"/>
      <c r="Y81" s="177"/>
      <c r="Z81" s="177"/>
      <c r="AA81" s="177"/>
      <c r="AB81" s="177"/>
      <c r="AC81" s="177"/>
      <c r="AD81" s="213"/>
      <c r="AE81" s="213"/>
      <c r="AF81" s="202"/>
      <c r="AG81" s="202"/>
      <c r="AI81" s="202"/>
      <c r="AP81" s="202"/>
      <c r="AQ81" s="202"/>
      <c r="AR81" s="202"/>
      <c r="AS81" s="202"/>
    </row>
    <row r="82" spans="1:45" s="157" customFormat="1" ht="14.5" customHeight="1" x14ac:dyDescent="0.3">
      <c r="A82" s="247" t="s">
        <v>681</v>
      </c>
      <c r="B82" s="247" t="s">
        <v>0</v>
      </c>
      <c r="C82" s="248">
        <f t="shared" ref="C82:N82" si="16">SUM(C83:C85)</f>
        <v>3</v>
      </c>
      <c r="D82" s="248">
        <f t="shared" si="16"/>
        <v>2</v>
      </c>
      <c r="E82" s="248">
        <f t="shared" si="16"/>
        <v>4</v>
      </c>
      <c r="F82" s="248">
        <f t="shared" si="16"/>
        <v>1</v>
      </c>
      <c r="G82" s="248">
        <f t="shared" si="16"/>
        <v>3</v>
      </c>
      <c r="H82" s="248">
        <f t="shared" si="16"/>
        <v>4</v>
      </c>
      <c r="I82" s="248">
        <f t="shared" si="16"/>
        <v>0</v>
      </c>
      <c r="J82" s="248">
        <f t="shared" si="16"/>
        <v>0</v>
      </c>
      <c r="K82" s="248">
        <f t="shared" si="16"/>
        <v>0</v>
      </c>
      <c r="L82" s="248">
        <f t="shared" si="16"/>
        <v>0</v>
      </c>
      <c r="M82" s="248">
        <f t="shared" si="16"/>
        <v>0</v>
      </c>
      <c r="N82" s="248">
        <f t="shared" si="16"/>
        <v>0</v>
      </c>
      <c r="O82" s="248">
        <f t="shared" si="6"/>
        <v>17</v>
      </c>
      <c r="P82" s="155"/>
      <c r="Q82" s="155"/>
      <c r="R82" s="155"/>
      <c r="S82" s="155"/>
      <c r="T82" s="155"/>
      <c r="U82" s="155"/>
      <c r="V82" s="234"/>
      <c r="W82" s="155"/>
      <c r="X82" s="155"/>
      <c r="Y82" s="177"/>
      <c r="Z82" s="177"/>
      <c r="AA82" s="177"/>
      <c r="AB82" s="177"/>
      <c r="AC82" s="177"/>
      <c r="AD82" s="213"/>
      <c r="AE82" s="213"/>
      <c r="AF82" s="202"/>
      <c r="AG82" s="202"/>
      <c r="AI82" s="202"/>
      <c r="AP82" s="202"/>
      <c r="AQ82" s="202"/>
      <c r="AR82" s="202"/>
      <c r="AS82" s="202"/>
    </row>
    <row r="83" spans="1:45" s="157" customFormat="1" ht="14.5" customHeight="1" x14ac:dyDescent="0.3">
      <c r="A83" s="216"/>
      <c r="B83" s="216" t="s">
        <v>700</v>
      </c>
      <c r="C83" s="243">
        <v>0</v>
      </c>
      <c r="D83" s="243">
        <v>0</v>
      </c>
      <c r="E83" s="243">
        <v>2</v>
      </c>
      <c r="F83" s="243">
        <v>0</v>
      </c>
      <c r="G83" s="243">
        <v>0</v>
      </c>
      <c r="H83" s="243">
        <v>2</v>
      </c>
      <c r="I83" s="243">
        <v>0</v>
      </c>
      <c r="J83" s="243">
        <v>0</v>
      </c>
      <c r="K83" s="243">
        <v>0</v>
      </c>
      <c r="L83" s="244">
        <v>0</v>
      </c>
      <c r="M83" s="244">
        <v>0</v>
      </c>
      <c r="N83" s="244">
        <v>0</v>
      </c>
      <c r="O83" s="250">
        <f t="shared" si="6"/>
        <v>4</v>
      </c>
      <c r="P83" s="155"/>
      <c r="Q83" s="155"/>
      <c r="R83" s="155"/>
      <c r="S83" s="155"/>
      <c r="T83" s="155"/>
      <c r="U83" s="155"/>
      <c r="V83" s="234"/>
      <c r="W83" s="155"/>
      <c r="X83" s="155"/>
      <c r="Y83" s="177"/>
      <c r="Z83" s="177"/>
      <c r="AA83" s="177"/>
      <c r="AB83" s="177"/>
      <c r="AC83" s="177"/>
      <c r="AD83" s="213"/>
      <c r="AE83" s="213"/>
      <c r="AF83" s="202"/>
      <c r="AG83" s="202"/>
      <c r="AI83" s="202"/>
      <c r="AP83" s="202"/>
      <c r="AQ83" s="202"/>
      <c r="AR83" s="202"/>
      <c r="AS83" s="202"/>
    </row>
    <row r="84" spans="1:45" s="157" customFormat="1" ht="14.5" customHeight="1" x14ac:dyDescent="0.3">
      <c r="A84" s="216"/>
      <c r="B84" s="216" t="s">
        <v>701</v>
      </c>
      <c r="C84" s="243">
        <v>0</v>
      </c>
      <c r="D84" s="243">
        <v>0</v>
      </c>
      <c r="E84" s="243">
        <v>0</v>
      </c>
      <c r="F84" s="243">
        <v>0</v>
      </c>
      <c r="G84" s="243">
        <v>2</v>
      </c>
      <c r="H84" s="243">
        <v>0</v>
      </c>
      <c r="I84" s="243">
        <v>0</v>
      </c>
      <c r="J84" s="243">
        <v>0</v>
      </c>
      <c r="K84" s="243">
        <v>0</v>
      </c>
      <c r="L84" s="244">
        <v>0</v>
      </c>
      <c r="M84" s="244">
        <v>0</v>
      </c>
      <c r="N84" s="244">
        <v>0</v>
      </c>
      <c r="O84" s="250">
        <f t="shared" si="6"/>
        <v>2</v>
      </c>
      <c r="P84" s="155"/>
      <c r="Q84" s="155"/>
      <c r="R84" s="155"/>
      <c r="S84" s="155"/>
      <c r="T84" s="155"/>
      <c r="U84" s="155"/>
      <c r="V84" s="234"/>
      <c r="W84" s="155"/>
      <c r="X84" s="155"/>
      <c r="Y84" s="177"/>
      <c r="Z84" s="177"/>
      <c r="AA84" s="177"/>
      <c r="AB84" s="177"/>
      <c r="AC84" s="177"/>
      <c r="AD84" s="213"/>
      <c r="AE84" s="213"/>
      <c r="AF84" s="202"/>
      <c r="AG84" s="202"/>
      <c r="AI84" s="202"/>
      <c r="AP84" s="202"/>
      <c r="AQ84" s="202"/>
      <c r="AR84" s="202"/>
      <c r="AS84" s="202"/>
    </row>
    <row r="85" spans="1:45" s="157" customFormat="1" ht="14.5" customHeight="1" x14ac:dyDescent="0.3">
      <c r="A85" s="216"/>
      <c r="B85" s="216" t="s">
        <v>703</v>
      </c>
      <c r="C85" s="243">
        <v>3</v>
      </c>
      <c r="D85" s="243">
        <v>2</v>
      </c>
      <c r="E85" s="243">
        <v>2</v>
      </c>
      <c r="F85" s="243">
        <v>1</v>
      </c>
      <c r="G85" s="243">
        <v>1</v>
      </c>
      <c r="H85" s="243">
        <v>2</v>
      </c>
      <c r="I85" s="243">
        <v>0</v>
      </c>
      <c r="J85" s="243">
        <v>0</v>
      </c>
      <c r="K85" s="243">
        <v>0</v>
      </c>
      <c r="L85" s="244">
        <v>0</v>
      </c>
      <c r="M85" s="244">
        <v>0</v>
      </c>
      <c r="N85" s="244">
        <v>0</v>
      </c>
      <c r="O85" s="250">
        <f t="shared" si="6"/>
        <v>11</v>
      </c>
      <c r="P85" s="155"/>
      <c r="Q85" s="155"/>
      <c r="R85" s="155"/>
      <c r="S85" s="155"/>
      <c r="T85" s="155"/>
      <c r="U85" s="155"/>
      <c r="V85" s="234"/>
      <c r="W85" s="155"/>
      <c r="X85" s="155"/>
      <c r="Y85" s="177"/>
      <c r="Z85" s="177"/>
      <c r="AA85" s="177"/>
      <c r="AB85" s="177"/>
      <c r="AC85" s="177"/>
      <c r="AD85" s="213"/>
      <c r="AE85" s="213"/>
      <c r="AF85" s="202"/>
      <c r="AG85" s="202"/>
      <c r="AI85" s="202"/>
      <c r="AP85" s="202"/>
      <c r="AQ85" s="202"/>
      <c r="AR85" s="202"/>
      <c r="AS85" s="202"/>
    </row>
    <row r="86" spans="1:45" s="157" customFormat="1" ht="12" x14ac:dyDescent="0.3">
      <c r="A86" s="220"/>
      <c r="E86" s="155"/>
      <c r="F86" s="155"/>
      <c r="G86" s="155"/>
      <c r="Q86" s="155"/>
      <c r="R86" s="166"/>
      <c r="S86" s="166"/>
      <c r="T86" s="183"/>
      <c r="U86" s="183"/>
      <c r="V86" s="251"/>
      <c r="W86" s="166"/>
      <c r="X86" s="183"/>
      <c r="Y86" s="183"/>
      <c r="Z86" s="166"/>
      <c r="AA86" s="166"/>
      <c r="AB86" s="166"/>
      <c r="AC86" s="197"/>
      <c r="AD86" s="197"/>
      <c r="AE86" s="197"/>
      <c r="AF86" s="197"/>
      <c r="AQ86" s="202"/>
      <c r="AS86" s="202"/>
    </row>
    <row r="87" spans="1:45" s="155" customFormat="1" ht="18" customHeight="1" x14ac:dyDescent="0.3">
      <c r="A87" s="389"/>
      <c r="B87" s="380"/>
      <c r="C87" s="380"/>
      <c r="D87" s="380"/>
      <c r="E87" s="380"/>
      <c r="F87" s="380"/>
      <c r="G87" s="380"/>
      <c r="H87" s="380"/>
      <c r="I87" s="380"/>
      <c r="J87" s="380"/>
      <c r="K87" s="380"/>
      <c r="L87" s="380"/>
      <c r="M87" s="380"/>
      <c r="N87" s="380"/>
      <c r="O87" s="380"/>
      <c r="P87" s="380"/>
      <c r="Q87" s="380"/>
      <c r="R87" s="380"/>
      <c r="S87" s="380"/>
      <c r="T87" s="380"/>
      <c r="U87" s="380"/>
      <c r="V87" s="390"/>
      <c r="W87" s="166"/>
      <c r="X87" s="166"/>
      <c r="Y87" s="166"/>
      <c r="Z87" s="166"/>
    </row>
    <row r="88" spans="1:45" s="157" customFormat="1" ht="12" x14ac:dyDescent="0.3">
      <c r="A88" s="220"/>
      <c r="F88" s="155"/>
      <c r="G88" s="155"/>
      <c r="H88" s="155"/>
      <c r="K88" s="155"/>
      <c r="L88" s="166"/>
      <c r="M88" s="166"/>
      <c r="N88" s="166"/>
      <c r="O88" s="166"/>
      <c r="P88" s="166"/>
      <c r="Q88" s="166"/>
      <c r="R88" s="166"/>
      <c r="S88" s="166"/>
      <c r="T88" s="166"/>
      <c r="U88" s="166"/>
      <c r="V88" s="219"/>
      <c r="W88" s="197"/>
      <c r="X88" s="197"/>
      <c r="Y88" s="197"/>
      <c r="Z88" s="197"/>
    </row>
    <row r="89" spans="1:45" s="157" customFormat="1" ht="23.25" customHeight="1" x14ac:dyDescent="0.3">
      <c r="A89" s="391" t="s">
        <v>721</v>
      </c>
      <c r="B89" s="392"/>
      <c r="C89" s="392"/>
      <c r="D89" s="392"/>
      <c r="E89" s="392"/>
      <c r="F89" s="392"/>
      <c r="G89" s="392"/>
      <c r="H89" s="392"/>
      <c r="I89" s="392"/>
      <c r="J89" s="392"/>
      <c r="K89" s="392"/>
      <c r="L89" s="392"/>
      <c r="M89" s="392"/>
      <c r="N89" s="392"/>
      <c r="O89" s="166"/>
      <c r="P89" s="166"/>
      <c r="Q89" s="233"/>
      <c r="R89" s="233"/>
      <c r="S89" s="233"/>
      <c r="T89" s="233"/>
      <c r="U89" s="233"/>
      <c r="V89" s="252"/>
      <c r="W89" s="198"/>
      <c r="X89" s="198"/>
      <c r="Y89" s="198"/>
      <c r="Z89" s="198"/>
      <c r="AA89" s="201"/>
      <c r="AB89" s="201"/>
    </row>
    <row r="90" spans="1:45" s="157" customFormat="1" ht="22.5" customHeight="1" x14ac:dyDescent="0.3">
      <c r="A90" s="173" t="s">
        <v>687</v>
      </c>
      <c r="B90" s="173" t="s">
        <v>688</v>
      </c>
      <c r="C90" s="173" t="s">
        <v>689</v>
      </c>
      <c r="D90" s="173" t="s">
        <v>690</v>
      </c>
      <c r="E90" s="173" t="s">
        <v>691</v>
      </c>
      <c r="F90" s="173" t="s">
        <v>692</v>
      </c>
      <c r="G90" s="173" t="s">
        <v>693</v>
      </c>
      <c r="H90" s="173" t="s">
        <v>694</v>
      </c>
      <c r="I90" s="173" t="s">
        <v>695</v>
      </c>
      <c r="J90" s="173" t="s">
        <v>696</v>
      </c>
      <c r="K90" s="173" t="s">
        <v>697</v>
      </c>
      <c r="L90" s="173" t="s">
        <v>698</v>
      </c>
      <c r="M90" s="173" t="s">
        <v>699</v>
      </c>
      <c r="N90" s="173" t="s">
        <v>722</v>
      </c>
      <c r="O90" s="166"/>
      <c r="P90" s="233"/>
      <c r="Q90" s="233"/>
      <c r="R90" s="233"/>
      <c r="S90" s="233"/>
      <c r="T90" s="233"/>
      <c r="U90" s="233"/>
      <c r="V90" s="252"/>
      <c r="W90" s="198"/>
      <c r="X90" s="198"/>
      <c r="Y90" s="198"/>
      <c r="Z90" s="198"/>
      <c r="AA90" s="201"/>
      <c r="AB90" s="201"/>
      <c r="AC90" s="201"/>
      <c r="AD90" s="201"/>
      <c r="AE90" s="201"/>
      <c r="AF90" s="201"/>
    </row>
    <row r="91" spans="1:45" s="157" customFormat="1" ht="12" x14ac:dyDescent="0.3">
      <c r="A91" s="253" t="s">
        <v>723</v>
      </c>
      <c r="B91" s="254">
        <v>28296.7419354839</v>
      </c>
      <c r="C91" s="255">
        <v>28812.9</v>
      </c>
      <c r="D91" s="256">
        <v>26091.193548387098</v>
      </c>
      <c r="E91" s="255">
        <v>26891.6451612903</v>
      </c>
      <c r="F91" s="256">
        <v>27446.793103448301</v>
      </c>
      <c r="G91" s="255">
        <v>26440.774193548401</v>
      </c>
      <c r="H91" s="255">
        <v>23221.333333333299</v>
      </c>
      <c r="I91" s="256">
        <v>0</v>
      </c>
      <c r="J91" s="255">
        <v>0</v>
      </c>
      <c r="K91" s="256">
        <v>0</v>
      </c>
      <c r="L91" s="256">
        <v>0</v>
      </c>
      <c r="M91" s="255">
        <v>0</v>
      </c>
      <c r="N91" s="256">
        <v>27190.4920634921</v>
      </c>
      <c r="O91" s="257"/>
      <c r="P91" s="258"/>
      <c r="Q91" s="258"/>
      <c r="R91" s="258"/>
      <c r="S91" s="258"/>
      <c r="T91" s="258"/>
      <c r="U91" s="258"/>
      <c r="V91" s="259"/>
      <c r="W91" s="260"/>
      <c r="X91" s="260"/>
      <c r="Y91" s="260"/>
      <c r="Z91" s="260"/>
      <c r="AA91" s="261"/>
      <c r="AB91" s="261"/>
    </row>
    <row r="92" spans="1:45" s="157" customFormat="1" ht="12" x14ac:dyDescent="0.3">
      <c r="A92" s="262" t="s">
        <v>700</v>
      </c>
      <c r="B92" s="217">
        <v>1609.41935483871</v>
      </c>
      <c r="C92" s="263">
        <v>1744.36666666667</v>
      </c>
      <c r="D92" s="263">
        <v>1885.6774193548399</v>
      </c>
      <c r="E92" s="263">
        <v>1913.38709677419</v>
      </c>
      <c r="F92" s="263">
        <v>1831.03448275862</v>
      </c>
      <c r="G92" s="263">
        <v>1685.61290322581</v>
      </c>
      <c r="H92" s="263">
        <v>1630.3333333333301</v>
      </c>
      <c r="I92" s="263">
        <v>0</v>
      </c>
      <c r="J92" s="263">
        <v>0</v>
      </c>
      <c r="K92" s="263">
        <v>0</v>
      </c>
      <c r="L92" s="263">
        <v>0</v>
      </c>
      <c r="M92" s="263">
        <v>0</v>
      </c>
      <c r="N92" s="263">
        <v>1773.1746031746</v>
      </c>
      <c r="O92" s="166"/>
      <c r="P92" s="258"/>
      <c r="Q92" s="258"/>
      <c r="R92" s="258"/>
      <c r="S92" s="258"/>
      <c r="T92" s="258"/>
      <c r="U92" s="183"/>
      <c r="V92" s="259"/>
      <c r="W92" s="260"/>
      <c r="X92" s="260"/>
      <c r="Y92" s="260"/>
      <c r="Z92" s="260"/>
      <c r="AA92" s="261"/>
      <c r="AB92" s="261"/>
      <c r="AC92" s="261"/>
      <c r="AD92" s="261"/>
      <c r="AE92" s="261"/>
      <c r="AF92" s="261"/>
      <c r="AG92" s="261"/>
    </row>
    <row r="93" spans="1:45" s="157" customFormat="1" ht="12" x14ac:dyDescent="0.3">
      <c r="A93" s="264" t="s">
        <v>701</v>
      </c>
      <c r="B93" s="217">
        <v>700.70967741935499</v>
      </c>
      <c r="C93" s="263">
        <v>679.83333333333303</v>
      </c>
      <c r="D93" s="263">
        <v>689.03225806451599</v>
      </c>
      <c r="E93" s="263">
        <v>730.48387096774195</v>
      </c>
      <c r="F93" s="263">
        <v>744.758620689655</v>
      </c>
      <c r="G93" s="263">
        <v>693.93548387096803</v>
      </c>
      <c r="H93" s="263">
        <v>690.33333333333303</v>
      </c>
      <c r="I93" s="263">
        <v>0</v>
      </c>
      <c r="J93" s="263">
        <v>0</v>
      </c>
      <c r="K93" s="263">
        <v>0</v>
      </c>
      <c r="L93" s="263">
        <v>0</v>
      </c>
      <c r="M93" s="263">
        <v>0</v>
      </c>
      <c r="N93" s="263">
        <v>705.68253968253998</v>
      </c>
      <c r="O93" s="166"/>
      <c r="P93" s="233"/>
      <c r="Q93" s="233"/>
      <c r="R93" s="233"/>
      <c r="S93" s="233"/>
      <c r="T93" s="233"/>
      <c r="U93" s="233"/>
      <c r="V93" s="252"/>
      <c r="W93" s="198"/>
      <c r="X93" s="198"/>
      <c r="Y93" s="198"/>
      <c r="Z93" s="198"/>
      <c r="AA93" s="261"/>
      <c r="AB93" s="261"/>
      <c r="AC93" s="261"/>
      <c r="AG93" s="261"/>
    </row>
    <row r="94" spans="1:45" s="266" customFormat="1" ht="12" x14ac:dyDescent="0.3">
      <c r="A94" s="264" t="s">
        <v>703</v>
      </c>
      <c r="B94" s="217">
        <v>25986.6129032258</v>
      </c>
      <c r="C94" s="263">
        <v>26388.7</v>
      </c>
      <c r="D94" s="263">
        <v>23516.483870967699</v>
      </c>
      <c r="E94" s="263">
        <v>24247.774193548401</v>
      </c>
      <c r="F94" s="263">
        <v>24871</v>
      </c>
      <c r="G94" s="263">
        <v>24061.225806451599</v>
      </c>
      <c r="H94" s="263">
        <v>20900.666666666701</v>
      </c>
      <c r="I94" s="263">
        <v>0</v>
      </c>
      <c r="J94" s="263">
        <v>0</v>
      </c>
      <c r="K94" s="263">
        <v>0</v>
      </c>
      <c r="L94" s="263">
        <v>0</v>
      </c>
      <c r="M94" s="263">
        <v>0</v>
      </c>
      <c r="N94" s="263">
        <v>24711.6349206349</v>
      </c>
      <c r="O94" s="258"/>
      <c r="P94" s="258"/>
      <c r="Q94" s="258"/>
      <c r="R94" s="258"/>
      <c r="S94" s="258"/>
      <c r="T94" s="258"/>
      <c r="U94" s="258"/>
      <c r="V94" s="259"/>
      <c r="W94" s="265"/>
      <c r="X94" s="265"/>
      <c r="Y94" s="265"/>
      <c r="Z94" s="265"/>
      <c r="AA94" s="265"/>
      <c r="AB94" s="265"/>
      <c r="AC94" s="265"/>
      <c r="AD94" s="265"/>
      <c r="AE94" s="265"/>
      <c r="AF94" s="265"/>
      <c r="AG94" s="265"/>
    </row>
    <row r="95" spans="1:45" s="157" customFormat="1" ht="12" x14ac:dyDescent="0.3">
      <c r="A95" s="253" t="s">
        <v>724</v>
      </c>
      <c r="B95" s="254">
        <v>10217.677419354801</v>
      </c>
      <c r="C95" s="255">
        <v>10382.733333333301</v>
      </c>
      <c r="D95" s="256">
        <v>10907.677419354801</v>
      </c>
      <c r="E95" s="255">
        <v>11296.6451612903</v>
      </c>
      <c r="F95" s="256">
        <v>11628.8275862069</v>
      </c>
      <c r="G95" s="255">
        <v>11932.129032258101</v>
      </c>
      <c r="H95" s="255">
        <v>12179.5</v>
      </c>
      <c r="I95" s="256">
        <v>0</v>
      </c>
      <c r="J95" s="255">
        <v>0</v>
      </c>
      <c r="K95" s="256">
        <v>0</v>
      </c>
      <c r="L95" s="256">
        <v>0</v>
      </c>
      <c r="M95" s="255">
        <v>0</v>
      </c>
      <c r="N95" s="256">
        <v>11094.037037037</v>
      </c>
      <c r="O95" s="166"/>
      <c r="P95" s="258"/>
      <c r="Q95" s="258"/>
      <c r="R95" s="258"/>
      <c r="S95" s="258"/>
      <c r="T95" s="258"/>
      <c r="U95" s="258"/>
      <c r="V95" s="259"/>
      <c r="W95" s="261"/>
      <c r="X95" s="261"/>
      <c r="Y95" s="261"/>
      <c r="Z95" s="261"/>
      <c r="AA95" s="261"/>
      <c r="AB95" s="261"/>
      <c r="AC95" s="261"/>
      <c r="AD95" s="261"/>
      <c r="AE95" s="261"/>
      <c r="AF95" s="261"/>
      <c r="AG95" s="261"/>
    </row>
    <row r="96" spans="1:45" s="157" customFormat="1" ht="12" x14ac:dyDescent="0.3">
      <c r="A96" s="262" t="s">
        <v>700</v>
      </c>
      <c r="B96" s="217">
        <v>6907.0645161290304</v>
      </c>
      <c r="C96" s="263">
        <v>7070.7</v>
      </c>
      <c r="D96" s="263">
        <v>7271.5161290322603</v>
      </c>
      <c r="E96" s="263">
        <v>7332.8709677419401</v>
      </c>
      <c r="F96" s="263">
        <v>7655.9655172413804</v>
      </c>
      <c r="G96" s="263">
        <v>7870.8064516128998</v>
      </c>
      <c r="H96" s="263">
        <v>7993</v>
      </c>
      <c r="I96" s="263">
        <v>0</v>
      </c>
      <c r="J96" s="263">
        <v>0</v>
      </c>
      <c r="K96" s="263">
        <v>0</v>
      </c>
      <c r="L96" s="263">
        <v>0</v>
      </c>
      <c r="M96" s="263">
        <v>0</v>
      </c>
      <c r="N96" s="263">
        <v>7370.1164021164004</v>
      </c>
      <c r="O96" s="166"/>
      <c r="P96" s="258"/>
      <c r="Q96" s="258"/>
      <c r="R96" s="258"/>
      <c r="S96" s="258"/>
      <c r="T96" s="258"/>
      <c r="U96" s="258"/>
      <c r="V96" s="259"/>
      <c r="W96" s="261"/>
      <c r="X96" s="261"/>
      <c r="Y96" s="261"/>
      <c r="Z96" s="261"/>
      <c r="AA96" s="261"/>
      <c r="AB96" s="261"/>
      <c r="AC96" s="202"/>
      <c r="AD96" s="261"/>
      <c r="AE96" s="261"/>
      <c r="AF96" s="261"/>
      <c r="AG96" s="261"/>
    </row>
    <row r="97" spans="1:34" s="157" customFormat="1" ht="12" x14ac:dyDescent="0.3">
      <c r="A97" s="264" t="s">
        <v>701</v>
      </c>
      <c r="B97" s="217">
        <v>2311.9032258064499</v>
      </c>
      <c r="C97" s="263">
        <v>2345.8000000000002</v>
      </c>
      <c r="D97" s="263">
        <v>2512.77419354839</v>
      </c>
      <c r="E97" s="263">
        <v>2681.9354838709701</v>
      </c>
      <c r="F97" s="263">
        <v>2834.3448275862102</v>
      </c>
      <c r="G97" s="263">
        <v>3050.8064516129002</v>
      </c>
      <c r="H97" s="263">
        <v>3172.8333333333298</v>
      </c>
      <c r="I97" s="263">
        <v>0</v>
      </c>
      <c r="J97" s="263">
        <v>0</v>
      </c>
      <c r="K97" s="263">
        <v>0</v>
      </c>
      <c r="L97" s="263">
        <v>0</v>
      </c>
      <c r="M97" s="263">
        <v>0</v>
      </c>
      <c r="N97" s="263">
        <v>2639.61375661376</v>
      </c>
      <c r="O97" s="166"/>
      <c r="P97" s="258"/>
      <c r="Q97" s="258"/>
      <c r="R97" s="258"/>
      <c r="S97" s="258"/>
      <c r="T97" s="183"/>
      <c r="U97" s="258"/>
      <c r="V97" s="259"/>
      <c r="W97" s="261"/>
      <c r="X97" s="261"/>
      <c r="Y97" s="261"/>
      <c r="Z97" s="261"/>
      <c r="AA97" s="261"/>
      <c r="AB97" s="261"/>
      <c r="AC97" s="261"/>
      <c r="AD97" s="261"/>
      <c r="AE97" s="261"/>
      <c r="AF97" s="261"/>
      <c r="AG97" s="261"/>
    </row>
    <row r="98" spans="1:34" s="157" customFormat="1" ht="12" x14ac:dyDescent="0.3">
      <c r="A98" s="264" t="s">
        <v>703</v>
      </c>
      <c r="B98" s="263">
        <v>998.70967741935499</v>
      </c>
      <c r="C98" s="263">
        <v>966.23333333333301</v>
      </c>
      <c r="D98" s="263">
        <v>1123.38709677419</v>
      </c>
      <c r="E98" s="263">
        <v>1281.83870967742</v>
      </c>
      <c r="F98" s="263">
        <v>1138.51724137931</v>
      </c>
      <c r="G98" s="263">
        <v>1010.51612903226</v>
      </c>
      <c r="H98" s="263">
        <v>1013.66666666667</v>
      </c>
      <c r="I98" s="263">
        <v>0</v>
      </c>
      <c r="J98" s="263">
        <v>0</v>
      </c>
      <c r="K98" s="263">
        <v>0</v>
      </c>
      <c r="L98" s="263">
        <v>0</v>
      </c>
      <c r="M98" s="263">
        <v>0</v>
      </c>
      <c r="N98" s="263">
        <v>1084.30687830688</v>
      </c>
      <c r="O98" s="166"/>
      <c r="P98" s="258"/>
      <c r="Q98" s="258"/>
      <c r="R98" s="258"/>
      <c r="S98" s="258"/>
      <c r="T98" s="258"/>
      <c r="U98" s="258"/>
      <c r="V98" s="259"/>
      <c r="W98" s="261"/>
      <c r="X98" s="261"/>
      <c r="Y98" s="261"/>
      <c r="Z98" s="202"/>
      <c r="AA98" s="261"/>
      <c r="AB98" s="261"/>
      <c r="AC98" s="261"/>
      <c r="AD98" s="261"/>
      <c r="AG98" s="261"/>
    </row>
    <row r="99" spans="1:34" s="157" customFormat="1" ht="12" x14ac:dyDescent="0.3">
      <c r="A99" s="253" t="s">
        <v>725</v>
      </c>
      <c r="B99" s="254">
        <v>38514.419354838697</v>
      </c>
      <c r="C99" s="255">
        <v>39195.633333333302</v>
      </c>
      <c r="D99" s="256">
        <v>36998.870967741903</v>
      </c>
      <c r="E99" s="255">
        <v>38188.2903225806</v>
      </c>
      <c r="F99" s="256">
        <v>39075.620689655203</v>
      </c>
      <c r="G99" s="255">
        <v>38372.903225806498</v>
      </c>
      <c r="H99" s="255">
        <v>35400.833333333299</v>
      </c>
      <c r="I99" s="256">
        <v>0</v>
      </c>
      <c r="J99" s="255">
        <v>0</v>
      </c>
      <c r="K99" s="256">
        <v>0</v>
      </c>
      <c r="L99" s="256">
        <v>0</v>
      </c>
      <c r="M99" s="255">
        <v>0</v>
      </c>
      <c r="N99" s="256">
        <v>38284.5291005291</v>
      </c>
      <c r="O99" s="166"/>
      <c r="P99" s="258"/>
      <c r="Q99" s="258"/>
      <c r="R99" s="258"/>
      <c r="S99" s="258"/>
      <c r="T99" s="258"/>
      <c r="U99" s="258"/>
      <c r="V99" s="259"/>
      <c r="W99" s="261"/>
      <c r="X99" s="261"/>
      <c r="Y99" s="261"/>
      <c r="Z99" s="261"/>
      <c r="AA99" s="261"/>
      <c r="AB99" s="261"/>
      <c r="AC99" s="261"/>
      <c r="AD99" s="261"/>
      <c r="AG99" s="261"/>
    </row>
    <row r="100" spans="1:34" s="157" customFormat="1" ht="12" x14ac:dyDescent="0.3">
      <c r="A100" s="262" t="s">
        <v>700</v>
      </c>
      <c r="B100" s="217">
        <v>8516.4838709677406</v>
      </c>
      <c r="C100" s="263">
        <v>8815.0666666666693</v>
      </c>
      <c r="D100" s="263">
        <v>9157.1935483871002</v>
      </c>
      <c r="E100" s="263">
        <v>9246.2580645161306</v>
      </c>
      <c r="F100" s="263">
        <v>9487</v>
      </c>
      <c r="G100" s="263">
        <v>9556.4193548387102</v>
      </c>
      <c r="H100" s="263">
        <v>9623.3333333333303</v>
      </c>
      <c r="I100" s="263">
        <v>0</v>
      </c>
      <c r="J100" s="263">
        <v>0</v>
      </c>
      <c r="K100" s="263">
        <v>0</v>
      </c>
      <c r="L100" s="263">
        <v>0</v>
      </c>
      <c r="M100" s="263">
        <v>0</v>
      </c>
      <c r="N100" s="263">
        <v>9143.2910052909992</v>
      </c>
      <c r="O100" s="166"/>
      <c r="P100" s="258"/>
      <c r="Q100" s="258"/>
      <c r="R100" s="261"/>
      <c r="S100" s="258"/>
      <c r="T100" s="258"/>
      <c r="U100" s="258"/>
      <c r="V100" s="259"/>
      <c r="W100" s="261"/>
      <c r="X100" s="261"/>
      <c r="Y100" s="261"/>
      <c r="Z100" s="261"/>
      <c r="AA100" s="261"/>
      <c r="AB100" s="261"/>
    </row>
    <row r="101" spans="1:34" s="157" customFormat="1" ht="12" x14ac:dyDescent="0.3">
      <c r="A101" s="264" t="s">
        <v>701</v>
      </c>
      <c r="B101" s="217">
        <v>3012.61290322581</v>
      </c>
      <c r="C101" s="263">
        <v>3025.63333333333</v>
      </c>
      <c r="D101" s="263">
        <v>3201.8064516129002</v>
      </c>
      <c r="E101" s="263">
        <v>3412.4193548387102</v>
      </c>
      <c r="F101" s="263">
        <v>3579.10344827586</v>
      </c>
      <c r="G101" s="263">
        <v>3744.7419354838698</v>
      </c>
      <c r="H101" s="263">
        <v>3863.1666666666702</v>
      </c>
      <c r="I101" s="263">
        <v>0</v>
      </c>
      <c r="J101" s="263">
        <v>0</v>
      </c>
      <c r="K101" s="263">
        <v>0</v>
      </c>
      <c r="L101" s="263">
        <v>0</v>
      </c>
      <c r="M101" s="263">
        <v>0</v>
      </c>
      <c r="N101" s="263">
        <v>3345.2962962963002</v>
      </c>
      <c r="O101" s="166"/>
      <c r="P101" s="258"/>
      <c r="Q101" s="258"/>
      <c r="R101" s="183"/>
      <c r="S101" s="258"/>
      <c r="T101" s="258"/>
      <c r="U101" s="258"/>
      <c r="V101" s="259"/>
      <c r="W101" s="261"/>
      <c r="X101" s="261"/>
      <c r="Y101" s="261"/>
      <c r="Z101" s="261"/>
      <c r="AA101" s="261"/>
      <c r="AB101" s="261"/>
    </row>
    <row r="102" spans="1:34" s="157" customFormat="1" ht="12" x14ac:dyDescent="0.3">
      <c r="A102" s="264" t="s">
        <v>703</v>
      </c>
      <c r="B102" s="217">
        <v>26985.322580645199</v>
      </c>
      <c r="C102" s="263">
        <v>27354.933333333302</v>
      </c>
      <c r="D102" s="263">
        <v>24639.870967741899</v>
      </c>
      <c r="E102" s="263">
        <v>25529.6129032258</v>
      </c>
      <c r="F102" s="263">
        <v>26009.517241379301</v>
      </c>
      <c r="G102" s="263">
        <v>25071.7419354839</v>
      </c>
      <c r="H102" s="263">
        <v>21914.333333333299</v>
      </c>
      <c r="I102" s="263">
        <v>0</v>
      </c>
      <c r="J102" s="263">
        <v>0</v>
      </c>
      <c r="K102" s="263">
        <v>0</v>
      </c>
      <c r="L102" s="263">
        <v>0</v>
      </c>
      <c r="M102" s="263">
        <v>0</v>
      </c>
      <c r="N102" s="263">
        <v>25795.9417989418</v>
      </c>
      <c r="O102" s="166"/>
      <c r="P102" s="258"/>
      <c r="Q102" s="258"/>
      <c r="R102" s="183"/>
      <c r="S102" s="183"/>
      <c r="T102" s="258"/>
      <c r="U102" s="258"/>
      <c r="V102" s="259"/>
      <c r="W102" s="261"/>
      <c r="X102" s="261"/>
      <c r="Y102" s="261"/>
      <c r="Z102" s="261"/>
      <c r="AA102" s="261"/>
      <c r="AB102" s="261"/>
    </row>
    <row r="103" spans="1:34" s="157" customFormat="1" ht="12" x14ac:dyDescent="0.3">
      <c r="A103" s="220"/>
      <c r="F103" s="155"/>
      <c r="G103" s="155"/>
      <c r="H103" s="155"/>
      <c r="I103" s="155"/>
      <c r="J103" s="155"/>
      <c r="K103" s="155"/>
      <c r="L103" s="166"/>
      <c r="M103" s="166"/>
      <c r="N103" s="166"/>
      <c r="O103" s="166"/>
      <c r="P103" s="258"/>
      <c r="Q103" s="258"/>
      <c r="R103" s="258"/>
      <c r="S103" s="183"/>
      <c r="T103" s="258"/>
      <c r="U103" s="258"/>
      <c r="V103" s="259"/>
      <c r="W103" s="261"/>
      <c r="X103" s="261"/>
      <c r="Y103" s="261"/>
      <c r="Z103" s="261"/>
      <c r="AA103" s="261"/>
      <c r="AB103" s="261"/>
    </row>
    <row r="104" spans="1:34" s="157" customFormat="1" ht="12" customHeight="1" x14ac:dyDescent="0.3">
      <c r="A104" s="379"/>
      <c r="B104" s="380"/>
      <c r="C104" s="380"/>
      <c r="D104" s="380"/>
      <c r="E104" s="380"/>
      <c r="F104" s="380"/>
      <c r="G104" s="380"/>
      <c r="H104" s="380"/>
      <c r="I104" s="380"/>
      <c r="J104" s="380"/>
      <c r="K104" s="380"/>
      <c r="L104" s="380"/>
      <c r="M104" s="380"/>
      <c r="N104" s="380"/>
      <c r="O104" s="380"/>
      <c r="P104" s="380"/>
      <c r="Q104" s="380"/>
      <c r="R104" s="380"/>
      <c r="S104" s="380"/>
      <c r="T104" s="380"/>
      <c r="U104" s="380"/>
      <c r="V104" s="381"/>
    </row>
    <row r="105" spans="1:34" s="157" customFormat="1" ht="12" x14ac:dyDescent="0.3">
      <c r="A105" s="220"/>
      <c r="F105" s="155"/>
      <c r="G105" s="155"/>
      <c r="H105" s="155"/>
      <c r="I105" s="155"/>
      <c r="J105" s="155"/>
      <c r="K105" s="155"/>
      <c r="L105" s="166"/>
      <c r="M105" s="166"/>
      <c r="N105" s="166"/>
      <c r="O105" s="166"/>
      <c r="P105" s="166"/>
      <c r="Q105" s="166"/>
      <c r="R105" s="166"/>
      <c r="S105" s="166"/>
      <c r="T105" s="166"/>
      <c r="U105" s="166"/>
      <c r="V105" s="219"/>
      <c r="AA105" s="201"/>
      <c r="AB105" s="201"/>
      <c r="AC105" s="201"/>
      <c r="AD105" s="201"/>
      <c r="AE105" s="201"/>
      <c r="AF105" s="201"/>
      <c r="AG105" s="201"/>
    </row>
    <row r="106" spans="1:34" s="157" customFormat="1" ht="24.75" customHeight="1" x14ac:dyDescent="0.3">
      <c r="A106" s="391" t="s">
        <v>726</v>
      </c>
      <c r="B106" s="392"/>
      <c r="C106" s="392"/>
      <c r="D106" s="392"/>
      <c r="E106" s="392"/>
      <c r="F106" s="392"/>
      <c r="G106" s="392"/>
      <c r="H106" s="392"/>
      <c r="I106" s="392"/>
      <c r="J106" s="392"/>
      <c r="K106" s="392"/>
      <c r="L106" s="392"/>
      <c r="M106" s="392"/>
      <c r="N106" s="392"/>
      <c r="O106" s="166"/>
      <c r="P106" s="166"/>
      <c r="Q106" s="233"/>
      <c r="R106" s="233"/>
      <c r="S106" s="233"/>
      <c r="T106" s="233"/>
      <c r="U106" s="233"/>
      <c r="V106" s="252"/>
      <c r="W106" s="201"/>
      <c r="X106" s="201"/>
      <c r="Y106" s="201"/>
      <c r="Z106" s="201"/>
      <c r="AA106" s="201"/>
      <c r="AB106" s="201"/>
    </row>
    <row r="107" spans="1:34" s="157" customFormat="1" ht="12" x14ac:dyDescent="0.3">
      <c r="A107" s="173" t="s">
        <v>687</v>
      </c>
      <c r="B107" s="173" t="s">
        <v>688</v>
      </c>
      <c r="C107" s="173" t="s">
        <v>689</v>
      </c>
      <c r="D107" s="173" t="s">
        <v>690</v>
      </c>
      <c r="E107" s="173" t="s">
        <v>691</v>
      </c>
      <c r="F107" s="173" t="s">
        <v>692</v>
      </c>
      <c r="G107" s="173" t="s">
        <v>693</v>
      </c>
      <c r="H107" s="173" t="s">
        <v>694</v>
      </c>
      <c r="I107" s="173" t="s">
        <v>695</v>
      </c>
      <c r="J107" s="173" t="s">
        <v>696</v>
      </c>
      <c r="K107" s="173" t="s">
        <v>697</v>
      </c>
      <c r="L107" s="173" t="s">
        <v>698</v>
      </c>
      <c r="M107" s="173" t="s">
        <v>699</v>
      </c>
      <c r="N107" s="173" t="s">
        <v>722</v>
      </c>
      <c r="O107" s="166"/>
      <c r="P107" s="233"/>
      <c r="Q107" s="233"/>
      <c r="R107" s="233"/>
      <c r="S107" s="233"/>
      <c r="T107" s="233"/>
      <c r="U107" s="233"/>
      <c r="V107" s="252"/>
      <c r="W107" s="201"/>
      <c r="X107" s="201"/>
      <c r="Y107" s="201"/>
      <c r="Z107" s="201"/>
      <c r="AA107" s="201"/>
      <c r="AB107" s="201"/>
      <c r="AC107" s="261"/>
      <c r="AD107" s="261"/>
      <c r="AE107" s="261"/>
      <c r="AF107" s="261"/>
      <c r="AG107" s="261"/>
      <c r="AH107" s="261"/>
    </row>
    <row r="108" spans="1:34" s="157" customFormat="1" ht="12.75" customHeight="1" x14ac:dyDescent="0.3">
      <c r="A108" s="253" t="s">
        <v>723</v>
      </c>
      <c r="B108" s="267">
        <v>44.5777318411861</v>
      </c>
      <c r="C108" s="268">
        <v>49.981500290191498</v>
      </c>
      <c r="D108" s="269">
        <v>54.458182868698501</v>
      </c>
      <c r="E108" s="268">
        <v>58.350315126050397</v>
      </c>
      <c r="F108" s="269">
        <v>44.919702602230501</v>
      </c>
      <c r="G108" s="268">
        <v>46.8989670937518</v>
      </c>
      <c r="H108" s="268">
        <v>49.735281385281397</v>
      </c>
      <c r="I108" s="269">
        <v>0</v>
      </c>
      <c r="J108" s="268">
        <v>0</v>
      </c>
      <c r="K108" s="269">
        <v>0</v>
      </c>
      <c r="L108" s="269">
        <v>0</v>
      </c>
      <c r="M108" s="268">
        <v>0</v>
      </c>
      <c r="N108" s="269">
        <v>49.556374646922897</v>
      </c>
      <c r="O108" s="166"/>
      <c r="P108" s="166"/>
      <c r="Q108" s="233"/>
      <c r="R108" s="233"/>
      <c r="S108" s="233"/>
      <c r="T108" s="233"/>
      <c r="U108" s="233"/>
      <c r="V108" s="252"/>
      <c r="W108" s="201"/>
      <c r="X108" s="201"/>
      <c r="Y108" s="201"/>
      <c r="Z108" s="201"/>
      <c r="AA108" s="201"/>
      <c r="AB108" s="201"/>
      <c r="AC108" s="261"/>
      <c r="AD108" s="261"/>
      <c r="AE108" s="261"/>
      <c r="AF108" s="261"/>
      <c r="AG108" s="261"/>
      <c r="AH108" s="261"/>
    </row>
    <row r="109" spans="1:34" s="157" customFormat="1" ht="12" x14ac:dyDescent="0.3">
      <c r="A109" s="262" t="s">
        <v>700</v>
      </c>
      <c r="B109" s="270">
        <v>41.077892325314998</v>
      </c>
      <c r="C109" s="271">
        <v>45.686059275521401</v>
      </c>
      <c r="D109" s="271">
        <v>52.754350051177099</v>
      </c>
      <c r="E109" s="271">
        <v>46.583898305084702</v>
      </c>
      <c r="F109" s="271">
        <v>46.861566484517297</v>
      </c>
      <c r="G109" s="271">
        <v>46.827586206896598</v>
      </c>
      <c r="H109" s="271">
        <v>52.302325581395401</v>
      </c>
      <c r="I109" s="271">
        <v>0</v>
      </c>
      <c r="J109" s="271">
        <v>0</v>
      </c>
      <c r="K109" s="271">
        <v>0</v>
      </c>
      <c r="L109" s="271">
        <v>0</v>
      </c>
      <c r="M109" s="271">
        <v>0</v>
      </c>
      <c r="N109" s="271">
        <v>46.9684592335594</v>
      </c>
      <c r="O109" s="166"/>
      <c r="P109" s="166"/>
      <c r="Q109" s="166"/>
      <c r="R109" s="233"/>
      <c r="S109" s="233"/>
      <c r="T109" s="233"/>
      <c r="U109" s="233"/>
      <c r="V109" s="252"/>
      <c r="W109" s="201"/>
      <c r="X109" s="201"/>
      <c r="Y109" s="201"/>
      <c r="Z109" s="201"/>
      <c r="AA109" s="261"/>
      <c r="AB109" s="261"/>
      <c r="AC109" s="202"/>
      <c r="AD109" s="261"/>
      <c r="AE109" s="261"/>
      <c r="AF109" s="261"/>
      <c r="AH109" s="261"/>
    </row>
    <row r="110" spans="1:34" s="157" customFormat="1" ht="12" x14ac:dyDescent="0.3">
      <c r="A110" s="264" t="s">
        <v>701</v>
      </c>
      <c r="B110" s="270">
        <v>57.827988338192398</v>
      </c>
      <c r="C110" s="271">
        <v>53.572674418604599</v>
      </c>
      <c r="D110" s="271">
        <v>60.422018348623901</v>
      </c>
      <c r="E110" s="271">
        <v>64.030812324929997</v>
      </c>
      <c r="F110" s="271">
        <v>60.259587020649001</v>
      </c>
      <c r="G110" s="271">
        <v>54.313775510204103</v>
      </c>
      <c r="H110" s="271">
        <v>64.192307692307693</v>
      </c>
      <c r="I110" s="271">
        <v>0</v>
      </c>
      <c r="J110" s="271">
        <v>0</v>
      </c>
      <c r="K110" s="271">
        <v>0</v>
      </c>
      <c r="L110" s="271">
        <v>0</v>
      </c>
      <c r="M110" s="271">
        <v>0</v>
      </c>
      <c r="N110" s="271">
        <v>58.601994560290102</v>
      </c>
      <c r="O110" s="166"/>
      <c r="P110" s="166"/>
      <c r="Q110" s="233"/>
      <c r="R110" s="233"/>
      <c r="S110" s="233"/>
      <c r="T110" s="233"/>
      <c r="U110" s="233"/>
      <c r="V110" s="252"/>
      <c r="W110" s="201"/>
      <c r="X110" s="201"/>
      <c r="AA110" s="261"/>
      <c r="AB110" s="261"/>
      <c r="AC110" s="261"/>
      <c r="AD110" s="261"/>
      <c r="AE110" s="261"/>
      <c r="AF110" s="261"/>
      <c r="AG110" s="261"/>
      <c r="AH110" s="261"/>
    </row>
    <row r="111" spans="1:34" s="157" customFormat="1" ht="12" x14ac:dyDescent="0.3">
      <c r="A111" s="264" t="s">
        <v>703</v>
      </c>
      <c r="B111" s="270">
        <v>44.461484429875902</v>
      </c>
      <c r="C111" s="271">
        <v>50.195227073190203</v>
      </c>
      <c r="D111" s="271">
        <v>54.435416998883802</v>
      </c>
      <c r="E111" s="271">
        <v>59.355864642523997</v>
      </c>
      <c r="F111" s="271">
        <v>44.421002516493203</v>
      </c>
      <c r="G111" s="271">
        <v>46.725016890854398</v>
      </c>
      <c r="H111" s="271">
        <v>49.226632221700299</v>
      </c>
      <c r="I111" s="271">
        <v>0</v>
      </c>
      <c r="J111" s="271">
        <v>0</v>
      </c>
      <c r="K111" s="271">
        <v>0</v>
      </c>
      <c r="L111" s="271">
        <v>0</v>
      </c>
      <c r="M111" s="271">
        <v>0</v>
      </c>
      <c r="N111" s="271">
        <v>49.514631934712703</v>
      </c>
      <c r="O111" s="166"/>
      <c r="P111" s="233"/>
      <c r="Q111" s="233"/>
      <c r="R111" s="233"/>
      <c r="S111" s="233"/>
      <c r="T111" s="233"/>
      <c r="U111" s="233"/>
      <c r="V111" s="252"/>
      <c r="W111" s="201"/>
      <c r="X111" s="201"/>
      <c r="Y111" s="201"/>
      <c r="Z111" s="201"/>
    </row>
    <row r="112" spans="1:34" s="157" customFormat="1" ht="12" x14ac:dyDescent="0.3">
      <c r="A112" s="253" t="s">
        <v>724</v>
      </c>
      <c r="B112" s="267">
        <v>43.461504489916102</v>
      </c>
      <c r="C112" s="268">
        <v>42.8298703327605</v>
      </c>
      <c r="D112" s="269">
        <v>39.755982905982897</v>
      </c>
      <c r="E112" s="268">
        <v>49.805931558935399</v>
      </c>
      <c r="F112" s="269">
        <v>43.577319587628899</v>
      </c>
      <c r="G112" s="268">
        <v>42.099672757022098</v>
      </c>
      <c r="H112" s="268">
        <v>48.563658838071703</v>
      </c>
      <c r="I112" s="269">
        <v>0</v>
      </c>
      <c r="J112" s="268">
        <v>0</v>
      </c>
      <c r="K112" s="269">
        <v>0</v>
      </c>
      <c r="L112" s="269">
        <v>0</v>
      </c>
      <c r="M112" s="268">
        <v>0</v>
      </c>
      <c r="N112" s="269">
        <v>43.713696564076002</v>
      </c>
      <c r="O112" s="166"/>
      <c r="P112" s="233"/>
      <c r="Q112" s="233"/>
      <c r="R112" s="258"/>
      <c r="S112" s="258"/>
      <c r="T112" s="258"/>
      <c r="U112" s="258"/>
      <c r="V112" s="219"/>
      <c r="Z112" s="201"/>
      <c r="AA112" s="201"/>
      <c r="AB112" s="201"/>
      <c r="AC112" s="201"/>
      <c r="AD112" s="201"/>
      <c r="AE112" s="201"/>
      <c r="AF112" s="201"/>
    </row>
    <row r="113" spans="1:33" s="157" customFormat="1" ht="12" x14ac:dyDescent="0.3">
      <c r="A113" s="262" t="s">
        <v>700</v>
      </c>
      <c r="B113" s="270">
        <v>48.137720329024702</v>
      </c>
      <c r="C113" s="271">
        <v>49.8303548955449</v>
      </c>
      <c r="D113" s="271">
        <v>50.779984321923202</v>
      </c>
      <c r="E113" s="271">
        <v>54.337640175524101</v>
      </c>
      <c r="F113" s="271">
        <v>47.144583914458401</v>
      </c>
      <c r="G113" s="271">
        <v>44.964347826087</v>
      </c>
      <c r="H113" s="271">
        <v>52.649350649350701</v>
      </c>
      <c r="I113" s="271">
        <v>0</v>
      </c>
      <c r="J113" s="271">
        <v>0</v>
      </c>
      <c r="K113" s="271">
        <v>0</v>
      </c>
      <c r="L113" s="271">
        <v>0</v>
      </c>
      <c r="M113" s="271">
        <v>0</v>
      </c>
      <c r="N113" s="271">
        <v>49.208902532617003</v>
      </c>
      <c r="O113" s="166"/>
      <c r="P113" s="233"/>
      <c r="Q113" s="233"/>
      <c r="R113" s="233"/>
      <c r="S113" s="233"/>
      <c r="T113" s="233"/>
      <c r="U113" s="258"/>
      <c r="V113" s="252"/>
      <c r="W113" s="201"/>
      <c r="X113" s="201"/>
      <c r="Y113" s="201"/>
      <c r="Z113" s="201"/>
      <c r="AA113" s="201"/>
      <c r="AB113" s="201"/>
      <c r="AC113" s="201"/>
    </row>
    <row r="114" spans="1:33" s="157" customFormat="1" ht="12" customHeight="1" x14ac:dyDescent="0.3">
      <c r="A114" s="264" t="s">
        <v>701</v>
      </c>
      <c r="B114" s="270">
        <v>48.780112044817898</v>
      </c>
      <c r="C114" s="271">
        <v>42.339469808541999</v>
      </c>
      <c r="D114" s="271">
        <v>46.230712711241701</v>
      </c>
      <c r="E114" s="271">
        <v>52.399439383321699</v>
      </c>
      <c r="F114" s="271">
        <v>44.561294765840202</v>
      </c>
      <c r="G114" s="271">
        <v>42.791095890411</v>
      </c>
      <c r="H114" s="271">
        <v>46.772058823529399</v>
      </c>
      <c r="I114" s="271">
        <v>0</v>
      </c>
      <c r="J114" s="271">
        <v>0</v>
      </c>
      <c r="K114" s="271">
        <v>0</v>
      </c>
      <c r="L114" s="271">
        <v>0</v>
      </c>
      <c r="M114" s="271">
        <v>0</v>
      </c>
      <c r="N114" s="271">
        <v>46.114195514914002</v>
      </c>
      <c r="O114" s="166"/>
      <c r="P114" s="233"/>
      <c r="Q114" s="233"/>
      <c r="R114" s="258"/>
      <c r="S114" s="258"/>
      <c r="T114" s="258"/>
      <c r="U114" s="258"/>
      <c r="V114" s="252"/>
      <c r="W114" s="201"/>
      <c r="X114" s="201"/>
      <c r="Y114" s="201"/>
      <c r="Z114" s="201"/>
      <c r="AA114" s="201"/>
      <c r="AB114" s="201"/>
    </row>
    <row r="115" spans="1:33" s="157" customFormat="1" ht="12" x14ac:dyDescent="0.3">
      <c r="A115" s="264" t="s">
        <v>703</v>
      </c>
      <c r="B115" s="270">
        <v>18.693693693693699</v>
      </c>
      <c r="C115" s="271">
        <v>17.458878504672899</v>
      </c>
      <c r="D115" s="271">
        <v>11.9170305676856</v>
      </c>
      <c r="E115" s="271">
        <v>28.496175908221801</v>
      </c>
      <c r="F115" s="271">
        <v>25.712460063897801</v>
      </c>
      <c r="G115" s="271">
        <v>27.447046843177201</v>
      </c>
      <c r="H115" s="271">
        <v>32.492822966507198</v>
      </c>
      <c r="I115" s="271">
        <v>0</v>
      </c>
      <c r="J115" s="271">
        <v>0</v>
      </c>
      <c r="K115" s="271">
        <v>0</v>
      </c>
      <c r="L115" s="271">
        <v>0</v>
      </c>
      <c r="M115" s="271">
        <v>0</v>
      </c>
      <c r="N115" s="271">
        <v>20.7231496939343</v>
      </c>
      <c r="O115" s="166"/>
      <c r="P115" s="233"/>
      <c r="Q115" s="233"/>
      <c r="R115" s="233"/>
      <c r="S115" s="233"/>
      <c r="T115" s="233"/>
      <c r="U115" s="233"/>
      <c r="V115" s="252"/>
      <c r="W115" s="201"/>
      <c r="X115" s="201"/>
      <c r="Y115" s="201"/>
      <c r="Z115" s="201"/>
      <c r="AA115" s="201"/>
      <c r="AB115" s="201"/>
    </row>
    <row r="116" spans="1:33" s="157" customFormat="1" ht="12" x14ac:dyDescent="0.3">
      <c r="A116" s="253" t="s">
        <v>725</v>
      </c>
      <c r="B116" s="267">
        <v>44.213572183267701</v>
      </c>
      <c r="C116" s="268">
        <v>47.713599207332202</v>
      </c>
      <c r="D116" s="269">
        <v>49.511885363749599</v>
      </c>
      <c r="E116" s="268">
        <v>55.527659146862298</v>
      </c>
      <c r="F116" s="269">
        <v>44.52621206149</v>
      </c>
      <c r="G116" s="268">
        <v>45.4939124186659</v>
      </c>
      <c r="H116" s="268">
        <v>49.4313882654697</v>
      </c>
      <c r="I116" s="269">
        <v>0</v>
      </c>
      <c r="J116" s="268">
        <v>0</v>
      </c>
      <c r="K116" s="269">
        <v>0</v>
      </c>
      <c r="L116" s="269">
        <v>0</v>
      </c>
      <c r="M116" s="268">
        <v>0</v>
      </c>
      <c r="N116" s="269">
        <v>47.732004886017499</v>
      </c>
      <c r="O116" s="166"/>
      <c r="P116" s="166"/>
      <c r="Q116" s="166"/>
      <c r="R116" s="166"/>
      <c r="S116" s="166"/>
      <c r="T116" s="166"/>
      <c r="U116" s="166"/>
      <c r="V116" s="219"/>
    </row>
    <row r="117" spans="1:33" s="157" customFormat="1" ht="12" x14ac:dyDescent="0.3">
      <c r="A117" s="262" t="s">
        <v>700</v>
      </c>
      <c r="B117" s="270">
        <v>46.935842433697303</v>
      </c>
      <c r="C117" s="271">
        <v>49.057330057330098</v>
      </c>
      <c r="D117" s="271">
        <v>51.181515403830097</v>
      </c>
      <c r="E117" s="271">
        <v>52.605452480121201</v>
      </c>
      <c r="F117" s="271">
        <v>47.087037037037</v>
      </c>
      <c r="G117" s="271">
        <v>45.3090007087172</v>
      </c>
      <c r="H117" s="271">
        <v>52.578236695790302</v>
      </c>
      <c r="I117" s="271">
        <v>0</v>
      </c>
      <c r="J117" s="271">
        <v>0</v>
      </c>
      <c r="K117" s="271">
        <v>0</v>
      </c>
      <c r="L117" s="271">
        <v>0</v>
      </c>
      <c r="M117" s="271">
        <v>0</v>
      </c>
      <c r="N117" s="271">
        <v>48.770439183975803</v>
      </c>
      <c r="O117" s="166"/>
      <c r="P117" s="166"/>
      <c r="Q117" s="166"/>
      <c r="R117" s="166"/>
      <c r="S117" s="166"/>
      <c r="T117" s="166"/>
      <c r="U117" s="166"/>
      <c r="V117" s="219"/>
    </row>
    <row r="118" spans="1:33" s="157" customFormat="1" ht="12" x14ac:dyDescent="0.3">
      <c r="A118" s="264" t="s">
        <v>701</v>
      </c>
      <c r="B118" s="270">
        <v>50.5324675324675</v>
      </c>
      <c r="C118" s="271">
        <v>44.609870740305503</v>
      </c>
      <c r="D118" s="271">
        <v>48.979857819905199</v>
      </c>
      <c r="E118" s="271">
        <v>54.727017937219699</v>
      </c>
      <c r="F118" s="271">
        <v>47.532663316582898</v>
      </c>
      <c r="G118" s="271">
        <v>44.897854477611901</v>
      </c>
      <c r="H118" s="271">
        <v>50.310546875</v>
      </c>
      <c r="I118" s="271">
        <v>0</v>
      </c>
      <c r="J118" s="271">
        <v>0</v>
      </c>
      <c r="K118" s="271">
        <v>0</v>
      </c>
      <c r="L118" s="271">
        <v>0</v>
      </c>
      <c r="M118" s="271">
        <v>0</v>
      </c>
      <c r="N118" s="271">
        <v>48.532391151685403</v>
      </c>
      <c r="O118" s="166"/>
      <c r="P118" s="166"/>
      <c r="Q118" s="166"/>
      <c r="R118" s="166"/>
      <c r="S118" s="166"/>
      <c r="T118" s="166"/>
      <c r="U118" s="166"/>
      <c r="V118" s="219"/>
    </row>
    <row r="119" spans="1:33" s="157" customFormat="1" ht="12" x14ac:dyDescent="0.3">
      <c r="A119" s="264" t="s">
        <v>703</v>
      </c>
      <c r="B119" s="270">
        <v>42.407167995403299</v>
      </c>
      <c r="C119" s="271">
        <v>47.619457313037699</v>
      </c>
      <c r="D119" s="271">
        <v>49.016348963406202</v>
      </c>
      <c r="E119" s="271">
        <v>56.841318064968398</v>
      </c>
      <c r="F119" s="271">
        <v>43.297915867536098</v>
      </c>
      <c r="G119" s="271">
        <v>45.6283959914267</v>
      </c>
      <c r="H119" s="271">
        <v>48.443698231475302</v>
      </c>
      <c r="I119" s="271">
        <v>0</v>
      </c>
      <c r="J119" s="271">
        <v>0</v>
      </c>
      <c r="K119" s="271">
        <v>0</v>
      </c>
      <c r="L119" s="271">
        <v>0</v>
      </c>
      <c r="M119" s="271">
        <v>0</v>
      </c>
      <c r="N119" s="271">
        <v>47.267705336300999</v>
      </c>
      <c r="O119" s="166"/>
      <c r="P119" s="166"/>
      <c r="Q119" s="166"/>
      <c r="R119" s="166"/>
      <c r="S119" s="166"/>
      <c r="T119" s="166"/>
      <c r="U119" s="166"/>
      <c r="V119" s="219"/>
    </row>
    <row r="120" spans="1:33" s="157" customFormat="1" ht="12" x14ac:dyDescent="0.3">
      <c r="A120" s="220"/>
      <c r="F120" s="155"/>
      <c r="G120" s="155"/>
      <c r="H120" s="155"/>
      <c r="I120" s="155"/>
      <c r="J120" s="155"/>
      <c r="K120" s="155"/>
      <c r="L120" s="166"/>
      <c r="M120" s="166"/>
      <c r="N120" s="166"/>
      <c r="O120" s="166"/>
      <c r="P120" s="166"/>
      <c r="Q120" s="166"/>
      <c r="R120" s="166"/>
      <c r="S120" s="166"/>
      <c r="T120" s="166"/>
      <c r="U120" s="166"/>
      <c r="V120" s="219"/>
    </row>
    <row r="121" spans="1:33" s="157" customFormat="1" ht="12" x14ac:dyDescent="0.3">
      <c r="A121" s="379"/>
      <c r="B121" s="380"/>
      <c r="C121" s="380"/>
      <c r="D121" s="380"/>
      <c r="E121" s="380"/>
      <c r="F121" s="380"/>
      <c r="G121" s="380"/>
      <c r="H121" s="380"/>
      <c r="I121" s="380"/>
      <c r="J121" s="380"/>
      <c r="K121" s="380"/>
      <c r="L121" s="380"/>
      <c r="M121" s="380"/>
      <c r="N121" s="380"/>
      <c r="O121" s="380"/>
      <c r="P121" s="380"/>
      <c r="Q121" s="380"/>
      <c r="R121" s="380"/>
      <c r="S121" s="380"/>
      <c r="T121" s="380"/>
      <c r="U121" s="380"/>
      <c r="V121" s="381"/>
    </row>
    <row r="122" spans="1:33" s="157" customFormat="1" ht="12" x14ac:dyDescent="0.3">
      <c r="A122" s="220"/>
      <c r="F122" s="155"/>
      <c r="G122" s="155"/>
      <c r="H122" s="155"/>
      <c r="I122" s="155"/>
      <c r="J122" s="155"/>
      <c r="K122" s="155"/>
      <c r="L122" s="166"/>
      <c r="M122" s="166"/>
      <c r="N122" s="166"/>
      <c r="O122" s="166"/>
      <c r="P122" s="166"/>
      <c r="Q122" s="166"/>
      <c r="R122" s="166"/>
      <c r="S122" s="233"/>
      <c r="T122" s="233"/>
      <c r="U122" s="233"/>
      <c r="V122" s="252"/>
    </row>
    <row r="123" spans="1:33" s="155" customFormat="1" ht="24.75" customHeight="1" x14ac:dyDescent="0.3">
      <c r="A123" s="382" t="s">
        <v>727</v>
      </c>
      <c r="B123" s="383"/>
      <c r="C123" s="383"/>
      <c r="D123" s="383"/>
      <c r="E123" s="383"/>
      <c r="F123" s="383"/>
      <c r="G123" s="383"/>
      <c r="H123" s="383"/>
      <c r="I123" s="383"/>
      <c r="J123" s="383"/>
      <c r="K123" s="383"/>
      <c r="L123" s="383"/>
      <c r="M123" s="383"/>
      <c r="N123" s="383"/>
      <c r="O123" s="166"/>
      <c r="P123" s="233"/>
      <c r="Q123" s="233"/>
      <c r="R123" s="233"/>
      <c r="S123" s="233"/>
      <c r="T123" s="233"/>
      <c r="U123" s="233"/>
      <c r="V123" s="252"/>
      <c r="W123" s="225"/>
      <c r="X123" s="225"/>
      <c r="Y123" s="225"/>
      <c r="Z123" s="225"/>
      <c r="AA123" s="225"/>
      <c r="AB123" s="225"/>
    </row>
    <row r="124" spans="1:33" s="157" customFormat="1" ht="12" x14ac:dyDescent="0.3">
      <c r="A124" s="172" t="s">
        <v>707</v>
      </c>
      <c r="B124" s="173" t="s">
        <v>688</v>
      </c>
      <c r="C124" s="173" t="s">
        <v>689</v>
      </c>
      <c r="D124" s="173" t="s">
        <v>690</v>
      </c>
      <c r="E124" s="173" t="s">
        <v>691</v>
      </c>
      <c r="F124" s="173" t="s">
        <v>692</v>
      </c>
      <c r="G124" s="173" t="s">
        <v>693</v>
      </c>
      <c r="H124" s="173" t="s">
        <v>694</v>
      </c>
      <c r="I124" s="173" t="s">
        <v>695</v>
      </c>
      <c r="J124" s="173" t="s">
        <v>696</v>
      </c>
      <c r="K124" s="173" t="s">
        <v>697</v>
      </c>
      <c r="L124" s="173" t="s">
        <v>698</v>
      </c>
      <c r="M124" s="173" t="s">
        <v>699</v>
      </c>
      <c r="N124" s="173" t="s">
        <v>722</v>
      </c>
      <c r="O124" s="166"/>
      <c r="P124" s="258"/>
      <c r="Q124" s="233"/>
      <c r="R124" s="233"/>
      <c r="S124" s="233"/>
      <c r="T124" s="233"/>
      <c r="U124" s="233"/>
      <c r="V124" s="252"/>
      <c r="W124" s="201"/>
      <c r="X124" s="201"/>
      <c r="Y124" s="201"/>
      <c r="Z124" s="201"/>
      <c r="AA124" s="201"/>
      <c r="AB124" s="201"/>
      <c r="AC124" s="201"/>
      <c r="AD124" s="201"/>
      <c r="AE124" s="201"/>
      <c r="AF124" s="201"/>
    </row>
    <row r="125" spans="1:33" s="157" customFormat="1" ht="12.75" customHeight="1" thickBot="1" x14ac:dyDescent="0.35">
      <c r="A125" s="178" t="s">
        <v>0</v>
      </c>
      <c r="B125" s="254">
        <v>38514.419354838697</v>
      </c>
      <c r="C125" s="255">
        <v>39195.633333333302</v>
      </c>
      <c r="D125" s="256">
        <v>36998.870967741903</v>
      </c>
      <c r="E125" s="255">
        <v>38188.2903225806</v>
      </c>
      <c r="F125" s="256">
        <v>39075.620689655203</v>
      </c>
      <c r="G125" s="255">
        <v>38372.903225806498</v>
      </c>
      <c r="H125" s="255">
        <v>35400.833333333299</v>
      </c>
      <c r="I125" s="256">
        <v>0</v>
      </c>
      <c r="J125" s="255">
        <v>0</v>
      </c>
      <c r="K125" s="256">
        <v>0</v>
      </c>
      <c r="L125" s="256">
        <v>0</v>
      </c>
      <c r="M125" s="255">
        <v>0</v>
      </c>
      <c r="N125" s="254">
        <v>38284.5291005291</v>
      </c>
      <c r="O125" s="166"/>
      <c r="P125" s="258"/>
      <c r="Q125" s="258"/>
      <c r="R125" s="258"/>
      <c r="S125" s="258"/>
      <c r="T125" s="183"/>
      <c r="U125" s="258"/>
      <c r="V125" s="259"/>
      <c r="W125" s="261"/>
      <c r="X125" s="261"/>
      <c r="Y125" s="261"/>
      <c r="Z125" s="261"/>
      <c r="AA125" s="261"/>
      <c r="AB125" s="261"/>
    </row>
    <row r="126" spans="1:33" s="157" customFormat="1" ht="12.5" thickTop="1" x14ac:dyDescent="0.3">
      <c r="A126" s="189" t="s">
        <v>673</v>
      </c>
      <c r="B126" s="217">
        <v>38514.419354838697</v>
      </c>
      <c r="C126" s="263">
        <v>39195.633333333302</v>
      </c>
      <c r="D126" s="263">
        <v>36998.870967741903</v>
      </c>
      <c r="E126" s="263">
        <v>38188.2903225806</v>
      </c>
      <c r="F126" s="263">
        <v>39075.620689655203</v>
      </c>
      <c r="G126" s="263">
        <v>38372.903225806498</v>
      </c>
      <c r="H126" s="263">
        <v>35400.833333333299</v>
      </c>
      <c r="I126" s="263">
        <v>0</v>
      </c>
      <c r="J126" s="263">
        <v>0</v>
      </c>
      <c r="K126" s="263">
        <v>0</v>
      </c>
      <c r="L126" s="263">
        <v>0</v>
      </c>
      <c r="M126" s="263">
        <v>0</v>
      </c>
      <c r="N126" s="217">
        <v>38284.5291005291</v>
      </c>
      <c r="O126" s="166"/>
      <c r="P126" s="258"/>
      <c r="Q126" s="258"/>
      <c r="R126" s="258"/>
      <c r="S126" s="258"/>
      <c r="T126" s="258"/>
      <c r="U126" s="258"/>
      <c r="V126" s="259"/>
      <c r="W126" s="261"/>
      <c r="X126" s="261"/>
      <c r="Y126" s="261"/>
      <c r="Z126" s="261"/>
      <c r="AA126" s="201"/>
      <c r="AB126" s="261"/>
      <c r="AF126" s="261"/>
      <c r="AG126" s="261"/>
    </row>
    <row r="127" spans="1:33" s="273" customFormat="1" ht="23.25" customHeight="1" x14ac:dyDescent="0.3">
      <c r="A127" s="220"/>
      <c r="B127" s="157"/>
      <c r="C127" s="157"/>
      <c r="D127" s="157"/>
      <c r="E127" s="157"/>
      <c r="F127" s="155"/>
      <c r="G127" s="155"/>
      <c r="H127" s="155"/>
      <c r="I127" s="155"/>
      <c r="J127" s="155"/>
      <c r="K127" s="155"/>
      <c r="L127" s="166"/>
      <c r="M127" s="166"/>
      <c r="N127" s="166"/>
      <c r="O127" s="166"/>
      <c r="P127" s="258"/>
      <c r="Q127" s="258"/>
      <c r="R127" s="258"/>
      <c r="S127" s="258"/>
      <c r="T127" s="258"/>
      <c r="U127" s="258"/>
      <c r="V127" s="259"/>
      <c r="W127" s="272"/>
      <c r="X127" s="272"/>
      <c r="Y127" s="272"/>
      <c r="Z127" s="272"/>
      <c r="AA127" s="272"/>
      <c r="AB127" s="272"/>
      <c r="AC127" s="272"/>
      <c r="AD127" s="272"/>
      <c r="AE127" s="272"/>
      <c r="AF127" s="272"/>
      <c r="AG127" s="272"/>
    </row>
    <row r="128" spans="1:33" s="157" customFormat="1" ht="12.75" customHeight="1" x14ac:dyDescent="0.3">
      <c r="A128" s="382" t="s">
        <v>728</v>
      </c>
      <c r="B128" s="383"/>
      <c r="C128" s="383"/>
      <c r="D128" s="383"/>
      <c r="E128" s="383"/>
      <c r="F128" s="383"/>
      <c r="G128" s="383"/>
      <c r="H128" s="383"/>
      <c r="I128" s="383"/>
      <c r="J128" s="383"/>
      <c r="K128" s="383"/>
      <c r="L128" s="383"/>
      <c r="M128" s="383"/>
      <c r="N128" s="383"/>
      <c r="O128" s="166"/>
      <c r="P128" s="166"/>
      <c r="Q128" s="258"/>
      <c r="R128" s="258"/>
      <c r="S128" s="233"/>
      <c r="T128" s="233"/>
      <c r="U128" s="233"/>
      <c r="V128" s="259"/>
      <c r="W128" s="261"/>
      <c r="X128" s="261"/>
      <c r="Y128" s="261"/>
      <c r="Z128" s="261"/>
      <c r="AA128" s="261"/>
    </row>
    <row r="129" spans="1:32" s="157" customFormat="1" ht="12.75" customHeight="1" x14ac:dyDescent="0.3">
      <c r="A129" s="172" t="s">
        <v>707</v>
      </c>
      <c r="B129" s="173" t="s">
        <v>688</v>
      </c>
      <c r="C129" s="173" t="s">
        <v>689</v>
      </c>
      <c r="D129" s="173" t="s">
        <v>690</v>
      </c>
      <c r="E129" s="173" t="s">
        <v>691</v>
      </c>
      <c r="F129" s="173" t="s">
        <v>692</v>
      </c>
      <c r="G129" s="173" t="s">
        <v>693</v>
      </c>
      <c r="H129" s="173" t="s">
        <v>694</v>
      </c>
      <c r="I129" s="173" t="s">
        <v>695</v>
      </c>
      <c r="J129" s="173" t="s">
        <v>696</v>
      </c>
      <c r="K129" s="173" t="s">
        <v>697</v>
      </c>
      <c r="L129" s="173" t="s">
        <v>698</v>
      </c>
      <c r="M129" s="173" t="s">
        <v>699</v>
      </c>
      <c r="N129" s="173" t="s">
        <v>722</v>
      </c>
      <c r="O129" s="166"/>
      <c r="P129" s="233"/>
      <c r="Q129" s="233"/>
      <c r="R129" s="233"/>
      <c r="S129" s="233"/>
      <c r="T129" s="233"/>
      <c r="U129" s="233"/>
      <c r="V129" s="252"/>
      <c r="W129" s="201"/>
      <c r="X129" s="201"/>
      <c r="Y129" s="201"/>
      <c r="Z129" s="201"/>
      <c r="AA129" s="201"/>
      <c r="AB129" s="201"/>
      <c r="AC129" s="201"/>
      <c r="AD129" s="201"/>
      <c r="AE129" s="201"/>
      <c r="AF129" s="201"/>
    </row>
    <row r="130" spans="1:32" s="155" customFormat="1" ht="14.25" customHeight="1" thickBot="1" x14ac:dyDescent="0.35">
      <c r="A130" s="178" t="s">
        <v>0</v>
      </c>
      <c r="B130" s="267">
        <v>44.213572183267701</v>
      </c>
      <c r="C130" s="268">
        <v>47.713599207332202</v>
      </c>
      <c r="D130" s="269">
        <v>49.511885363749599</v>
      </c>
      <c r="E130" s="268">
        <v>55.527659146862298</v>
      </c>
      <c r="F130" s="269">
        <v>44.52621206149</v>
      </c>
      <c r="G130" s="268">
        <v>45.4939124186659</v>
      </c>
      <c r="H130" s="268">
        <v>49.4313882654697</v>
      </c>
      <c r="I130" s="269">
        <v>0</v>
      </c>
      <c r="J130" s="268">
        <v>0</v>
      </c>
      <c r="K130" s="269">
        <v>0</v>
      </c>
      <c r="L130" s="269">
        <v>0</v>
      </c>
      <c r="M130" s="268">
        <v>0</v>
      </c>
      <c r="N130" s="269">
        <v>47.732004886017499</v>
      </c>
      <c r="P130" s="225"/>
      <c r="Q130" s="225"/>
      <c r="R130" s="225"/>
      <c r="S130" s="225"/>
      <c r="T130" s="225"/>
      <c r="U130" s="225"/>
      <c r="V130" s="274"/>
      <c r="W130" s="225"/>
      <c r="X130" s="225"/>
      <c r="Y130" s="225"/>
      <c r="Z130" s="225"/>
      <c r="AA130" s="275"/>
      <c r="AB130" s="225"/>
    </row>
    <row r="131" spans="1:32" s="157" customFormat="1" ht="12.75" customHeight="1" thickTop="1" x14ac:dyDescent="0.3">
      <c r="A131" s="189" t="s">
        <v>673</v>
      </c>
      <c r="B131" s="270">
        <v>44.213572183267701</v>
      </c>
      <c r="C131" s="271">
        <v>47.713599207332202</v>
      </c>
      <c r="D131" s="271">
        <v>49.511885363749599</v>
      </c>
      <c r="E131" s="271">
        <v>55.527659146862298</v>
      </c>
      <c r="F131" s="271">
        <v>44.52621206149</v>
      </c>
      <c r="G131" s="271">
        <v>45.4939124186659</v>
      </c>
      <c r="H131" s="271">
        <v>49.4313882654697</v>
      </c>
      <c r="I131" s="271">
        <v>0</v>
      </c>
      <c r="J131" s="271">
        <v>0</v>
      </c>
      <c r="K131" s="271">
        <v>0</v>
      </c>
      <c r="L131" s="271">
        <v>0</v>
      </c>
      <c r="M131" s="271">
        <v>0</v>
      </c>
      <c r="N131" s="271">
        <v>47.732004886017499</v>
      </c>
      <c r="O131" s="166"/>
      <c r="P131" s="166"/>
      <c r="Q131" s="166"/>
      <c r="R131" s="233"/>
      <c r="S131" s="233"/>
      <c r="T131" s="233"/>
      <c r="U131" s="233"/>
      <c r="V131" s="276"/>
      <c r="W131" s="201"/>
      <c r="X131" s="201"/>
      <c r="Y131" s="201"/>
      <c r="Z131" s="201"/>
      <c r="AA131" s="201"/>
      <c r="AB131" s="201"/>
      <c r="AC131" s="201"/>
    </row>
    <row r="132" spans="1:32" s="157" customFormat="1" ht="12.75" customHeight="1" x14ac:dyDescent="0.3">
      <c r="A132" s="194"/>
      <c r="B132" s="277"/>
      <c r="C132" s="277"/>
      <c r="D132" s="277"/>
      <c r="E132" s="277"/>
      <c r="F132" s="277"/>
      <c r="G132" s="277"/>
      <c r="H132" s="277"/>
      <c r="I132" s="277"/>
      <c r="J132" s="277"/>
      <c r="K132" s="277"/>
      <c r="L132" s="277"/>
      <c r="M132" s="277"/>
      <c r="N132" s="277"/>
      <c r="O132" s="166"/>
      <c r="P132" s="166"/>
      <c r="Q132" s="166"/>
      <c r="R132" s="166"/>
      <c r="S132" s="166"/>
      <c r="T132" s="166"/>
      <c r="U132" s="166"/>
      <c r="V132" s="278"/>
    </row>
    <row r="133" spans="1:32" s="157" customFormat="1" ht="12" x14ac:dyDescent="0.3">
      <c r="A133" s="382" t="s">
        <v>729</v>
      </c>
      <c r="B133" s="383"/>
      <c r="C133" s="383"/>
      <c r="D133" s="383"/>
      <c r="E133" s="383"/>
      <c r="F133" s="383"/>
      <c r="G133" s="383"/>
      <c r="H133" s="383"/>
      <c r="I133" s="383"/>
      <c r="J133" s="383"/>
      <c r="K133" s="383"/>
      <c r="L133" s="383"/>
      <c r="M133" s="383"/>
      <c r="N133" s="383"/>
      <c r="O133" s="166"/>
      <c r="P133" s="166"/>
      <c r="Q133" s="166"/>
      <c r="R133" s="233"/>
      <c r="S133" s="233"/>
      <c r="T133" s="233"/>
      <c r="U133" s="233"/>
      <c r="V133" s="276"/>
      <c r="W133" s="201"/>
      <c r="X133" s="201"/>
      <c r="Y133" s="201"/>
      <c r="Z133" s="201"/>
      <c r="AA133" s="201"/>
      <c r="AB133" s="201"/>
      <c r="AC133" s="201"/>
    </row>
    <row r="134" spans="1:32" s="157" customFormat="1" ht="12" x14ac:dyDescent="0.3">
      <c r="A134" s="172" t="s">
        <v>730</v>
      </c>
      <c r="B134" s="173" t="s">
        <v>688</v>
      </c>
      <c r="C134" s="173" t="s">
        <v>689</v>
      </c>
      <c r="D134" s="173" t="s">
        <v>690</v>
      </c>
      <c r="E134" s="173" t="s">
        <v>691</v>
      </c>
      <c r="F134" s="173" t="s">
        <v>692</v>
      </c>
      <c r="G134" s="173" t="s">
        <v>693</v>
      </c>
      <c r="H134" s="173" t="s">
        <v>694</v>
      </c>
      <c r="I134" s="173" t="s">
        <v>695</v>
      </c>
      <c r="J134" s="173" t="s">
        <v>696</v>
      </c>
      <c r="K134" s="173" t="s">
        <v>697</v>
      </c>
      <c r="L134" s="173" t="s">
        <v>698</v>
      </c>
      <c r="M134" s="173" t="s">
        <v>699</v>
      </c>
      <c r="N134" s="173" t="s">
        <v>722</v>
      </c>
      <c r="O134" s="166"/>
      <c r="P134" s="166"/>
      <c r="Q134" s="166"/>
      <c r="R134" s="233"/>
      <c r="S134" s="233"/>
      <c r="T134" s="233"/>
      <c r="U134" s="233"/>
      <c r="V134" s="276"/>
      <c r="W134" s="201"/>
      <c r="X134" s="201"/>
      <c r="Y134" s="201"/>
      <c r="Z134" s="201"/>
      <c r="AA134" s="201"/>
      <c r="AB134" s="201"/>
      <c r="AC134" s="201"/>
    </row>
    <row r="135" spans="1:32" ht="15" thickBot="1" x14ac:dyDescent="0.4">
      <c r="A135" s="178" t="s">
        <v>0</v>
      </c>
      <c r="B135" s="267">
        <v>44.213572183267701</v>
      </c>
      <c r="C135" s="268">
        <v>47.713599207332202</v>
      </c>
      <c r="D135" s="269">
        <v>49.511885363749599</v>
      </c>
      <c r="E135" s="268">
        <v>55.527659146862298</v>
      </c>
      <c r="F135" s="269">
        <v>44.52621206149</v>
      </c>
      <c r="G135" s="268">
        <v>45.4939124186659</v>
      </c>
      <c r="H135" s="268">
        <v>49.4313882654697</v>
      </c>
      <c r="I135" s="269">
        <v>0</v>
      </c>
      <c r="J135" s="268">
        <v>0</v>
      </c>
      <c r="K135" s="269">
        <v>0</v>
      </c>
      <c r="L135" s="269">
        <v>0</v>
      </c>
      <c r="M135" s="268">
        <v>0</v>
      </c>
      <c r="N135" s="269">
        <v>47.732004886017499</v>
      </c>
      <c r="V135" s="278"/>
    </row>
    <row r="136" spans="1:32" ht="15" thickTop="1" x14ac:dyDescent="0.35">
      <c r="A136" s="184" t="s">
        <v>25</v>
      </c>
      <c r="B136" s="270">
        <v>44.5777318411861</v>
      </c>
      <c r="C136" s="271">
        <v>49.981500290191498</v>
      </c>
      <c r="D136" s="271">
        <v>54.458182868698501</v>
      </c>
      <c r="E136" s="271">
        <v>58.350315126050397</v>
      </c>
      <c r="F136" s="271">
        <v>44.916919645622997</v>
      </c>
      <c r="G136" s="271">
        <v>46.8989670937518</v>
      </c>
      <c r="H136" s="271">
        <v>49.729279376758299</v>
      </c>
      <c r="I136" s="271">
        <v>0</v>
      </c>
      <c r="J136" s="271">
        <v>0</v>
      </c>
      <c r="K136" s="271">
        <v>0</v>
      </c>
      <c r="L136" s="271">
        <v>0</v>
      </c>
      <c r="M136" s="271">
        <v>0</v>
      </c>
      <c r="N136" s="271">
        <v>49.555549611623498</v>
      </c>
      <c r="V136" s="278"/>
    </row>
    <row r="137" spans="1:32" x14ac:dyDescent="0.35">
      <c r="A137" s="189" t="s">
        <v>41</v>
      </c>
      <c r="B137" s="270">
        <v>43.461504489916102</v>
      </c>
      <c r="C137" s="271">
        <v>42.8298703327605</v>
      </c>
      <c r="D137" s="271">
        <v>39.755982905982897</v>
      </c>
      <c r="E137" s="271">
        <v>49.805931558935399</v>
      </c>
      <c r="F137" s="271">
        <v>43.583831440525998</v>
      </c>
      <c r="G137" s="271">
        <v>42.099672757022098</v>
      </c>
      <c r="H137" s="271">
        <v>48.580086580086601</v>
      </c>
      <c r="I137" s="271">
        <v>0</v>
      </c>
      <c r="J137" s="271">
        <v>0</v>
      </c>
      <c r="K137" s="271">
        <v>0</v>
      </c>
      <c r="L137" s="271">
        <v>0</v>
      </c>
      <c r="M137" s="271">
        <v>0</v>
      </c>
      <c r="N137" s="271">
        <v>43.715238499245899</v>
      </c>
      <c r="O137" s="279"/>
      <c r="V137" s="278"/>
    </row>
    <row r="138" spans="1:32" x14ac:dyDescent="0.35">
      <c r="A138" s="190"/>
      <c r="B138" s="277"/>
      <c r="C138" s="277"/>
      <c r="D138" s="277"/>
      <c r="E138" s="277"/>
      <c r="F138" s="277"/>
      <c r="G138" s="277"/>
      <c r="H138" s="277"/>
      <c r="I138" s="277"/>
      <c r="J138" s="277"/>
      <c r="K138" s="280"/>
      <c r="L138" s="277"/>
      <c r="M138" s="277"/>
      <c r="N138" s="281"/>
      <c r="O138" s="279"/>
      <c r="V138" s="278"/>
    </row>
    <row r="139" spans="1:32" x14ac:dyDescent="0.35">
      <c r="A139" s="282" t="s">
        <v>731</v>
      </c>
      <c r="B139" s="277"/>
      <c r="C139" s="277"/>
      <c r="D139" s="277"/>
      <c r="E139" s="277"/>
      <c r="F139" s="277"/>
      <c r="G139" s="277"/>
      <c r="H139" s="277"/>
      <c r="I139" s="277"/>
      <c r="J139" s="277"/>
      <c r="K139" s="280"/>
      <c r="L139" s="277"/>
      <c r="M139" s="277"/>
      <c r="N139" s="281"/>
      <c r="O139" s="279"/>
      <c r="V139" s="278"/>
    </row>
    <row r="140" spans="1:32" x14ac:dyDescent="0.35">
      <c r="A140" s="172" t="s">
        <v>732</v>
      </c>
      <c r="B140" s="283" t="s">
        <v>688</v>
      </c>
      <c r="C140" s="283" t="s">
        <v>689</v>
      </c>
      <c r="D140" s="283" t="s">
        <v>690</v>
      </c>
      <c r="E140" s="283" t="s">
        <v>691</v>
      </c>
      <c r="F140" s="283" t="s">
        <v>692</v>
      </c>
      <c r="G140" s="283" t="s">
        <v>693</v>
      </c>
      <c r="H140" s="283" t="s">
        <v>694</v>
      </c>
      <c r="I140" s="283" t="s">
        <v>695</v>
      </c>
      <c r="J140" s="283" t="s">
        <v>696</v>
      </c>
      <c r="K140" s="283" t="s">
        <v>697</v>
      </c>
      <c r="L140" s="283" t="s">
        <v>698</v>
      </c>
      <c r="M140" s="283" t="s">
        <v>699</v>
      </c>
      <c r="N140" s="283" t="s">
        <v>722</v>
      </c>
      <c r="O140" s="279"/>
      <c r="V140" s="278"/>
      <c r="W140" s="157"/>
    </row>
    <row r="141" spans="1:32" x14ac:dyDescent="0.35">
      <c r="A141" s="284" t="s">
        <v>677</v>
      </c>
      <c r="B141" s="217">
        <v>411</v>
      </c>
      <c r="C141" s="263">
        <v>444</v>
      </c>
      <c r="D141" s="263">
        <v>515</v>
      </c>
      <c r="E141" s="263">
        <v>641</v>
      </c>
      <c r="F141" s="263">
        <v>627</v>
      </c>
      <c r="G141" s="263">
        <v>611</v>
      </c>
      <c r="H141" s="263">
        <v>146</v>
      </c>
      <c r="I141" s="263">
        <v>0</v>
      </c>
      <c r="J141" s="263">
        <v>0</v>
      </c>
      <c r="K141" s="263">
        <v>0</v>
      </c>
      <c r="L141" s="263">
        <v>0</v>
      </c>
      <c r="M141" s="263">
        <v>0</v>
      </c>
      <c r="N141" s="263">
        <f>SUM(B141:M141)</f>
        <v>3395</v>
      </c>
      <c r="O141" s="279"/>
      <c r="V141" s="278"/>
      <c r="W141" s="157"/>
    </row>
    <row r="142" spans="1:32" x14ac:dyDescent="0.35">
      <c r="A142" s="284" t="s">
        <v>733</v>
      </c>
      <c r="B142" s="217">
        <v>347</v>
      </c>
      <c r="C142" s="263">
        <v>305</v>
      </c>
      <c r="D142" s="263">
        <v>208</v>
      </c>
      <c r="E142" s="263">
        <v>376</v>
      </c>
      <c r="F142" s="263">
        <v>214</v>
      </c>
      <c r="G142" s="263">
        <v>522</v>
      </c>
      <c r="H142" s="263">
        <v>638</v>
      </c>
      <c r="I142" s="263">
        <v>587</v>
      </c>
      <c r="J142" s="263">
        <v>663</v>
      </c>
      <c r="K142" s="263">
        <v>765</v>
      </c>
      <c r="L142" s="263">
        <v>628</v>
      </c>
      <c r="M142" s="263">
        <v>424</v>
      </c>
      <c r="N142" s="263">
        <f>SUM(B142:M142)</f>
        <v>5677</v>
      </c>
      <c r="O142" s="279"/>
      <c r="V142" s="278"/>
      <c r="W142" s="157"/>
    </row>
    <row r="143" spans="1:32" x14ac:dyDescent="0.35">
      <c r="A143" s="285" t="s">
        <v>734</v>
      </c>
      <c r="B143" s="217">
        <v>111</v>
      </c>
      <c r="C143" s="263">
        <v>166</v>
      </c>
      <c r="D143" s="263">
        <v>220</v>
      </c>
      <c r="E143" s="263">
        <v>171</v>
      </c>
      <c r="F143" s="263">
        <v>316</v>
      </c>
      <c r="G143" s="263">
        <v>274</v>
      </c>
      <c r="H143" s="263">
        <v>85</v>
      </c>
      <c r="I143" s="263">
        <v>66</v>
      </c>
      <c r="J143" s="263">
        <v>123</v>
      </c>
      <c r="K143" s="263">
        <v>192</v>
      </c>
      <c r="L143" s="263">
        <v>153</v>
      </c>
      <c r="M143" s="263">
        <v>203</v>
      </c>
      <c r="N143" s="263">
        <f>SUM(B143:M143)</f>
        <v>2080</v>
      </c>
      <c r="O143" s="279"/>
      <c r="V143" s="278"/>
      <c r="W143" s="157"/>
    </row>
    <row r="144" spans="1:32" x14ac:dyDescent="0.35">
      <c r="A144" s="286"/>
      <c r="B144" s="190"/>
      <c r="C144" s="287"/>
      <c r="D144" s="287"/>
      <c r="E144" s="287"/>
      <c r="F144" s="287"/>
      <c r="G144" s="287"/>
      <c r="H144" s="287"/>
      <c r="I144" s="287"/>
      <c r="J144" s="287"/>
      <c r="K144" s="287"/>
      <c r="L144" s="280"/>
      <c r="M144" s="287"/>
      <c r="N144" s="287"/>
      <c r="O144" s="279"/>
      <c r="P144" s="279"/>
      <c r="V144" s="278"/>
      <c r="W144" s="157"/>
    </row>
    <row r="145" spans="1:22" x14ac:dyDescent="0.35">
      <c r="A145" s="282" t="s">
        <v>735</v>
      </c>
      <c r="B145" s="277"/>
      <c r="C145" s="277"/>
      <c r="D145" s="277"/>
      <c r="E145" s="277"/>
      <c r="F145" s="277"/>
      <c r="G145" s="277"/>
      <c r="H145" s="277"/>
      <c r="I145" s="277"/>
      <c r="J145" s="277"/>
      <c r="K145" s="280"/>
      <c r="L145" s="277"/>
      <c r="M145" s="277"/>
      <c r="N145" s="281"/>
      <c r="O145" s="279"/>
      <c r="V145" s="278"/>
    </row>
    <row r="146" spans="1:22" x14ac:dyDescent="0.35">
      <c r="A146" s="172" t="s">
        <v>732</v>
      </c>
      <c r="B146" s="172" t="s">
        <v>736</v>
      </c>
      <c r="C146" s="283" t="s">
        <v>688</v>
      </c>
      <c r="D146" s="283" t="s">
        <v>689</v>
      </c>
      <c r="E146" s="283" t="s">
        <v>690</v>
      </c>
      <c r="F146" s="283" t="s">
        <v>691</v>
      </c>
      <c r="G146" s="283" t="s">
        <v>692</v>
      </c>
      <c r="H146" s="283" t="s">
        <v>693</v>
      </c>
      <c r="I146" s="283" t="s">
        <v>694</v>
      </c>
      <c r="J146" s="283" t="s">
        <v>695</v>
      </c>
      <c r="K146" s="283" t="s">
        <v>696</v>
      </c>
      <c r="L146" s="283" t="s">
        <v>697</v>
      </c>
      <c r="M146" s="283" t="s">
        <v>698</v>
      </c>
      <c r="N146" s="283" t="s">
        <v>699</v>
      </c>
      <c r="O146" s="283" t="s">
        <v>722</v>
      </c>
      <c r="P146" s="279"/>
      <c r="V146" s="278"/>
    </row>
    <row r="147" spans="1:22" x14ac:dyDescent="0.35">
      <c r="A147" s="376" t="s">
        <v>677</v>
      </c>
      <c r="B147" s="216" t="s">
        <v>737</v>
      </c>
      <c r="C147" s="217">
        <v>323</v>
      </c>
      <c r="D147" s="263">
        <v>355</v>
      </c>
      <c r="E147" s="263">
        <v>351</v>
      </c>
      <c r="F147" s="263">
        <v>391</v>
      </c>
      <c r="G147" s="263">
        <v>376</v>
      </c>
      <c r="H147" s="263">
        <v>457</v>
      </c>
      <c r="I147" s="263">
        <v>127</v>
      </c>
      <c r="J147" s="263">
        <v>0</v>
      </c>
      <c r="K147" s="263">
        <v>0</v>
      </c>
      <c r="L147" s="263">
        <v>0</v>
      </c>
      <c r="M147" s="263">
        <v>0</v>
      </c>
      <c r="N147" s="263">
        <v>0</v>
      </c>
      <c r="O147" s="288">
        <f>SUM(C147:N147)</f>
        <v>2380</v>
      </c>
      <c r="P147" s="279"/>
      <c r="V147" s="278"/>
    </row>
    <row r="148" spans="1:22" x14ac:dyDescent="0.35">
      <c r="A148" s="377"/>
      <c r="B148" s="216" t="s">
        <v>738</v>
      </c>
      <c r="C148" s="217">
        <v>54</v>
      </c>
      <c r="D148" s="263">
        <v>66</v>
      </c>
      <c r="E148" s="263">
        <v>57</v>
      </c>
      <c r="F148" s="263">
        <v>70</v>
      </c>
      <c r="G148" s="263">
        <v>97</v>
      </c>
      <c r="H148" s="263">
        <v>80</v>
      </c>
      <c r="I148" s="263">
        <v>17</v>
      </c>
      <c r="J148" s="263">
        <v>0</v>
      </c>
      <c r="K148" s="263">
        <v>0</v>
      </c>
      <c r="L148" s="263">
        <v>0</v>
      </c>
      <c r="M148" s="263">
        <v>0</v>
      </c>
      <c r="N148" s="263">
        <v>0</v>
      </c>
      <c r="O148" s="288">
        <f>SUM(C148:N148)</f>
        <v>441</v>
      </c>
      <c r="P148" s="279"/>
      <c r="V148" s="278"/>
    </row>
    <row r="149" spans="1:22" x14ac:dyDescent="0.35">
      <c r="A149" s="376" t="s">
        <v>733</v>
      </c>
      <c r="B149" s="216" t="s">
        <v>737</v>
      </c>
      <c r="C149" s="217">
        <v>272</v>
      </c>
      <c r="D149" s="263">
        <v>248</v>
      </c>
      <c r="E149" s="263">
        <v>168</v>
      </c>
      <c r="F149" s="263">
        <v>326</v>
      </c>
      <c r="G149" s="263">
        <v>105</v>
      </c>
      <c r="H149" s="263">
        <v>407</v>
      </c>
      <c r="I149" s="263">
        <v>519</v>
      </c>
      <c r="J149" s="263">
        <v>498</v>
      </c>
      <c r="K149" s="263">
        <v>584</v>
      </c>
      <c r="L149" s="263">
        <v>642</v>
      </c>
      <c r="M149" s="263">
        <v>533</v>
      </c>
      <c r="N149" s="263">
        <v>310</v>
      </c>
      <c r="O149" s="288">
        <f>SUM(C149:N149)</f>
        <v>4612</v>
      </c>
      <c r="P149" s="279"/>
      <c r="V149" s="278"/>
    </row>
    <row r="150" spans="1:22" x14ac:dyDescent="0.35">
      <c r="A150" s="377"/>
      <c r="B150" s="216" t="s">
        <v>738</v>
      </c>
      <c r="C150" s="217">
        <v>45</v>
      </c>
      <c r="D150" s="263">
        <v>17</v>
      </c>
      <c r="E150" s="263">
        <v>14</v>
      </c>
      <c r="F150" s="263">
        <v>40</v>
      </c>
      <c r="G150" s="263">
        <v>59</v>
      </c>
      <c r="H150" s="263">
        <v>73</v>
      </c>
      <c r="I150" s="263">
        <v>77</v>
      </c>
      <c r="J150" s="263">
        <v>44</v>
      </c>
      <c r="K150" s="263">
        <v>32</v>
      </c>
      <c r="L150" s="263">
        <v>49</v>
      </c>
      <c r="M150" s="263">
        <v>66</v>
      </c>
      <c r="N150" s="263">
        <v>57</v>
      </c>
      <c r="O150" s="288">
        <f t="shared" ref="O150" si="17">SUM(C150:N150)</f>
        <v>573</v>
      </c>
      <c r="P150" s="279"/>
      <c r="V150" s="278"/>
    </row>
    <row r="151" spans="1:22" x14ac:dyDescent="0.35">
      <c r="A151" s="376" t="s">
        <v>734</v>
      </c>
      <c r="B151" s="216" t="s">
        <v>737</v>
      </c>
      <c r="C151" s="217">
        <v>43</v>
      </c>
      <c r="D151" s="263">
        <v>160</v>
      </c>
      <c r="E151" s="263">
        <v>198</v>
      </c>
      <c r="F151" s="263">
        <v>125</v>
      </c>
      <c r="G151" s="263">
        <v>266</v>
      </c>
      <c r="H151" s="263">
        <v>235</v>
      </c>
      <c r="I151" s="263">
        <v>56</v>
      </c>
      <c r="J151" s="263">
        <v>46</v>
      </c>
      <c r="K151" s="263">
        <v>101</v>
      </c>
      <c r="L151" s="263">
        <v>184</v>
      </c>
      <c r="M151" s="263">
        <v>130</v>
      </c>
      <c r="N151" s="263">
        <v>140</v>
      </c>
      <c r="O151" s="288">
        <f>SUM(C151:N151)</f>
        <v>1684</v>
      </c>
      <c r="P151" s="279"/>
      <c r="V151" s="278"/>
    </row>
    <row r="152" spans="1:22" x14ac:dyDescent="0.35">
      <c r="A152" s="377"/>
      <c r="B152" s="216" t="s">
        <v>738</v>
      </c>
      <c r="C152" s="217">
        <v>0</v>
      </c>
      <c r="D152" s="263">
        <v>3</v>
      </c>
      <c r="E152" s="263">
        <v>1</v>
      </c>
      <c r="F152" s="263">
        <v>11</v>
      </c>
      <c r="G152" s="263">
        <v>19</v>
      </c>
      <c r="H152" s="263">
        <v>10</v>
      </c>
      <c r="I152" s="263">
        <v>20</v>
      </c>
      <c r="J152" s="263">
        <v>14</v>
      </c>
      <c r="K152" s="263">
        <v>8</v>
      </c>
      <c r="L152" s="263">
        <v>8</v>
      </c>
      <c r="M152" s="263">
        <v>20</v>
      </c>
      <c r="N152" s="263">
        <v>50</v>
      </c>
      <c r="O152" s="288">
        <f t="shared" ref="O152" si="18">SUM(C152:N152)</f>
        <v>164</v>
      </c>
      <c r="P152" s="279"/>
      <c r="V152" s="278"/>
    </row>
    <row r="153" spans="1:22" x14ac:dyDescent="0.35">
      <c r="B153" s="279"/>
      <c r="C153" s="279"/>
      <c r="D153" s="279"/>
      <c r="E153" s="279"/>
      <c r="F153" s="279"/>
      <c r="G153" s="279"/>
      <c r="H153" s="279"/>
      <c r="I153" s="279"/>
      <c r="J153" s="279"/>
      <c r="K153" s="279"/>
      <c r="L153" s="279"/>
      <c r="M153" s="279"/>
      <c r="V153" s="278"/>
    </row>
    <row r="154" spans="1:22" ht="15" thickBot="1" x14ac:dyDescent="0.4">
      <c r="A154" s="289"/>
      <c r="B154" s="289"/>
      <c r="C154" s="289"/>
      <c r="D154" s="289"/>
      <c r="E154" s="289"/>
      <c r="F154" s="289"/>
      <c r="G154" s="289"/>
      <c r="H154" s="289"/>
      <c r="I154" s="289"/>
      <c r="J154" s="289"/>
      <c r="K154" s="289"/>
      <c r="L154" s="289"/>
      <c r="M154" s="289"/>
      <c r="N154" s="289"/>
      <c r="O154" s="289"/>
      <c r="P154" s="289"/>
      <c r="Q154" s="289"/>
      <c r="R154" s="289"/>
      <c r="S154" s="289"/>
      <c r="T154" s="289"/>
      <c r="U154" s="289"/>
      <c r="V154" s="290"/>
    </row>
    <row r="155" spans="1:22" x14ac:dyDescent="0.35">
      <c r="B155" s="291"/>
      <c r="C155" s="291"/>
      <c r="D155" s="291"/>
      <c r="E155" s="291"/>
      <c r="F155" s="291"/>
      <c r="G155" s="291"/>
      <c r="H155" s="291"/>
      <c r="I155" s="291"/>
      <c r="J155" s="291"/>
      <c r="K155" s="291"/>
      <c r="L155" s="291"/>
      <c r="M155" s="291"/>
      <c r="P155" s="291"/>
    </row>
    <row r="156" spans="1:22" ht="15" thickBot="1" x14ac:dyDescent="0.4">
      <c r="A156" s="378" t="s">
        <v>739</v>
      </c>
      <c r="B156" s="378"/>
      <c r="C156" s="378"/>
      <c r="D156" s="378"/>
      <c r="E156" s="378"/>
      <c r="F156" s="378"/>
      <c r="G156" s="378"/>
      <c r="H156" s="378"/>
      <c r="I156" s="378"/>
      <c r="J156" s="378"/>
      <c r="K156" s="378"/>
      <c r="L156" s="378"/>
      <c r="M156" s="378"/>
      <c r="N156" s="378"/>
    </row>
    <row r="157" spans="1:22" x14ac:dyDescent="0.35">
      <c r="A157" s="133" t="s">
        <v>740</v>
      </c>
      <c r="B157" s="292" t="s">
        <v>741</v>
      </c>
      <c r="C157" s="293" t="s">
        <v>0</v>
      </c>
      <c r="D157" s="291"/>
      <c r="E157" s="291"/>
      <c r="F157" s="291"/>
      <c r="G157" s="291"/>
      <c r="H157" s="291"/>
      <c r="I157" s="291"/>
      <c r="J157" s="291"/>
      <c r="K157" s="291"/>
      <c r="L157" s="291"/>
      <c r="M157" s="279"/>
      <c r="P157" s="291"/>
    </row>
    <row r="158" spans="1:22" ht="15" thickBot="1" x14ac:dyDescent="0.4">
      <c r="A158" s="294" t="s">
        <v>0</v>
      </c>
      <c r="B158" s="295"/>
      <c r="C158" s="296">
        <f>SUM(C159:C163)</f>
        <v>7</v>
      </c>
      <c r="D158" s="291"/>
      <c r="E158" s="291"/>
      <c r="F158" s="291"/>
      <c r="G158" s="291"/>
      <c r="H158" s="279"/>
      <c r="I158" s="279"/>
    </row>
    <row r="159" spans="1:22" ht="15" thickTop="1" x14ac:dyDescent="0.35">
      <c r="A159" s="297" t="s">
        <v>742</v>
      </c>
      <c r="B159" s="208" t="s">
        <v>743</v>
      </c>
      <c r="C159" s="298">
        <v>1</v>
      </c>
      <c r="D159" s="279"/>
      <c r="E159" s="291"/>
      <c r="F159" s="279"/>
    </row>
    <row r="160" spans="1:22" x14ac:dyDescent="0.35">
      <c r="A160" s="299" t="s">
        <v>744</v>
      </c>
      <c r="B160" s="214" t="s">
        <v>745</v>
      </c>
      <c r="C160" s="300">
        <v>1</v>
      </c>
    </row>
    <row r="161" spans="1:3" x14ac:dyDescent="0.35">
      <c r="A161" s="299" t="s">
        <v>746</v>
      </c>
      <c r="B161" s="214" t="s">
        <v>747</v>
      </c>
      <c r="C161" s="300">
        <v>3</v>
      </c>
    </row>
    <row r="162" spans="1:3" x14ac:dyDescent="0.35">
      <c r="A162" s="301" t="s">
        <v>748</v>
      </c>
      <c r="B162" s="302" t="s">
        <v>749</v>
      </c>
      <c r="C162" s="303">
        <v>1</v>
      </c>
    </row>
    <row r="163" spans="1:3" ht="15" thickBot="1" x14ac:dyDescent="0.4">
      <c r="A163" s="304" t="s">
        <v>750</v>
      </c>
      <c r="B163" s="305" t="s">
        <v>751</v>
      </c>
      <c r="C163" s="306">
        <v>1</v>
      </c>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53B1-3E4E-4F1E-A13D-D97637D7B20E}">
  <dimension ref="A1:AE34"/>
  <sheetViews>
    <sheetView showGridLines="0" zoomScale="90" zoomScaleNormal="90" workbookViewId="0">
      <pane xSplit="1" topLeftCell="R1" activePane="topRight" state="frozen"/>
      <selection pane="topRight" activeCell="T24" sqref="T24:AE28"/>
    </sheetView>
  </sheetViews>
  <sheetFormatPr defaultColWidth="9.1796875" defaultRowHeight="15.5" x14ac:dyDescent="0.35"/>
  <cols>
    <col min="1" max="1" width="71.1796875" style="75" customWidth="1"/>
    <col min="2" max="16384" width="9.1796875" style="75"/>
  </cols>
  <sheetData>
    <row r="1" spans="1:31" x14ac:dyDescent="0.35">
      <c r="A1" s="307" t="s">
        <v>752</v>
      </c>
    </row>
    <row r="2" spans="1:31" x14ac:dyDescent="0.35">
      <c r="A2" s="307"/>
    </row>
    <row r="3" spans="1:31" x14ac:dyDescent="0.35">
      <c r="A3" s="307"/>
    </row>
    <row r="4" spans="1:31" x14ac:dyDescent="0.35">
      <c r="A4" s="428" t="s">
        <v>753</v>
      </c>
      <c r="B4" s="308">
        <v>2023</v>
      </c>
      <c r="C4" s="309"/>
      <c r="D4" s="309"/>
      <c r="E4" s="309"/>
      <c r="F4" s="309"/>
      <c r="G4" s="309"/>
      <c r="H4" s="309"/>
      <c r="I4" s="309"/>
      <c r="J4" s="309"/>
      <c r="K4" s="309"/>
      <c r="L4" s="309"/>
      <c r="M4" s="309"/>
      <c r="N4" s="309"/>
      <c r="O4" s="309"/>
      <c r="P4" s="309"/>
      <c r="Q4" s="309"/>
      <c r="R4" s="309"/>
      <c r="S4" s="309"/>
      <c r="T4" s="309"/>
      <c r="U4" s="309"/>
      <c r="V4" s="309"/>
      <c r="W4" s="309"/>
      <c r="X4" s="309"/>
      <c r="Y4" s="310"/>
      <c r="Z4" s="311">
        <v>2024</v>
      </c>
      <c r="AA4" s="311"/>
      <c r="AB4" s="311"/>
      <c r="AC4" s="311"/>
      <c r="AD4" s="311"/>
      <c r="AE4" s="312"/>
    </row>
    <row r="5" spans="1:31" x14ac:dyDescent="0.35">
      <c r="A5" s="428"/>
      <c r="B5" s="423" t="s">
        <v>754</v>
      </c>
      <c r="C5" s="424"/>
      <c r="D5" s="423" t="s">
        <v>755</v>
      </c>
      <c r="E5" s="424"/>
      <c r="F5" s="423" t="s">
        <v>756</v>
      </c>
      <c r="G5" s="424"/>
      <c r="H5" s="423" t="s">
        <v>757</v>
      </c>
      <c r="I5" s="424"/>
      <c r="J5" s="423" t="s">
        <v>695</v>
      </c>
      <c r="K5" s="424"/>
      <c r="L5" s="423" t="s">
        <v>758</v>
      </c>
      <c r="M5" s="424"/>
      <c r="N5" s="423" t="s">
        <v>759</v>
      </c>
      <c r="O5" s="424"/>
      <c r="P5" s="423" t="s">
        <v>760</v>
      </c>
      <c r="Q5" s="424"/>
      <c r="R5" s="423" t="s">
        <v>761</v>
      </c>
      <c r="S5" s="424"/>
      <c r="T5" s="423" t="s">
        <v>762</v>
      </c>
      <c r="U5" s="424"/>
      <c r="V5" s="423" t="s">
        <v>763</v>
      </c>
      <c r="W5" s="424"/>
      <c r="X5" s="423" t="s">
        <v>764</v>
      </c>
      <c r="Y5" s="424"/>
      <c r="Z5" s="425" t="s">
        <v>754</v>
      </c>
      <c r="AA5" s="426"/>
      <c r="AB5" s="425" t="s">
        <v>755</v>
      </c>
      <c r="AC5" s="426"/>
      <c r="AD5" s="425" t="s">
        <v>756</v>
      </c>
      <c r="AE5" s="426"/>
    </row>
    <row r="6" spans="1:31" x14ac:dyDescent="0.35">
      <c r="A6" s="428"/>
      <c r="B6" s="313" t="s">
        <v>765</v>
      </c>
      <c r="C6" s="313" t="s">
        <v>766</v>
      </c>
      <c r="D6" s="313" t="s">
        <v>765</v>
      </c>
      <c r="E6" s="313" t="s">
        <v>766</v>
      </c>
      <c r="F6" s="313" t="s">
        <v>765</v>
      </c>
      <c r="G6" s="313" t="s">
        <v>766</v>
      </c>
      <c r="H6" s="313" t="s">
        <v>765</v>
      </c>
      <c r="I6" s="313" t="s">
        <v>766</v>
      </c>
      <c r="J6" s="313" t="s">
        <v>765</v>
      </c>
      <c r="K6" s="313" t="s">
        <v>766</v>
      </c>
      <c r="L6" s="313" t="s">
        <v>765</v>
      </c>
      <c r="M6" s="313" t="s">
        <v>766</v>
      </c>
      <c r="N6" s="313" t="s">
        <v>765</v>
      </c>
      <c r="O6" s="313" t="s">
        <v>766</v>
      </c>
      <c r="P6" s="313" t="s">
        <v>765</v>
      </c>
      <c r="Q6" s="313" t="s">
        <v>766</v>
      </c>
      <c r="R6" s="313" t="s">
        <v>765</v>
      </c>
      <c r="S6" s="313" t="s">
        <v>766</v>
      </c>
      <c r="T6" s="313" t="s">
        <v>765</v>
      </c>
      <c r="U6" s="313" t="s">
        <v>766</v>
      </c>
      <c r="V6" s="313" t="s">
        <v>765</v>
      </c>
      <c r="W6" s="313" t="s">
        <v>766</v>
      </c>
      <c r="X6" s="313" t="s">
        <v>765</v>
      </c>
      <c r="Y6" s="313" t="s">
        <v>766</v>
      </c>
      <c r="Z6" s="314" t="s">
        <v>765</v>
      </c>
      <c r="AA6" s="314" t="s">
        <v>766</v>
      </c>
      <c r="AB6" s="314" t="s">
        <v>765</v>
      </c>
      <c r="AC6" s="314" t="s">
        <v>766</v>
      </c>
      <c r="AD6" s="314" t="s">
        <v>765</v>
      </c>
      <c r="AE6" s="314" t="s">
        <v>766</v>
      </c>
    </row>
    <row r="7" spans="1:31" x14ac:dyDescent="0.35">
      <c r="A7" s="315" t="s">
        <v>767</v>
      </c>
      <c r="B7" s="316">
        <v>50.077658426273302</v>
      </c>
      <c r="C7" s="316">
        <v>43.682359565160901</v>
      </c>
      <c r="D7" s="316">
        <v>42.8849597689292</v>
      </c>
      <c r="E7" s="316">
        <v>42.793431428339098</v>
      </c>
      <c r="F7" s="316">
        <v>43.019862114248198</v>
      </c>
      <c r="G7" s="316">
        <v>45.321667390360403</v>
      </c>
      <c r="H7" s="316">
        <v>48.512544145301099</v>
      </c>
      <c r="I7" s="316">
        <v>50.272072432594697</v>
      </c>
      <c r="J7" s="316">
        <v>43.268614947011102</v>
      </c>
      <c r="K7" s="316">
        <v>35.515960701047199</v>
      </c>
      <c r="L7" s="316">
        <v>38.078070847470002</v>
      </c>
      <c r="M7" s="316">
        <v>39.270787586005</v>
      </c>
      <c r="N7" s="316">
        <v>42.1362040288302</v>
      </c>
      <c r="O7" s="316">
        <v>42.786277168932997</v>
      </c>
      <c r="P7" s="316">
        <v>39.808013122535201</v>
      </c>
      <c r="Q7" s="316">
        <v>38.775142406590902</v>
      </c>
      <c r="R7" s="316">
        <v>39.5924269346241</v>
      </c>
      <c r="S7" s="316">
        <v>41.875955231963403</v>
      </c>
      <c r="T7" s="316">
        <v>43.189816654367903</v>
      </c>
      <c r="U7" s="316">
        <v>44.304922131927299</v>
      </c>
      <c r="V7" s="316">
        <v>46.011918723578297</v>
      </c>
      <c r="W7" s="316">
        <v>50.4937556933384</v>
      </c>
      <c r="X7" s="316">
        <v>47.884153463715599</v>
      </c>
      <c r="Y7" s="316">
        <v>51.294273738805302</v>
      </c>
      <c r="Z7" s="316">
        <v>52.523131565481698</v>
      </c>
      <c r="AA7" s="316">
        <v>50.420996346136697</v>
      </c>
      <c r="AB7" s="316">
        <v>49.581339155749603</v>
      </c>
      <c r="AC7" s="316">
        <v>49.765044360667801</v>
      </c>
      <c r="AD7" s="316">
        <v>51.9904133863986</v>
      </c>
      <c r="AE7" s="316">
        <v>57.0956195562337</v>
      </c>
    </row>
    <row r="8" spans="1:31" x14ac:dyDescent="0.35">
      <c r="A8" s="315" t="s">
        <v>768</v>
      </c>
      <c r="B8" s="316">
        <v>71.904302019315196</v>
      </c>
      <c r="C8" s="316">
        <v>59.022913256955803</v>
      </c>
      <c r="D8" s="316">
        <v>58.804856115107903</v>
      </c>
      <c r="E8" s="316">
        <v>56.031290074377999</v>
      </c>
      <c r="F8" s="316">
        <v>52.507682593138298</v>
      </c>
      <c r="G8" s="316">
        <v>53.2716579959285</v>
      </c>
      <c r="H8" s="316">
        <v>55.766170368562399</v>
      </c>
      <c r="I8" s="316">
        <v>61.291329479768798</v>
      </c>
      <c r="J8" s="316">
        <v>62.604145077720197</v>
      </c>
      <c r="K8" s="316">
        <v>53.525115473441097</v>
      </c>
      <c r="L8" s="316">
        <v>51.425330341560702</v>
      </c>
      <c r="M8" s="316">
        <v>55.124661912957897</v>
      </c>
      <c r="N8" s="316">
        <v>56.2574047954866</v>
      </c>
      <c r="O8" s="316">
        <v>59.815751093826002</v>
      </c>
      <c r="P8" s="316">
        <v>62.833025586916399</v>
      </c>
      <c r="Q8" s="316">
        <v>64.755285412262197</v>
      </c>
      <c r="R8" s="316">
        <v>68.187044534412905</v>
      </c>
      <c r="S8" s="316">
        <v>68.341557440246703</v>
      </c>
      <c r="T8" s="316">
        <v>70.3799254526091</v>
      </c>
      <c r="U8" s="316">
        <v>74.001837752691003</v>
      </c>
      <c r="V8" s="316">
        <v>72.843248347497607</v>
      </c>
      <c r="W8" s="316">
        <v>78.514251207729501</v>
      </c>
      <c r="X8" s="316">
        <v>80.456205280039498</v>
      </c>
      <c r="Y8" s="316">
        <v>84.251714677640607</v>
      </c>
      <c r="Z8" s="316">
        <v>80.068038561364503</v>
      </c>
      <c r="AA8" s="316">
        <v>77.617905102954296</v>
      </c>
      <c r="AB8" s="316">
        <v>78.150637711134095</v>
      </c>
      <c r="AC8" s="316">
        <v>82.789369725264805</v>
      </c>
      <c r="AD8" s="316">
        <v>86.435968306615095</v>
      </c>
      <c r="AE8" s="316">
        <v>87.302553273181005</v>
      </c>
    </row>
    <row r="9" spans="1:31" x14ac:dyDescent="0.35">
      <c r="A9" s="317" t="s">
        <v>0</v>
      </c>
      <c r="B9" s="318">
        <v>52.365263400045997</v>
      </c>
      <c r="C9" s="318">
        <v>45.474946450428398</v>
      </c>
      <c r="D9" s="318">
        <v>44.8112146820935</v>
      </c>
      <c r="E9" s="318">
        <v>44.604399845619398</v>
      </c>
      <c r="F9" s="318">
        <v>44.567876644115501</v>
      </c>
      <c r="G9" s="318">
        <v>46.602018141415599</v>
      </c>
      <c r="H9" s="318">
        <v>49.659961389961403</v>
      </c>
      <c r="I9" s="318">
        <v>51.897872158969797</v>
      </c>
      <c r="J9" s="318">
        <v>45.535598574437103</v>
      </c>
      <c r="K9" s="318">
        <v>37.512175610380503</v>
      </c>
      <c r="L9" s="318">
        <v>39.781840748520104</v>
      </c>
      <c r="M9" s="318">
        <v>41.324806473192901</v>
      </c>
      <c r="N9" s="318">
        <v>44.054872400907101</v>
      </c>
      <c r="O9" s="318">
        <v>45.017676848106497</v>
      </c>
      <c r="P9" s="318">
        <v>42.498428060658398</v>
      </c>
      <c r="Q9" s="318">
        <v>41.5954901454514</v>
      </c>
      <c r="R9" s="318">
        <v>42.507194541502699</v>
      </c>
      <c r="S9" s="318">
        <v>44.649465377467699</v>
      </c>
      <c r="T9" s="318">
        <v>45.809104898691999</v>
      </c>
      <c r="U9" s="318">
        <v>47.090882222550597</v>
      </c>
      <c r="V9" s="318">
        <v>48.7907630620278</v>
      </c>
      <c r="W9" s="318">
        <v>53.532839066306899</v>
      </c>
      <c r="X9" s="318">
        <v>51.4099941242455</v>
      </c>
      <c r="Y9" s="318">
        <v>55.134640488051801</v>
      </c>
      <c r="Z9" s="318">
        <v>56.370588082968602</v>
      </c>
      <c r="AA9" s="318">
        <v>54.291123114553599</v>
      </c>
      <c r="AB9" s="318">
        <v>53.709628412034299</v>
      </c>
      <c r="AC9" s="318">
        <v>54.267405992949499</v>
      </c>
      <c r="AD9" s="318">
        <v>56.681405269761598</v>
      </c>
      <c r="AE9" s="318">
        <v>61.386887391932802</v>
      </c>
    </row>
    <row r="11" spans="1:31" x14ac:dyDescent="0.35">
      <c r="A11" s="307" t="s">
        <v>769</v>
      </c>
    </row>
    <row r="12" spans="1:31" x14ac:dyDescent="0.35">
      <c r="A12" s="78"/>
    </row>
    <row r="13" spans="1:31" x14ac:dyDescent="0.35">
      <c r="A13" s="78"/>
    </row>
    <row r="14" spans="1:31" x14ac:dyDescent="0.35">
      <c r="A14" s="427" t="s">
        <v>753</v>
      </c>
      <c r="B14" s="308">
        <v>2023</v>
      </c>
      <c r="C14" s="309"/>
      <c r="D14" s="309"/>
      <c r="E14" s="309"/>
      <c r="F14" s="309"/>
      <c r="G14" s="309"/>
      <c r="H14" s="309"/>
      <c r="I14" s="309"/>
      <c r="J14" s="309"/>
      <c r="K14" s="309"/>
      <c r="L14" s="309"/>
      <c r="M14" s="309"/>
      <c r="N14" s="309"/>
      <c r="O14" s="309"/>
      <c r="P14" s="309"/>
      <c r="Q14" s="309"/>
      <c r="R14" s="309"/>
      <c r="S14" s="309"/>
      <c r="T14" s="309"/>
      <c r="U14" s="309"/>
      <c r="V14" s="309"/>
      <c r="W14" s="309"/>
      <c r="X14" s="309"/>
      <c r="Y14" s="310"/>
      <c r="Z14" s="311">
        <v>2024</v>
      </c>
      <c r="AA14" s="311"/>
      <c r="AB14" s="311"/>
      <c r="AC14" s="311"/>
      <c r="AD14" s="311"/>
      <c r="AE14" s="312"/>
    </row>
    <row r="15" spans="1:31" x14ac:dyDescent="0.35">
      <c r="A15" s="427"/>
      <c r="B15" s="423" t="s">
        <v>754</v>
      </c>
      <c r="C15" s="424"/>
      <c r="D15" s="423" t="s">
        <v>755</v>
      </c>
      <c r="E15" s="424"/>
      <c r="F15" s="423" t="s">
        <v>756</v>
      </c>
      <c r="G15" s="424"/>
      <c r="H15" s="423" t="s">
        <v>757</v>
      </c>
      <c r="I15" s="424"/>
      <c r="J15" s="423" t="s">
        <v>695</v>
      </c>
      <c r="K15" s="424"/>
      <c r="L15" s="423" t="s">
        <v>758</v>
      </c>
      <c r="M15" s="424"/>
      <c r="N15" s="423" t="s">
        <v>759</v>
      </c>
      <c r="O15" s="424"/>
      <c r="P15" s="423" t="s">
        <v>760</v>
      </c>
      <c r="Q15" s="424"/>
      <c r="R15" s="423" t="s">
        <v>761</v>
      </c>
      <c r="S15" s="424"/>
      <c r="T15" s="423" t="s">
        <v>762</v>
      </c>
      <c r="U15" s="424"/>
      <c r="V15" s="423" t="s">
        <v>763</v>
      </c>
      <c r="W15" s="424"/>
      <c r="X15" s="423" t="s">
        <v>764</v>
      </c>
      <c r="Y15" s="424"/>
      <c r="Z15" s="425" t="s">
        <v>754</v>
      </c>
      <c r="AA15" s="426"/>
      <c r="AB15" s="425" t="s">
        <v>755</v>
      </c>
      <c r="AC15" s="426"/>
      <c r="AD15" s="425" t="s">
        <v>756</v>
      </c>
      <c r="AE15" s="426"/>
    </row>
    <row r="16" spans="1:31" x14ac:dyDescent="0.35">
      <c r="A16" s="427"/>
      <c r="B16" s="313" t="s">
        <v>765</v>
      </c>
      <c r="C16" s="313" t="s">
        <v>766</v>
      </c>
      <c r="D16" s="313" t="s">
        <v>765</v>
      </c>
      <c r="E16" s="313" t="s">
        <v>766</v>
      </c>
      <c r="F16" s="313" t="s">
        <v>765</v>
      </c>
      <c r="G16" s="313" t="s">
        <v>766</v>
      </c>
      <c r="H16" s="313" t="s">
        <v>765</v>
      </c>
      <c r="I16" s="313" t="s">
        <v>766</v>
      </c>
      <c r="J16" s="313" t="s">
        <v>765</v>
      </c>
      <c r="K16" s="313" t="s">
        <v>766</v>
      </c>
      <c r="L16" s="313" t="s">
        <v>765</v>
      </c>
      <c r="M16" s="313" t="s">
        <v>766</v>
      </c>
      <c r="N16" s="313" t="s">
        <v>765</v>
      </c>
      <c r="O16" s="313" t="s">
        <v>766</v>
      </c>
      <c r="P16" s="313" t="s">
        <v>765</v>
      </c>
      <c r="Q16" s="313" t="s">
        <v>766</v>
      </c>
      <c r="R16" s="313" t="s">
        <v>765</v>
      </c>
      <c r="S16" s="313" t="s">
        <v>766</v>
      </c>
      <c r="T16" s="313" t="s">
        <v>765</v>
      </c>
      <c r="U16" s="313" t="s">
        <v>766</v>
      </c>
      <c r="V16" s="313" t="s">
        <v>765</v>
      </c>
      <c r="W16" s="313" t="s">
        <v>766</v>
      </c>
      <c r="X16" s="313" t="s">
        <v>765</v>
      </c>
      <c r="Y16" s="313" t="s">
        <v>766</v>
      </c>
      <c r="Z16" s="314" t="s">
        <v>765</v>
      </c>
      <c r="AA16" s="314" t="s">
        <v>766</v>
      </c>
      <c r="AB16" s="314" t="s">
        <v>765</v>
      </c>
      <c r="AC16" s="314" t="s">
        <v>766</v>
      </c>
      <c r="AD16" s="314" t="s">
        <v>765</v>
      </c>
      <c r="AE16" s="314" t="s">
        <v>766</v>
      </c>
    </row>
    <row r="17" spans="1:31" x14ac:dyDescent="0.35">
      <c r="A17" s="319" t="s">
        <v>767</v>
      </c>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c r="AB17" s="320"/>
      <c r="AC17" s="320"/>
      <c r="AD17" s="320"/>
      <c r="AE17" s="320"/>
    </row>
    <row r="18" spans="1:31" x14ac:dyDescent="0.35">
      <c r="A18" s="321" t="s">
        <v>770</v>
      </c>
      <c r="B18" s="321">
        <v>18356</v>
      </c>
      <c r="C18" s="321">
        <v>22026</v>
      </c>
      <c r="D18" s="321">
        <v>23176</v>
      </c>
      <c r="E18" s="321">
        <v>23562</v>
      </c>
      <c r="F18" s="321">
        <v>23326</v>
      </c>
      <c r="G18" s="321">
        <v>21987</v>
      </c>
      <c r="H18" s="321">
        <v>20755</v>
      </c>
      <c r="I18" s="321">
        <v>18911</v>
      </c>
      <c r="J18" s="321">
        <v>20705</v>
      </c>
      <c r="K18" s="321">
        <v>26752</v>
      </c>
      <c r="L18" s="321">
        <v>26400</v>
      </c>
      <c r="M18" s="321">
        <v>26307</v>
      </c>
      <c r="N18" s="321">
        <v>25999</v>
      </c>
      <c r="O18" s="321">
        <v>26225</v>
      </c>
      <c r="P18" s="321">
        <v>27603</v>
      </c>
      <c r="Q18" s="321">
        <v>29998</v>
      </c>
      <c r="R18" s="321">
        <v>31502</v>
      </c>
      <c r="S18" s="321">
        <v>32067</v>
      </c>
      <c r="T18" s="321">
        <v>34031</v>
      </c>
      <c r="U18" s="321">
        <v>35554</v>
      </c>
      <c r="V18" s="321">
        <v>35358</v>
      </c>
      <c r="W18" s="321">
        <v>32696</v>
      </c>
      <c r="X18" s="321">
        <v>32020</v>
      </c>
      <c r="Y18" s="321">
        <v>31735</v>
      </c>
      <c r="Z18" s="321">
        <v>31593</v>
      </c>
      <c r="AA18" s="321">
        <v>32020</v>
      </c>
      <c r="AB18" s="321">
        <v>32667</v>
      </c>
      <c r="AC18" s="321">
        <v>33577</v>
      </c>
      <c r="AD18" s="321">
        <v>32566</v>
      </c>
      <c r="AE18" s="321">
        <v>29497</v>
      </c>
    </row>
    <row r="19" spans="1:31" x14ac:dyDescent="0.35">
      <c r="A19" s="321" t="s">
        <v>771</v>
      </c>
      <c r="B19" s="321">
        <v>801</v>
      </c>
      <c r="C19" s="321">
        <v>769</v>
      </c>
      <c r="D19" s="321">
        <v>773</v>
      </c>
      <c r="E19" s="321">
        <v>766</v>
      </c>
      <c r="F19" s="321">
        <v>782</v>
      </c>
      <c r="G19" s="321">
        <v>794</v>
      </c>
      <c r="H19" s="321">
        <v>791</v>
      </c>
      <c r="I19" s="321">
        <v>820</v>
      </c>
      <c r="J19" s="321">
        <v>822</v>
      </c>
      <c r="K19" s="321">
        <v>779</v>
      </c>
      <c r="L19" s="321">
        <v>753</v>
      </c>
      <c r="M19" s="321">
        <v>757</v>
      </c>
      <c r="N19" s="321">
        <v>795</v>
      </c>
      <c r="O19" s="321">
        <v>803</v>
      </c>
      <c r="P19" s="321">
        <v>804</v>
      </c>
      <c r="Q19" s="321">
        <v>839</v>
      </c>
      <c r="R19" s="321">
        <v>887</v>
      </c>
      <c r="S19" s="321">
        <v>917</v>
      </c>
      <c r="T19" s="321">
        <v>931</v>
      </c>
      <c r="U19" s="321">
        <v>958</v>
      </c>
      <c r="V19" s="321">
        <v>1016</v>
      </c>
      <c r="W19" s="321">
        <v>1050</v>
      </c>
      <c r="X19" s="321">
        <v>1095</v>
      </c>
      <c r="Y19" s="321">
        <v>1157</v>
      </c>
      <c r="Z19" s="321">
        <v>1343</v>
      </c>
      <c r="AA19" s="321">
        <v>1350</v>
      </c>
      <c r="AB19" s="321">
        <v>1381</v>
      </c>
      <c r="AC19" s="321">
        <v>1392</v>
      </c>
      <c r="AD19" s="321">
        <v>1537</v>
      </c>
      <c r="AE19" s="321">
        <v>1608</v>
      </c>
    </row>
    <row r="20" spans="1:31" x14ac:dyDescent="0.35">
      <c r="A20" s="321" t="s">
        <v>772</v>
      </c>
      <c r="B20" s="321">
        <v>227</v>
      </c>
      <c r="C20" s="321">
        <v>219</v>
      </c>
      <c r="D20" s="321">
        <v>217</v>
      </c>
      <c r="E20" s="321">
        <v>207</v>
      </c>
      <c r="F20" s="321">
        <v>198</v>
      </c>
      <c r="G20" s="321">
        <v>189</v>
      </c>
      <c r="H20" s="321">
        <v>200</v>
      </c>
      <c r="I20" s="321">
        <v>204</v>
      </c>
      <c r="J20" s="321">
        <v>213</v>
      </c>
      <c r="K20" s="321">
        <v>202</v>
      </c>
      <c r="L20" s="321">
        <v>202</v>
      </c>
      <c r="M20" s="321">
        <v>209</v>
      </c>
      <c r="N20" s="321">
        <v>207</v>
      </c>
      <c r="O20" s="321">
        <v>200</v>
      </c>
      <c r="P20" s="321">
        <v>191</v>
      </c>
      <c r="Q20" s="321">
        <v>185</v>
      </c>
      <c r="R20" s="321">
        <v>201</v>
      </c>
      <c r="S20" s="321">
        <v>201</v>
      </c>
      <c r="T20" s="321">
        <v>209</v>
      </c>
      <c r="U20" s="321">
        <v>222</v>
      </c>
      <c r="V20" s="321">
        <v>236</v>
      </c>
      <c r="W20" s="321">
        <v>231</v>
      </c>
      <c r="X20" s="321">
        <v>222</v>
      </c>
      <c r="Y20" s="321">
        <v>219</v>
      </c>
      <c r="Z20" s="321">
        <v>232</v>
      </c>
      <c r="AA20" s="321">
        <v>241</v>
      </c>
      <c r="AB20" s="321">
        <v>252</v>
      </c>
      <c r="AC20" s="321">
        <v>260</v>
      </c>
      <c r="AD20" s="321">
        <v>271</v>
      </c>
      <c r="AE20" s="321">
        <v>305</v>
      </c>
    </row>
    <row r="21" spans="1:31" ht="16" thickBot="1" x14ac:dyDescent="0.4">
      <c r="A21" s="322" t="s">
        <v>773</v>
      </c>
      <c r="B21" s="322">
        <v>73</v>
      </c>
      <c r="C21" s="322">
        <v>75</v>
      </c>
      <c r="D21" s="322">
        <v>69</v>
      </c>
      <c r="E21" s="322">
        <v>67</v>
      </c>
      <c r="F21" s="322">
        <v>62</v>
      </c>
      <c r="G21" s="322">
        <v>60</v>
      </c>
      <c r="H21" s="322">
        <v>57</v>
      </c>
      <c r="I21" s="322">
        <v>56</v>
      </c>
      <c r="J21" s="322">
        <v>57</v>
      </c>
      <c r="K21" s="322">
        <v>54</v>
      </c>
      <c r="L21" s="322">
        <v>56</v>
      </c>
      <c r="M21" s="322">
        <v>51</v>
      </c>
      <c r="N21" s="322">
        <v>54</v>
      </c>
      <c r="O21" s="322">
        <v>55</v>
      </c>
      <c r="P21" s="322">
        <v>55</v>
      </c>
      <c r="Q21" s="322">
        <v>51</v>
      </c>
      <c r="R21" s="322">
        <v>52</v>
      </c>
      <c r="S21" s="322">
        <v>53</v>
      </c>
      <c r="T21" s="322">
        <v>63</v>
      </c>
      <c r="U21" s="322">
        <v>59</v>
      </c>
      <c r="V21" s="322">
        <v>55</v>
      </c>
      <c r="W21" s="322">
        <v>54</v>
      </c>
      <c r="X21" s="322">
        <v>52</v>
      </c>
      <c r="Y21" s="322">
        <v>52</v>
      </c>
      <c r="Z21" s="322">
        <v>55</v>
      </c>
      <c r="AA21" s="322">
        <v>52</v>
      </c>
      <c r="AB21" s="322">
        <v>50</v>
      </c>
      <c r="AC21" s="322">
        <v>50</v>
      </c>
      <c r="AD21" s="322">
        <v>49</v>
      </c>
      <c r="AE21" s="322">
        <v>48</v>
      </c>
    </row>
    <row r="22" spans="1:31" x14ac:dyDescent="0.35">
      <c r="A22" s="323" t="s">
        <v>0</v>
      </c>
      <c r="B22" s="323">
        <v>19457</v>
      </c>
      <c r="C22" s="323">
        <v>23089</v>
      </c>
      <c r="D22" s="323">
        <v>24235</v>
      </c>
      <c r="E22" s="323">
        <v>24602</v>
      </c>
      <c r="F22" s="323">
        <v>24368</v>
      </c>
      <c r="G22" s="323">
        <v>23030</v>
      </c>
      <c r="H22" s="323">
        <v>21803</v>
      </c>
      <c r="I22" s="323">
        <v>19991</v>
      </c>
      <c r="J22" s="323">
        <v>21797</v>
      </c>
      <c r="K22" s="323">
        <v>27787</v>
      </c>
      <c r="L22" s="323">
        <v>27411</v>
      </c>
      <c r="M22" s="323">
        <v>27324</v>
      </c>
      <c r="N22" s="323">
        <v>27055</v>
      </c>
      <c r="O22" s="323">
        <v>27283</v>
      </c>
      <c r="P22" s="323">
        <v>28653</v>
      </c>
      <c r="Q22" s="323">
        <v>31073</v>
      </c>
      <c r="R22" s="323">
        <v>32642</v>
      </c>
      <c r="S22" s="323">
        <v>33238</v>
      </c>
      <c r="T22" s="323">
        <v>35234</v>
      </c>
      <c r="U22" s="323">
        <v>36793</v>
      </c>
      <c r="V22" s="323">
        <v>36665</v>
      </c>
      <c r="W22" s="323">
        <v>34031</v>
      </c>
      <c r="X22" s="323">
        <v>33389</v>
      </c>
      <c r="Y22" s="323">
        <v>33163</v>
      </c>
      <c r="Z22" s="323">
        <v>33223</v>
      </c>
      <c r="AA22" s="323">
        <v>33663</v>
      </c>
      <c r="AB22" s="323">
        <v>34350</v>
      </c>
      <c r="AC22" s="323">
        <v>35279</v>
      </c>
      <c r="AD22" s="323">
        <v>34423</v>
      </c>
      <c r="AE22" s="323">
        <v>31458</v>
      </c>
    </row>
    <row r="23" spans="1:31" x14ac:dyDescent="0.35">
      <c r="A23" s="319" t="s">
        <v>768</v>
      </c>
      <c r="B23" s="320"/>
      <c r="C23" s="320"/>
      <c r="D23" s="320"/>
      <c r="E23" s="320"/>
      <c r="F23" s="320"/>
      <c r="G23" s="320"/>
      <c r="H23" s="320"/>
      <c r="I23" s="320"/>
      <c r="J23" s="320"/>
      <c r="K23" s="320"/>
      <c r="L23" s="320"/>
      <c r="M23" s="320"/>
      <c r="N23" s="320"/>
      <c r="O23" s="320"/>
      <c r="P23" s="320"/>
      <c r="Q23" s="320"/>
      <c r="R23" s="320"/>
      <c r="S23" s="320"/>
      <c r="T23" s="320"/>
      <c r="U23" s="320"/>
      <c r="V23" s="320"/>
      <c r="W23" s="320"/>
      <c r="X23" s="320"/>
      <c r="Y23" s="320"/>
      <c r="Z23" s="320"/>
      <c r="AA23" s="320"/>
      <c r="AB23" s="320"/>
      <c r="AC23" s="320"/>
      <c r="AD23" s="320"/>
      <c r="AE23" s="320"/>
    </row>
    <row r="24" spans="1:31" x14ac:dyDescent="0.35">
      <c r="A24" s="321" t="s">
        <v>770</v>
      </c>
      <c r="B24" s="321">
        <v>2089</v>
      </c>
      <c r="C24" s="321">
        <v>2861</v>
      </c>
      <c r="D24" s="321">
        <v>3122</v>
      </c>
      <c r="E24" s="321">
        <v>3678</v>
      </c>
      <c r="F24" s="321">
        <v>4536</v>
      </c>
      <c r="G24" s="321">
        <v>4211</v>
      </c>
      <c r="H24" s="321">
        <v>3888</v>
      </c>
      <c r="I24" s="321">
        <v>3252</v>
      </c>
      <c r="J24" s="321">
        <v>2737</v>
      </c>
      <c r="K24" s="321">
        <v>3312</v>
      </c>
      <c r="L24" s="321">
        <v>3855</v>
      </c>
      <c r="M24" s="321">
        <v>3889</v>
      </c>
      <c r="N24" s="321">
        <v>4048</v>
      </c>
      <c r="O24" s="321">
        <v>3905</v>
      </c>
      <c r="P24" s="321">
        <v>3590</v>
      </c>
      <c r="Q24" s="321">
        <v>3576</v>
      </c>
      <c r="R24" s="321">
        <v>3476</v>
      </c>
      <c r="S24" s="321">
        <v>3669</v>
      </c>
      <c r="T24" s="321">
        <v>3521</v>
      </c>
      <c r="U24" s="321">
        <v>3565</v>
      </c>
      <c r="V24" s="321">
        <v>3992</v>
      </c>
      <c r="W24" s="321">
        <v>3893</v>
      </c>
      <c r="X24" s="321">
        <v>3799</v>
      </c>
      <c r="Y24" s="321">
        <v>4083</v>
      </c>
      <c r="Z24" s="321">
        <v>5078</v>
      </c>
      <c r="AA24" s="321">
        <v>5250</v>
      </c>
      <c r="AB24" s="321">
        <v>5436</v>
      </c>
      <c r="AC24" s="321">
        <v>5177</v>
      </c>
      <c r="AD24" s="321">
        <v>5005</v>
      </c>
      <c r="AE24" s="321">
        <v>4740</v>
      </c>
    </row>
    <row r="25" spans="1:31" x14ac:dyDescent="0.35">
      <c r="A25" s="321" t="s">
        <v>771</v>
      </c>
      <c r="B25" s="321">
        <v>153</v>
      </c>
      <c r="C25" s="321">
        <v>157</v>
      </c>
      <c r="D25" s="321">
        <v>175</v>
      </c>
      <c r="E25" s="321">
        <v>183</v>
      </c>
      <c r="F25" s="321">
        <v>180</v>
      </c>
      <c r="G25" s="321">
        <v>172</v>
      </c>
      <c r="H25" s="321">
        <v>166</v>
      </c>
      <c r="I25" s="321">
        <v>164</v>
      </c>
      <c r="J25" s="321">
        <v>118</v>
      </c>
      <c r="K25" s="321">
        <v>115</v>
      </c>
      <c r="L25" s="321">
        <v>117</v>
      </c>
      <c r="M25" s="321">
        <v>136</v>
      </c>
      <c r="N25" s="321">
        <v>165</v>
      </c>
      <c r="O25" s="321">
        <v>170</v>
      </c>
      <c r="P25" s="321">
        <v>162</v>
      </c>
      <c r="Q25" s="321">
        <v>166</v>
      </c>
      <c r="R25" s="321">
        <v>189</v>
      </c>
      <c r="S25" s="321">
        <v>177</v>
      </c>
      <c r="T25" s="321">
        <v>194</v>
      </c>
      <c r="U25" s="321">
        <v>207</v>
      </c>
      <c r="V25" s="321">
        <v>209</v>
      </c>
      <c r="W25" s="321">
        <v>210</v>
      </c>
      <c r="X25" s="321">
        <v>218</v>
      </c>
      <c r="Y25" s="321">
        <v>251</v>
      </c>
      <c r="Z25" s="321">
        <v>269</v>
      </c>
      <c r="AA25" s="321">
        <v>287</v>
      </c>
      <c r="AB25" s="321">
        <v>316</v>
      </c>
      <c r="AC25" s="321">
        <v>333</v>
      </c>
      <c r="AD25" s="321">
        <v>367</v>
      </c>
      <c r="AE25" s="321">
        <v>417</v>
      </c>
    </row>
    <row r="26" spans="1:31" x14ac:dyDescent="0.35">
      <c r="A26" s="321" t="s">
        <v>772</v>
      </c>
      <c r="B26" s="321">
        <v>30</v>
      </c>
      <c r="C26" s="321">
        <v>31</v>
      </c>
      <c r="D26" s="321">
        <v>33</v>
      </c>
      <c r="E26" s="321">
        <v>32</v>
      </c>
      <c r="F26" s="321">
        <v>29</v>
      </c>
      <c r="G26" s="321">
        <v>32</v>
      </c>
      <c r="H26" s="321">
        <v>38</v>
      </c>
      <c r="I26" s="321">
        <v>39</v>
      </c>
      <c r="J26" s="321">
        <v>35</v>
      </c>
      <c r="K26" s="321">
        <v>32</v>
      </c>
      <c r="L26" s="321">
        <v>34</v>
      </c>
      <c r="M26" s="321">
        <v>37</v>
      </c>
      <c r="N26" s="321">
        <v>35</v>
      </c>
      <c r="O26" s="321">
        <v>32</v>
      </c>
      <c r="P26" s="321">
        <v>32</v>
      </c>
      <c r="Q26" s="321">
        <v>35</v>
      </c>
      <c r="R26" s="321">
        <v>34</v>
      </c>
      <c r="S26" s="321">
        <v>37</v>
      </c>
      <c r="T26" s="321">
        <v>39</v>
      </c>
      <c r="U26" s="321">
        <v>35</v>
      </c>
      <c r="V26" s="321">
        <v>34</v>
      </c>
      <c r="W26" s="321">
        <v>36</v>
      </c>
      <c r="X26" s="321">
        <v>35</v>
      </c>
      <c r="Y26" s="321">
        <v>38</v>
      </c>
      <c r="Z26" s="321">
        <v>44</v>
      </c>
      <c r="AA26" s="321">
        <v>46</v>
      </c>
      <c r="AB26" s="321">
        <v>48</v>
      </c>
      <c r="AC26" s="321">
        <v>57</v>
      </c>
      <c r="AD26" s="321">
        <v>53</v>
      </c>
      <c r="AE26" s="321">
        <v>49</v>
      </c>
    </row>
    <row r="27" spans="1:31" ht="16" thickBot="1" x14ac:dyDescent="0.4">
      <c r="A27" s="322" t="s">
        <v>773</v>
      </c>
      <c r="B27" s="322">
        <v>6</v>
      </c>
      <c r="C27" s="322">
        <v>6</v>
      </c>
      <c r="D27" s="322">
        <v>6</v>
      </c>
      <c r="E27" s="322">
        <v>6</v>
      </c>
      <c r="F27" s="322">
        <v>6</v>
      </c>
      <c r="G27" s="322">
        <v>6</v>
      </c>
      <c r="H27" s="322">
        <v>5</v>
      </c>
      <c r="I27" s="322">
        <v>5</v>
      </c>
      <c r="J27" s="322">
        <v>5</v>
      </c>
      <c r="K27" s="322">
        <v>5</v>
      </c>
      <c r="L27" s="322">
        <v>5</v>
      </c>
      <c r="M27" s="322">
        <v>5</v>
      </c>
      <c r="N27" s="322">
        <v>6</v>
      </c>
      <c r="O27" s="322">
        <v>7</v>
      </c>
      <c r="P27" s="322">
        <v>7</v>
      </c>
      <c r="Q27" s="322">
        <v>7</v>
      </c>
      <c r="R27" s="322">
        <v>6</v>
      </c>
      <c r="S27" s="322">
        <v>8</v>
      </c>
      <c r="T27" s="322">
        <v>2</v>
      </c>
      <c r="U27" s="322">
        <v>2</v>
      </c>
      <c r="V27" s="322">
        <v>1</v>
      </c>
      <c r="W27" s="322">
        <v>1</v>
      </c>
      <c r="X27" s="322">
        <v>1</v>
      </c>
      <c r="Y27" s="322">
        <v>2</v>
      </c>
      <c r="Z27" s="322">
        <v>3</v>
      </c>
      <c r="AA27" s="322">
        <v>2</v>
      </c>
      <c r="AB27" s="322">
        <v>2</v>
      </c>
      <c r="AC27" s="322">
        <v>2</v>
      </c>
      <c r="AD27" s="322">
        <v>2</v>
      </c>
      <c r="AE27" s="322">
        <v>3</v>
      </c>
    </row>
    <row r="28" spans="1:31" x14ac:dyDescent="0.35">
      <c r="A28" s="323" t="s">
        <v>0</v>
      </c>
      <c r="B28" s="323">
        <v>2278</v>
      </c>
      <c r="C28" s="323">
        <v>3055</v>
      </c>
      <c r="D28" s="323">
        <v>3336</v>
      </c>
      <c r="E28" s="323">
        <v>3899</v>
      </c>
      <c r="F28" s="323">
        <v>4751</v>
      </c>
      <c r="G28" s="323">
        <v>4421</v>
      </c>
      <c r="H28" s="323">
        <v>4097</v>
      </c>
      <c r="I28" s="323">
        <v>3460</v>
      </c>
      <c r="J28" s="323">
        <v>2895</v>
      </c>
      <c r="K28" s="323">
        <v>3464</v>
      </c>
      <c r="L28" s="323">
        <v>4011</v>
      </c>
      <c r="M28" s="323">
        <v>4067</v>
      </c>
      <c r="N28" s="323">
        <v>4254</v>
      </c>
      <c r="O28" s="323">
        <v>4114</v>
      </c>
      <c r="P28" s="323">
        <v>3791</v>
      </c>
      <c r="Q28" s="323">
        <v>3784</v>
      </c>
      <c r="R28" s="323">
        <v>3705</v>
      </c>
      <c r="S28" s="323">
        <v>3891</v>
      </c>
      <c r="T28" s="323">
        <v>3756</v>
      </c>
      <c r="U28" s="323">
        <v>3809</v>
      </c>
      <c r="V28" s="323">
        <v>4236</v>
      </c>
      <c r="W28" s="323">
        <v>4140</v>
      </c>
      <c r="X28" s="323">
        <v>4053</v>
      </c>
      <c r="Y28" s="323">
        <v>4374</v>
      </c>
      <c r="Z28" s="323">
        <v>5394</v>
      </c>
      <c r="AA28" s="323">
        <v>5585</v>
      </c>
      <c r="AB28" s="323">
        <v>5802</v>
      </c>
      <c r="AC28" s="323">
        <v>5569</v>
      </c>
      <c r="AD28" s="323">
        <v>5427</v>
      </c>
      <c r="AE28" s="323">
        <v>5209</v>
      </c>
    </row>
    <row r="29" spans="1:31" x14ac:dyDescent="0.35">
      <c r="A29" s="319" t="s">
        <v>0</v>
      </c>
      <c r="B29" s="320"/>
      <c r="C29" s="32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row>
    <row r="30" spans="1:31" x14ac:dyDescent="0.35">
      <c r="A30" s="321" t="s">
        <v>770</v>
      </c>
      <c r="B30" s="321">
        <f t="shared" ref="B30:AE33" si="0">SUM(B18,B24)</f>
        <v>20445</v>
      </c>
      <c r="C30" s="321">
        <f t="shared" si="0"/>
        <v>24887</v>
      </c>
      <c r="D30" s="321">
        <f t="shared" si="0"/>
        <v>26298</v>
      </c>
      <c r="E30" s="321">
        <f t="shared" si="0"/>
        <v>27240</v>
      </c>
      <c r="F30" s="321">
        <f t="shared" si="0"/>
        <v>27862</v>
      </c>
      <c r="G30" s="321">
        <f t="shared" si="0"/>
        <v>26198</v>
      </c>
      <c r="H30" s="321">
        <f t="shared" si="0"/>
        <v>24643</v>
      </c>
      <c r="I30" s="321">
        <f t="shared" si="0"/>
        <v>22163</v>
      </c>
      <c r="J30" s="321">
        <f t="shared" si="0"/>
        <v>23442</v>
      </c>
      <c r="K30" s="321">
        <f t="shared" si="0"/>
        <v>30064</v>
      </c>
      <c r="L30" s="321">
        <f t="shared" si="0"/>
        <v>30255</v>
      </c>
      <c r="M30" s="321">
        <f t="shared" si="0"/>
        <v>30196</v>
      </c>
      <c r="N30" s="321">
        <f t="shared" si="0"/>
        <v>30047</v>
      </c>
      <c r="O30" s="321">
        <f t="shared" si="0"/>
        <v>30130</v>
      </c>
      <c r="P30" s="321">
        <f t="shared" si="0"/>
        <v>31193</v>
      </c>
      <c r="Q30" s="321">
        <f t="shared" si="0"/>
        <v>33574</v>
      </c>
      <c r="R30" s="321">
        <f t="shared" si="0"/>
        <v>34978</v>
      </c>
      <c r="S30" s="321">
        <f t="shared" si="0"/>
        <v>35736</v>
      </c>
      <c r="T30" s="321">
        <f t="shared" si="0"/>
        <v>37552</v>
      </c>
      <c r="U30" s="321">
        <f t="shared" si="0"/>
        <v>39119</v>
      </c>
      <c r="V30" s="321">
        <f t="shared" si="0"/>
        <v>39350</v>
      </c>
      <c r="W30" s="321">
        <f t="shared" si="0"/>
        <v>36589</v>
      </c>
      <c r="X30" s="321">
        <f t="shared" si="0"/>
        <v>35819</v>
      </c>
      <c r="Y30" s="321">
        <f t="shared" si="0"/>
        <v>35818</v>
      </c>
      <c r="Z30" s="321">
        <f t="shared" si="0"/>
        <v>36671</v>
      </c>
      <c r="AA30" s="321">
        <f t="shared" si="0"/>
        <v>37270</v>
      </c>
      <c r="AB30" s="321">
        <f t="shared" si="0"/>
        <v>38103</v>
      </c>
      <c r="AC30" s="321">
        <f t="shared" si="0"/>
        <v>38754</v>
      </c>
      <c r="AD30" s="321">
        <f t="shared" si="0"/>
        <v>37571</v>
      </c>
      <c r="AE30" s="321">
        <f t="shared" si="0"/>
        <v>34237</v>
      </c>
    </row>
    <row r="31" spans="1:31" x14ac:dyDescent="0.35">
      <c r="A31" s="321" t="s">
        <v>771</v>
      </c>
      <c r="B31" s="321">
        <f t="shared" si="0"/>
        <v>954</v>
      </c>
      <c r="C31" s="321">
        <f t="shared" si="0"/>
        <v>926</v>
      </c>
      <c r="D31" s="321">
        <f t="shared" si="0"/>
        <v>948</v>
      </c>
      <c r="E31" s="321">
        <f t="shared" si="0"/>
        <v>949</v>
      </c>
      <c r="F31" s="321">
        <f t="shared" si="0"/>
        <v>962</v>
      </c>
      <c r="G31" s="321">
        <f t="shared" si="0"/>
        <v>966</v>
      </c>
      <c r="H31" s="321">
        <f t="shared" si="0"/>
        <v>957</v>
      </c>
      <c r="I31" s="321">
        <f t="shared" si="0"/>
        <v>984</v>
      </c>
      <c r="J31" s="321">
        <f t="shared" si="0"/>
        <v>940</v>
      </c>
      <c r="K31" s="321">
        <f t="shared" si="0"/>
        <v>894</v>
      </c>
      <c r="L31" s="321">
        <f t="shared" si="0"/>
        <v>870</v>
      </c>
      <c r="M31" s="321">
        <f t="shared" si="0"/>
        <v>893</v>
      </c>
      <c r="N31" s="321">
        <f t="shared" si="0"/>
        <v>960</v>
      </c>
      <c r="O31" s="321">
        <f t="shared" si="0"/>
        <v>973</v>
      </c>
      <c r="P31" s="321">
        <f t="shared" si="0"/>
        <v>966</v>
      </c>
      <c r="Q31" s="321">
        <f t="shared" si="0"/>
        <v>1005</v>
      </c>
      <c r="R31" s="321">
        <f t="shared" si="0"/>
        <v>1076</v>
      </c>
      <c r="S31" s="321">
        <f t="shared" si="0"/>
        <v>1094</v>
      </c>
      <c r="T31" s="321">
        <f t="shared" si="0"/>
        <v>1125</v>
      </c>
      <c r="U31" s="321">
        <f t="shared" si="0"/>
        <v>1165</v>
      </c>
      <c r="V31" s="321">
        <f t="shared" si="0"/>
        <v>1225</v>
      </c>
      <c r="W31" s="321">
        <f t="shared" si="0"/>
        <v>1260</v>
      </c>
      <c r="X31" s="321">
        <f t="shared" si="0"/>
        <v>1313</v>
      </c>
      <c r="Y31" s="321">
        <f t="shared" si="0"/>
        <v>1408</v>
      </c>
      <c r="Z31" s="321">
        <f t="shared" si="0"/>
        <v>1612</v>
      </c>
      <c r="AA31" s="321">
        <f t="shared" si="0"/>
        <v>1637</v>
      </c>
      <c r="AB31" s="321">
        <f t="shared" si="0"/>
        <v>1697</v>
      </c>
      <c r="AC31" s="321">
        <f t="shared" si="0"/>
        <v>1725</v>
      </c>
      <c r="AD31" s="321">
        <f t="shared" si="0"/>
        <v>1904</v>
      </c>
      <c r="AE31" s="321">
        <f t="shared" si="0"/>
        <v>2025</v>
      </c>
    </row>
    <row r="32" spans="1:31" x14ac:dyDescent="0.35">
      <c r="A32" s="321" t="s">
        <v>772</v>
      </c>
      <c r="B32" s="321">
        <f t="shared" si="0"/>
        <v>257</v>
      </c>
      <c r="C32" s="321">
        <f t="shared" si="0"/>
        <v>250</v>
      </c>
      <c r="D32" s="321">
        <f t="shared" si="0"/>
        <v>250</v>
      </c>
      <c r="E32" s="321">
        <f t="shared" si="0"/>
        <v>239</v>
      </c>
      <c r="F32" s="321">
        <f t="shared" si="0"/>
        <v>227</v>
      </c>
      <c r="G32" s="321">
        <f t="shared" si="0"/>
        <v>221</v>
      </c>
      <c r="H32" s="321">
        <f t="shared" si="0"/>
        <v>238</v>
      </c>
      <c r="I32" s="321">
        <f t="shared" si="0"/>
        <v>243</v>
      </c>
      <c r="J32" s="321">
        <f t="shared" si="0"/>
        <v>248</v>
      </c>
      <c r="K32" s="321">
        <f t="shared" si="0"/>
        <v>234</v>
      </c>
      <c r="L32" s="321">
        <f t="shared" si="0"/>
        <v>236</v>
      </c>
      <c r="M32" s="321">
        <f t="shared" si="0"/>
        <v>246</v>
      </c>
      <c r="N32" s="321">
        <f t="shared" si="0"/>
        <v>242</v>
      </c>
      <c r="O32" s="321">
        <f t="shared" si="0"/>
        <v>232</v>
      </c>
      <c r="P32" s="321">
        <f t="shared" si="0"/>
        <v>223</v>
      </c>
      <c r="Q32" s="321">
        <f t="shared" si="0"/>
        <v>220</v>
      </c>
      <c r="R32" s="321">
        <f t="shared" si="0"/>
        <v>235</v>
      </c>
      <c r="S32" s="321">
        <f t="shared" si="0"/>
        <v>238</v>
      </c>
      <c r="T32" s="321">
        <f t="shared" si="0"/>
        <v>248</v>
      </c>
      <c r="U32" s="321">
        <f t="shared" si="0"/>
        <v>257</v>
      </c>
      <c r="V32" s="321">
        <f t="shared" si="0"/>
        <v>270</v>
      </c>
      <c r="W32" s="321">
        <f t="shared" si="0"/>
        <v>267</v>
      </c>
      <c r="X32" s="321">
        <f t="shared" si="0"/>
        <v>257</v>
      </c>
      <c r="Y32" s="321">
        <f t="shared" si="0"/>
        <v>257</v>
      </c>
      <c r="Z32" s="321">
        <f t="shared" si="0"/>
        <v>276</v>
      </c>
      <c r="AA32" s="321">
        <f t="shared" si="0"/>
        <v>287</v>
      </c>
      <c r="AB32" s="321">
        <f t="shared" si="0"/>
        <v>300</v>
      </c>
      <c r="AC32" s="321">
        <f t="shared" si="0"/>
        <v>317</v>
      </c>
      <c r="AD32" s="321">
        <f t="shared" si="0"/>
        <v>324</v>
      </c>
      <c r="AE32" s="321">
        <f t="shared" si="0"/>
        <v>354</v>
      </c>
    </row>
    <row r="33" spans="1:31" ht="16" thickBot="1" x14ac:dyDescent="0.4">
      <c r="A33" s="322" t="s">
        <v>773</v>
      </c>
      <c r="B33" s="321">
        <f t="shared" si="0"/>
        <v>79</v>
      </c>
      <c r="C33" s="321">
        <f t="shared" si="0"/>
        <v>81</v>
      </c>
      <c r="D33" s="321">
        <f t="shared" si="0"/>
        <v>75</v>
      </c>
      <c r="E33" s="321">
        <f t="shared" si="0"/>
        <v>73</v>
      </c>
      <c r="F33" s="321">
        <f t="shared" si="0"/>
        <v>68</v>
      </c>
      <c r="G33" s="321">
        <f t="shared" si="0"/>
        <v>66</v>
      </c>
      <c r="H33" s="321">
        <f t="shared" si="0"/>
        <v>62</v>
      </c>
      <c r="I33" s="321">
        <f t="shared" si="0"/>
        <v>61</v>
      </c>
      <c r="J33" s="321">
        <f t="shared" si="0"/>
        <v>62</v>
      </c>
      <c r="K33" s="321">
        <f t="shared" si="0"/>
        <v>59</v>
      </c>
      <c r="L33" s="321">
        <f t="shared" si="0"/>
        <v>61</v>
      </c>
      <c r="M33" s="321">
        <f t="shared" si="0"/>
        <v>56</v>
      </c>
      <c r="N33" s="321">
        <f t="shared" si="0"/>
        <v>60</v>
      </c>
      <c r="O33" s="321">
        <f t="shared" si="0"/>
        <v>62</v>
      </c>
      <c r="P33" s="321">
        <f t="shared" si="0"/>
        <v>62</v>
      </c>
      <c r="Q33" s="321">
        <f t="shared" si="0"/>
        <v>58</v>
      </c>
      <c r="R33" s="321">
        <f t="shared" si="0"/>
        <v>58</v>
      </c>
      <c r="S33" s="321">
        <f t="shared" si="0"/>
        <v>61</v>
      </c>
      <c r="T33" s="321">
        <f t="shared" si="0"/>
        <v>65</v>
      </c>
      <c r="U33" s="321">
        <f t="shared" si="0"/>
        <v>61</v>
      </c>
      <c r="V33" s="321">
        <f t="shared" si="0"/>
        <v>56</v>
      </c>
      <c r="W33" s="321">
        <f t="shared" si="0"/>
        <v>55</v>
      </c>
      <c r="X33" s="321">
        <f t="shared" si="0"/>
        <v>53</v>
      </c>
      <c r="Y33" s="321">
        <f t="shared" si="0"/>
        <v>54</v>
      </c>
      <c r="Z33" s="321">
        <f t="shared" si="0"/>
        <v>58</v>
      </c>
      <c r="AA33" s="321">
        <f t="shared" si="0"/>
        <v>54</v>
      </c>
      <c r="AB33" s="321">
        <f t="shared" si="0"/>
        <v>52</v>
      </c>
      <c r="AC33" s="321">
        <f t="shared" si="0"/>
        <v>52</v>
      </c>
      <c r="AD33" s="321">
        <f t="shared" si="0"/>
        <v>51</v>
      </c>
      <c r="AE33" s="321">
        <f t="shared" si="0"/>
        <v>51</v>
      </c>
    </row>
    <row r="34" spans="1:31" x14ac:dyDescent="0.35">
      <c r="A34" s="323" t="s">
        <v>0</v>
      </c>
      <c r="B34" s="323">
        <f t="shared" ref="B34:C34" si="1">SUM(B30:B33)</f>
        <v>21735</v>
      </c>
      <c r="C34" s="323">
        <f t="shared" si="1"/>
        <v>26144</v>
      </c>
      <c r="D34" s="323">
        <f t="shared" ref="D34:AE34" si="2">SUM(D30:D33)</f>
        <v>27571</v>
      </c>
      <c r="E34" s="323">
        <f t="shared" si="2"/>
        <v>28501</v>
      </c>
      <c r="F34" s="323">
        <f t="shared" si="2"/>
        <v>29119</v>
      </c>
      <c r="G34" s="323">
        <f t="shared" si="2"/>
        <v>27451</v>
      </c>
      <c r="H34" s="323">
        <f t="shared" si="2"/>
        <v>25900</v>
      </c>
      <c r="I34" s="323">
        <f t="shared" si="2"/>
        <v>23451</v>
      </c>
      <c r="J34" s="323">
        <f t="shared" si="2"/>
        <v>24692</v>
      </c>
      <c r="K34" s="323">
        <f t="shared" si="2"/>
        <v>31251</v>
      </c>
      <c r="L34" s="323">
        <f t="shared" si="2"/>
        <v>31422</v>
      </c>
      <c r="M34" s="323">
        <f t="shared" si="2"/>
        <v>31391</v>
      </c>
      <c r="N34" s="323">
        <f t="shared" si="2"/>
        <v>31309</v>
      </c>
      <c r="O34" s="323">
        <f t="shared" si="2"/>
        <v>31397</v>
      </c>
      <c r="P34" s="323">
        <f t="shared" si="2"/>
        <v>32444</v>
      </c>
      <c r="Q34" s="323">
        <f t="shared" si="2"/>
        <v>34857</v>
      </c>
      <c r="R34" s="323">
        <f t="shared" si="2"/>
        <v>36347</v>
      </c>
      <c r="S34" s="323">
        <f t="shared" si="2"/>
        <v>37129</v>
      </c>
      <c r="T34" s="323">
        <f t="shared" si="2"/>
        <v>38990</v>
      </c>
      <c r="U34" s="323">
        <f t="shared" si="2"/>
        <v>40602</v>
      </c>
      <c r="V34" s="323">
        <f t="shared" si="2"/>
        <v>40901</v>
      </c>
      <c r="W34" s="323">
        <f t="shared" si="2"/>
        <v>38171</v>
      </c>
      <c r="X34" s="323">
        <f t="shared" si="2"/>
        <v>37442</v>
      </c>
      <c r="Y34" s="323">
        <f t="shared" si="2"/>
        <v>37537</v>
      </c>
      <c r="Z34" s="323">
        <f t="shared" si="2"/>
        <v>38617</v>
      </c>
      <c r="AA34" s="323">
        <f t="shared" si="2"/>
        <v>39248</v>
      </c>
      <c r="AB34" s="323">
        <f t="shared" si="2"/>
        <v>40152</v>
      </c>
      <c r="AC34" s="323">
        <f t="shared" si="2"/>
        <v>40848</v>
      </c>
      <c r="AD34" s="323">
        <f t="shared" si="2"/>
        <v>39850</v>
      </c>
      <c r="AE34" s="323">
        <f t="shared" si="2"/>
        <v>36667</v>
      </c>
    </row>
  </sheetData>
  <mergeCells count="32">
    <mergeCell ref="J5:K5"/>
    <mergeCell ref="A4:A6"/>
    <mergeCell ref="B5:C5"/>
    <mergeCell ref="D5:E5"/>
    <mergeCell ref="F5:G5"/>
    <mergeCell ref="H5:I5"/>
    <mergeCell ref="X5:Y5"/>
    <mergeCell ref="Z5:AA5"/>
    <mergeCell ref="AB5:AC5"/>
    <mergeCell ref="AD5:AE5"/>
    <mergeCell ref="A14:A16"/>
    <mergeCell ref="B15:C15"/>
    <mergeCell ref="D15:E15"/>
    <mergeCell ref="F15:G15"/>
    <mergeCell ref="H15:I15"/>
    <mergeCell ref="J15:K15"/>
    <mergeCell ref="L5:M5"/>
    <mergeCell ref="N5:O5"/>
    <mergeCell ref="P5:Q5"/>
    <mergeCell ref="R5:S5"/>
    <mergeCell ref="T5:U5"/>
    <mergeCell ref="V5:W5"/>
    <mergeCell ref="X15:Y15"/>
    <mergeCell ref="Z15:AA15"/>
    <mergeCell ref="AB15:AC15"/>
    <mergeCell ref="AD15:AE15"/>
    <mergeCell ref="L15:M15"/>
    <mergeCell ref="N15:O15"/>
    <mergeCell ref="P15:Q15"/>
    <mergeCell ref="R15:S15"/>
    <mergeCell ref="T15:U15"/>
    <mergeCell ref="V15:W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BE827-6CF8-4058-B3E1-B2E95C974B89}">
  <dimension ref="A1:O8"/>
  <sheetViews>
    <sheetView showGridLines="0" zoomScale="80" zoomScaleNormal="80" workbookViewId="0">
      <selection activeCell="I7" sqref="I7:O7"/>
    </sheetView>
  </sheetViews>
  <sheetFormatPr defaultColWidth="8.7265625" defaultRowHeight="15.5" x14ac:dyDescent="0.35"/>
  <cols>
    <col min="1" max="1" width="64" style="75" customWidth="1"/>
    <col min="2" max="2" width="12.81640625" style="75" customWidth="1"/>
    <col min="3" max="3" width="10.7265625" style="75" bestFit="1" customWidth="1"/>
    <col min="4" max="5" width="11.453125" style="75" customWidth="1"/>
    <col min="6" max="6" width="10.1796875" style="75" bestFit="1" customWidth="1"/>
    <col min="7" max="7" width="11" style="75" bestFit="1" customWidth="1"/>
    <col min="8" max="8" width="13.81640625" style="75" customWidth="1"/>
    <col min="9" max="9" width="15.1796875" style="75" customWidth="1"/>
    <col min="10" max="10" width="13.54296875" style="75" customWidth="1"/>
    <col min="11" max="11" width="12.26953125" style="75" customWidth="1"/>
    <col min="12" max="12" width="11.54296875" style="75" customWidth="1"/>
    <col min="13" max="13" width="10.26953125" style="75" bestFit="1" customWidth="1"/>
    <col min="14" max="14" width="10.453125" style="75" bestFit="1" customWidth="1"/>
    <col min="15" max="15" width="10.1796875" style="75" bestFit="1" customWidth="1"/>
    <col min="16" max="16384" width="8.7265625" style="75"/>
  </cols>
  <sheetData>
    <row r="1" spans="1:15" x14ac:dyDescent="0.35">
      <c r="A1" s="307" t="s">
        <v>774</v>
      </c>
    </row>
    <row r="2" spans="1:15" ht="16" thickBot="1" x14ac:dyDescent="0.4"/>
    <row r="3" spans="1:15" x14ac:dyDescent="0.35">
      <c r="A3" s="324"/>
      <c r="B3" s="325">
        <v>44986</v>
      </c>
      <c r="C3" s="325">
        <v>45017</v>
      </c>
      <c r="D3" s="325">
        <v>45047</v>
      </c>
      <c r="E3" s="325">
        <v>45078</v>
      </c>
      <c r="F3" s="325">
        <v>45108</v>
      </c>
      <c r="G3" s="325">
        <v>45139</v>
      </c>
      <c r="H3" s="326">
        <v>45170</v>
      </c>
      <c r="I3" s="327">
        <v>45200</v>
      </c>
      <c r="J3" s="328">
        <v>45231</v>
      </c>
      <c r="K3" s="328">
        <v>45261</v>
      </c>
      <c r="L3" s="328">
        <v>45292</v>
      </c>
      <c r="M3" s="328">
        <v>45323</v>
      </c>
      <c r="N3" s="328">
        <v>45352</v>
      </c>
      <c r="O3" s="329">
        <v>45383</v>
      </c>
    </row>
    <row r="4" spans="1:15" x14ac:dyDescent="0.35">
      <c r="A4" s="330" t="s">
        <v>775</v>
      </c>
      <c r="B4" s="331">
        <v>14255</v>
      </c>
      <c r="C4" s="331">
        <v>12671</v>
      </c>
      <c r="D4" s="331">
        <v>12442</v>
      </c>
      <c r="E4" s="331">
        <v>11090</v>
      </c>
      <c r="F4" s="331">
        <v>11255</v>
      </c>
      <c r="G4" s="331">
        <v>12344</v>
      </c>
      <c r="H4" s="332">
        <v>10474</v>
      </c>
      <c r="I4" s="333">
        <v>20382</v>
      </c>
      <c r="J4" s="331">
        <v>19637</v>
      </c>
      <c r="K4" s="331">
        <v>20288</v>
      </c>
      <c r="L4" s="331">
        <v>19299</v>
      </c>
      <c r="M4" s="331">
        <v>22134</v>
      </c>
      <c r="N4" s="331">
        <v>24418</v>
      </c>
      <c r="O4" s="332">
        <v>6049</v>
      </c>
    </row>
    <row r="5" spans="1:15" x14ac:dyDescent="0.35">
      <c r="A5" s="330" t="s">
        <v>776</v>
      </c>
      <c r="B5" s="331">
        <v>2026</v>
      </c>
      <c r="C5" s="331">
        <v>1004</v>
      </c>
      <c r="D5" s="331">
        <v>1251</v>
      </c>
      <c r="E5" s="331">
        <v>980</v>
      </c>
      <c r="F5" s="331">
        <v>1112</v>
      </c>
      <c r="G5" s="331">
        <v>1446</v>
      </c>
      <c r="H5" s="332">
        <v>1201</v>
      </c>
      <c r="I5" s="333">
        <v>1166</v>
      </c>
      <c r="J5" s="331">
        <v>1138</v>
      </c>
      <c r="K5" s="331">
        <v>1037</v>
      </c>
      <c r="L5" s="331">
        <v>777</v>
      </c>
      <c r="M5" s="331">
        <v>902</v>
      </c>
      <c r="N5" s="331">
        <v>1021</v>
      </c>
      <c r="O5" s="332">
        <v>296</v>
      </c>
    </row>
    <row r="6" spans="1:15" x14ac:dyDescent="0.35">
      <c r="A6" s="330" t="s">
        <v>777</v>
      </c>
      <c r="B6" s="334">
        <f t="shared" ref="B6:O6" si="0">IF(ISERROR(B5/B4),0,B5/B4)</f>
        <v>0.1421255699754472</v>
      </c>
      <c r="C6" s="334">
        <f t="shared" si="0"/>
        <v>7.9236050824717866E-2</v>
      </c>
      <c r="D6" s="334">
        <f t="shared" si="0"/>
        <v>0.10054653592669989</v>
      </c>
      <c r="E6" s="334">
        <f t="shared" si="0"/>
        <v>8.8367899008115425E-2</v>
      </c>
      <c r="F6" s="334">
        <f t="shared" si="0"/>
        <v>9.8800533096401605E-2</v>
      </c>
      <c r="G6" s="334">
        <f t="shared" si="0"/>
        <v>0.11714193130265717</v>
      </c>
      <c r="H6" s="335">
        <f t="shared" si="0"/>
        <v>0.11466488447584496</v>
      </c>
      <c r="I6" s="336">
        <f t="shared" si="0"/>
        <v>5.7207339809635951E-2</v>
      </c>
      <c r="J6" s="334">
        <f t="shared" si="0"/>
        <v>5.7951825635280341E-2</v>
      </c>
      <c r="K6" s="334">
        <f t="shared" si="0"/>
        <v>5.1113958990536279E-2</v>
      </c>
      <c r="L6" s="334">
        <f t="shared" si="0"/>
        <v>4.0261153427638738E-2</v>
      </c>
      <c r="M6" s="334">
        <f t="shared" si="0"/>
        <v>4.0751784584801665E-2</v>
      </c>
      <c r="N6" s="334">
        <f t="shared" si="0"/>
        <v>4.1813416332213943E-2</v>
      </c>
      <c r="O6" s="335">
        <f t="shared" si="0"/>
        <v>4.8933708050917506E-2</v>
      </c>
    </row>
    <row r="7" spans="1:15" x14ac:dyDescent="0.35">
      <c r="A7" s="330" t="s">
        <v>778</v>
      </c>
      <c r="B7" s="337">
        <v>4149.3917274939204</v>
      </c>
      <c r="C7" s="337">
        <v>6354.3983822042501</v>
      </c>
      <c r="D7" s="337">
        <v>6341.3197172034597</v>
      </c>
      <c r="E7" s="337">
        <v>6934.8484848484804</v>
      </c>
      <c r="F7" s="337">
        <v>7137.2134038800696</v>
      </c>
      <c r="G7" s="337">
        <v>6818.7070151306698</v>
      </c>
      <c r="H7" s="338">
        <v>6917.0357751277697</v>
      </c>
      <c r="I7" s="339">
        <v>6569.9145299145302</v>
      </c>
      <c r="J7" s="337">
        <v>6332.73862622658</v>
      </c>
      <c r="K7" s="337">
        <v>6730.5801376597801</v>
      </c>
      <c r="L7" s="337">
        <v>6613.5240572171697</v>
      </c>
      <c r="M7" s="337">
        <v>7039.4304490690001</v>
      </c>
      <c r="N7" s="337">
        <v>6639.3476044852196</v>
      </c>
      <c r="O7" s="338">
        <v>6495.0980392156898</v>
      </c>
    </row>
    <row r="8" spans="1:15" ht="16" thickBot="1" x14ac:dyDescent="0.4">
      <c r="A8" s="340" t="s">
        <v>779</v>
      </c>
      <c r="B8" s="341">
        <v>34.517275419545904</v>
      </c>
      <c r="C8" s="341">
        <v>46.820717131474098</v>
      </c>
      <c r="D8" s="341">
        <v>44.201438848920901</v>
      </c>
      <c r="E8" s="341">
        <v>48.1367346938775</v>
      </c>
      <c r="F8" s="341">
        <v>48.999100719424497</v>
      </c>
      <c r="G8" s="341">
        <v>47.914246196403901</v>
      </c>
      <c r="H8" s="342">
        <v>48.601998334721102</v>
      </c>
      <c r="I8" s="343">
        <v>57.373070325900002</v>
      </c>
      <c r="J8" s="341">
        <v>61.863796133599998</v>
      </c>
      <c r="K8" s="341">
        <v>65.111861137899993</v>
      </c>
      <c r="L8" s="341">
        <v>73.351351351399998</v>
      </c>
      <c r="M8" s="341">
        <v>77.019955654100002</v>
      </c>
      <c r="N8" s="341">
        <v>80.127326150800002</v>
      </c>
      <c r="O8" s="342">
        <v>68.476351351399998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0DF5-0F46-4C0E-A06E-4902566AAB70}">
  <dimension ref="A1:L139"/>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29" t="s">
        <v>780</v>
      </c>
      <c r="B1" s="430"/>
      <c r="C1" s="430"/>
      <c r="D1" s="430"/>
      <c r="E1" s="430"/>
      <c r="F1" s="430"/>
      <c r="G1" s="430"/>
      <c r="H1" s="430"/>
      <c r="I1" s="430"/>
      <c r="J1" s="430"/>
      <c r="K1" s="430"/>
      <c r="L1" s="430"/>
    </row>
    <row r="2" spans="1:12" ht="12.65" customHeight="1" x14ac:dyDescent="0.35"/>
    <row r="3" spans="1:12" ht="16" thickBot="1" x14ac:dyDescent="0.4">
      <c r="A3" s="307" t="s">
        <v>781</v>
      </c>
      <c r="B3" s="75"/>
      <c r="C3" s="75"/>
    </row>
    <row r="4" spans="1:12" ht="15" x14ac:dyDescent="0.35">
      <c r="A4" s="324" t="s">
        <v>732</v>
      </c>
      <c r="B4" s="326" t="s">
        <v>782</v>
      </c>
    </row>
    <row r="5" spans="1:12" ht="15.5" x14ac:dyDescent="0.35">
      <c r="A5" s="330" t="s">
        <v>783</v>
      </c>
      <c r="B5" s="344">
        <v>15</v>
      </c>
    </row>
    <row r="6" spans="1:12" ht="15.5" x14ac:dyDescent="0.35">
      <c r="A6" s="330" t="s">
        <v>784</v>
      </c>
      <c r="B6" s="344">
        <v>9</v>
      </c>
    </row>
    <row r="7" spans="1:12" ht="15.5" x14ac:dyDescent="0.35">
      <c r="A7" s="330" t="s">
        <v>785</v>
      </c>
      <c r="B7" s="344">
        <v>10</v>
      </c>
    </row>
    <row r="8" spans="1:12" ht="15.5" x14ac:dyDescent="0.35">
      <c r="A8" s="330" t="s">
        <v>786</v>
      </c>
      <c r="B8" s="344">
        <v>25</v>
      </c>
    </row>
    <row r="9" spans="1:12" ht="15.5" x14ac:dyDescent="0.35">
      <c r="A9" s="330" t="s">
        <v>787</v>
      </c>
      <c r="B9" s="344">
        <v>17</v>
      </c>
    </row>
    <row r="10" spans="1:12" ht="16" thickBot="1" x14ac:dyDescent="0.4">
      <c r="A10" s="340" t="s">
        <v>733</v>
      </c>
      <c r="B10" s="345">
        <v>25</v>
      </c>
    </row>
    <row r="12" spans="1:12" ht="16" thickBot="1" x14ac:dyDescent="0.4">
      <c r="A12" s="307" t="s">
        <v>788</v>
      </c>
      <c r="B12" s="75"/>
    </row>
    <row r="13" spans="1:12" ht="15" x14ac:dyDescent="0.35">
      <c r="A13" s="324" t="s">
        <v>732</v>
      </c>
      <c r="B13" s="326" t="s">
        <v>789</v>
      </c>
    </row>
    <row r="14" spans="1:12" ht="15.5" x14ac:dyDescent="0.35">
      <c r="A14" s="330" t="s">
        <v>783</v>
      </c>
      <c r="B14" s="344">
        <v>22</v>
      </c>
    </row>
    <row r="15" spans="1:12" ht="15.5" x14ac:dyDescent="0.35">
      <c r="A15" s="330" t="s">
        <v>784</v>
      </c>
      <c r="B15" s="344">
        <v>21</v>
      </c>
    </row>
    <row r="16" spans="1:12" ht="15.5" x14ac:dyDescent="0.35">
      <c r="A16" s="330" t="s">
        <v>785</v>
      </c>
      <c r="B16" s="344">
        <v>19</v>
      </c>
    </row>
    <row r="17" spans="1:2" ht="15.5" x14ac:dyDescent="0.35">
      <c r="A17" s="330" t="s">
        <v>786</v>
      </c>
      <c r="B17" s="344">
        <v>19</v>
      </c>
    </row>
    <row r="18" spans="1:2" ht="15.5" x14ac:dyDescent="0.35">
      <c r="A18" s="330" t="s">
        <v>787</v>
      </c>
      <c r="B18" s="344">
        <v>19</v>
      </c>
    </row>
    <row r="19" spans="1:2" ht="16" thickBot="1" x14ac:dyDescent="0.4">
      <c r="A19" s="340" t="s">
        <v>733</v>
      </c>
      <c r="B19" s="345">
        <v>20</v>
      </c>
    </row>
    <row r="20" spans="1:2" ht="15.5" x14ac:dyDescent="0.35">
      <c r="B20" s="346"/>
    </row>
    <row r="21" spans="1:2" ht="16" thickBot="1" x14ac:dyDescent="0.4">
      <c r="A21" s="307" t="s">
        <v>790</v>
      </c>
      <c r="B21" s="75"/>
    </row>
    <row r="22" spans="1:2" ht="15" x14ac:dyDescent="0.35">
      <c r="A22" s="324" t="s">
        <v>732</v>
      </c>
      <c r="B22" s="326" t="s">
        <v>708</v>
      </c>
    </row>
    <row r="23" spans="1:2" ht="15.5" x14ac:dyDescent="0.35">
      <c r="A23" s="330" t="s">
        <v>783</v>
      </c>
      <c r="B23" s="332">
        <v>12</v>
      </c>
    </row>
    <row r="24" spans="1:2" ht="15.5" x14ac:dyDescent="0.35">
      <c r="A24" s="330" t="s">
        <v>784</v>
      </c>
      <c r="B24" s="332">
        <v>3</v>
      </c>
    </row>
    <row r="25" spans="1:2" ht="15.5" x14ac:dyDescent="0.35">
      <c r="A25" s="330" t="s">
        <v>785</v>
      </c>
      <c r="B25" s="332">
        <v>9</v>
      </c>
    </row>
    <row r="26" spans="1:2" ht="15.5" x14ac:dyDescent="0.35">
      <c r="A26" s="330" t="s">
        <v>786</v>
      </c>
      <c r="B26" s="332">
        <v>11</v>
      </c>
    </row>
    <row r="27" spans="1:2" ht="15.5" x14ac:dyDescent="0.35">
      <c r="A27" s="330" t="s">
        <v>787</v>
      </c>
      <c r="B27" s="332">
        <v>8</v>
      </c>
    </row>
    <row r="28" spans="1:2" ht="16" thickBot="1" x14ac:dyDescent="0.4">
      <c r="A28" s="340" t="s">
        <v>733</v>
      </c>
      <c r="B28" s="347">
        <v>14</v>
      </c>
    </row>
    <row r="29" spans="1:2" ht="15.5" x14ac:dyDescent="0.35">
      <c r="B29" s="346"/>
    </row>
    <row r="30" spans="1:2" ht="16" thickBot="1" x14ac:dyDescent="0.4">
      <c r="A30" s="307" t="s">
        <v>791</v>
      </c>
      <c r="B30" s="75"/>
    </row>
    <row r="31" spans="1:2" ht="15" x14ac:dyDescent="0.35">
      <c r="A31" s="324" t="s">
        <v>732</v>
      </c>
      <c r="B31" s="326" t="s">
        <v>782</v>
      </c>
    </row>
    <row r="32" spans="1:2" ht="15.5" x14ac:dyDescent="0.35">
      <c r="A32" s="330" t="s">
        <v>783</v>
      </c>
      <c r="B32" s="344">
        <v>30</v>
      </c>
    </row>
    <row r="33" spans="1:2" ht="15.5" x14ac:dyDescent="0.35">
      <c r="A33" s="330" t="s">
        <v>784</v>
      </c>
      <c r="B33" s="344">
        <v>12</v>
      </c>
    </row>
    <row r="34" spans="1:2" ht="15.5" x14ac:dyDescent="0.35">
      <c r="A34" s="330" t="s">
        <v>785</v>
      </c>
      <c r="B34" s="344">
        <v>11</v>
      </c>
    </row>
    <row r="35" spans="1:2" ht="15.5" x14ac:dyDescent="0.35">
      <c r="A35" s="330" t="s">
        <v>786</v>
      </c>
      <c r="B35" s="344">
        <v>6</v>
      </c>
    </row>
    <row r="36" spans="1:2" ht="15.5" x14ac:dyDescent="0.35">
      <c r="A36" s="330" t="s">
        <v>734</v>
      </c>
      <c r="B36" s="332">
        <v>1</v>
      </c>
    </row>
    <row r="37" spans="1:2" ht="16" thickBot="1" x14ac:dyDescent="0.4">
      <c r="A37" s="340" t="s">
        <v>733</v>
      </c>
      <c r="B37" s="347">
        <v>7</v>
      </c>
    </row>
    <row r="39" spans="1:2" ht="16" thickBot="1" x14ac:dyDescent="0.4">
      <c r="A39" s="307" t="s">
        <v>792</v>
      </c>
      <c r="B39" s="75"/>
    </row>
    <row r="40" spans="1:2" ht="15" x14ac:dyDescent="0.35">
      <c r="A40" s="324" t="s">
        <v>732</v>
      </c>
      <c r="B40" s="326" t="s">
        <v>789</v>
      </c>
    </row>
    <row r="41" spans="1:2" ht="15.5" x14ac:dyDescent="0.35">
      <c r="A41" s="330" t="s">
        <v>783</v>
      </c>
      <c r="B41" s="344">
        <v>19</v>
      </c>
    </row>
    <row r="42" spans="1:2" ht="15.5" x14ac:dyDescent="0.35">
      <c r="A42" s="330" t="s">
        <v>784</v>
      </c>
      <c r="B42" s="344">
        <v>8</v>
      </c>
    </row>
    <row r="43" spans="1:2" ht="15.5" x14ac:dyDescent="0.35">
      <c r="A43" s="330" t="s">
        <v>785</v>
      </c>
      <c r="B43" s="344">
        <v>9</v>
      </c>
    </row>
    <row r="44" spans="1:2" ht="15.5" x14ac:dyDescent="0.35">
      <c r="A44" s="330" t="s">
        <v>786</v>
      </c>
      <c r="B44" s="344">
        <v>4</v>
      </c>
    </row>
    <row r="45" spans="1:2" ht="15.5" x14ac:dyDescent="0.35">
      <c r="A45" s="330" t="s">
        <v>734</v>
      </c>
      <c r="B45" s="348">
        <v>1</v>
      </c>
    </row>
    <row r="46" spans="1:2" ht="16" thickBot="1" x14ac:dyDescent="0.4">
      <c r="A46" s="340" t="s">
        <v>733</v>
      </c>
      <c r="B46" s="349">
        <v>4</v>
      </c>
    </row>
    <row r="47" spans="1:2" ht="15.5" x14ac:dyDescent="0.35">
      <c r="B47" s="346"/>
    </row>
    <row r="48" spans="1:2" ht="16" thickBot="1" x14ac:dyDescent="0.4">
      <c r="A48" s="307" t="s">
        <v>793</v>
      </c>
      <c r="B48" s="75"/>
    </row>
    <row r="49" spans="1:2" ht="15" x14ac:dyDescent="0.35">
      <c r="A49" s="324" t="s">
        <v>732</v>
      </c>
      <c r="B49" s="326" t="s">
        <v>708</v>
      </c>
    </row>
    <row r="50" spans="1:2" ht="15.5" x14ac:dyDescent="0.35">
      <c r="A50" s="330" t="s">
        <v>783</v>
      </c>
      <c r="B50" s="332">
        <v>2</v>
      </c>
    </row>
    <row r="51" spans="1:2" ht="15.5" x14ac:dyDescent="0.35">
      <c r="A51" s="330" t="s">
        <v>784</v>
      </c>
      <c r="B51" s="332">
        <v>1</v>
      </c>
    </row>
    <row r="52" spans="1:2" ht="15.5" x14ac:dyDescent="0.35">
      <c r="A52" s="330" t="s">
        <v>785</v>
      </c>
      <c r="B52" s="332">
        <v>0</v>
      </c>
    </row>
    <row r="53" spans="1:2" ht="15.5" x14ac:dyDescent="0.35">
      <c r="A53" s="330" t="s">
        <v>786</v>
      </c>
      <c r="B53" s="332">
        <v>0</v>
      </c>
    </row>
    <row r="54" spans="1:2" ht="15.5" x14ac:dyDescent="0.35">
      <c r="A54" s="330" t="s">
        <v>787</v>
      </c>
      <c r="B54" s="332">
        <v>0</v>
      </c>
    </row>
    <row r="55" spans="1:2" ht="16" thickBot="1" x14ac:dyDescent="0.4">
      <c r="A55" s="340" t="s">
        <v>733</v>
      </c>
      <c r="B55" s="347">
        <v>0</v>
      </c>
    </row>
    <row r="56" spans="1:2" ht="15.5" x14ac:dyDescent="0.35">
      <c r="B56" s="346"/>
    </row>
    <row r="57" spans="1:2" ht="16" thickBot="1" x14ac:dyDescent="0.4">
      <c r="A57" s="307" t="s">
        <v>794</v>
      </c>
      <c r="B57" s="75"/>
    </row>
    <row r="58" spans="1:2" ht="15" x14ac:dyDescent="0.35">
      <c r="A58" s="324" t="s">
        <v>732</v>
      </c>
      <c r="B58" s="326" t="s">
        <v>782</v>
      </c>
    </row>
    <row r="59" spans="1:2" ht="15.5" x14ac:dyDescent="0.35">
      <c r="A59" s="330" t="s">
        <v>783</v>
      </c>
      <c r="B59" s="344">
        <v>24545</v>
      </c>
    </row>
    <row r="60" spans="1:2" ht="15.5" x14ac:dyDescent="0.35">
      <c r="A60" s="330" t="s">
        <v>784</v>
      </c>
      <c r="B60" s="344">
        <v>22976</v>
      </c>
    </row>
    <row r="61" spans="1:2" ht="15.5" x14ac:dyDescent="0.35">
      <c r="A61" s="330" t="s">
        <v>785</v>
      </c>
      <c r="B61" s="344">
        <v>16174</v>
      </c>
    </row>
    <row r="62" spans="1:2" ht="15.5" x14ac:dyDescent="0.35">
      <c r="A62" s="330" t="s">
        <v>786</v>
      </c>
      <c r="B62" s="344">
        <v>6941</v>
      </c>
    </row>
    <row r="63" spans="1:2" ht="15.5" x14ac:dyDescent="0.35">
      <c r="A63" s="330" t="s">
        <v>787</v>
      </c>
      <c r="B63" s="344">
        <v>5977</v>
      </c>
    </row>
    <row r="64" spans="1:2" ht="16" thickBot="1" x14ac:dyDescent="0.4">
      <c r="A64" s="340" t="s">
        <v>733</v>
      </c>
      <c r="B64" s="345">
        <v>9042</v>
      </c>
    </row>
    <row r="66" spans="1:2" ht="16" thickBot="1" x14ac:dyDescent="0.4">
      <c r="A66" s="307" t="s">
        <v>795</v>
      </c>
      <c r="B66" s="75"/>
    </row>
    <row r="67" spans="1:2" ht="15" x14ac:dyDescent="0.35">
      <c r="A67" s="324" t="s">
        <v>732</v>
      </c>
      <c r="B67" s="326" t="s">
        <v>789</v>
      </c>
    </row>
    <row r="68" spans="1:2" ht="15.5" x14ac:dyDescent="0.35">
      <c r="A68" s="330" t="s">
        <v>783</v>
      </c>
      <c r="B68" s="344">
        <v>25793</v>
      </c>
    </row>
    <row r="69" spans="1:2" ht="15.5" x14ac:dyDescent="0.35">
      <c r="A69" s="330" t="s">
        <v>784</v>
      </c>
      <c r="B69" s="344">
        <v>24371</v>
      </c>
    </row>
    <row r="70" spans="1:2" ht="15.5" x14ac:dyDescent="0.35">
      <c r="A70" s="330" t="s">
        <v>785</v>
      </c>
      <c r="B70" s="344">
        <v>17657</v>
      </c>
    </row>
    <row r="71" spans="1:2" ht="15.5" x14ac:dyDescent="0.35">
      <c r="A71" s="330" t="s">
        <v>786</v>
      </c>
      <c r="B71" s="344">
        <v>7422</v>
      </c>
    </row>
    <row r="72" spans="1:2" ht="15.5" x14ac:dyDescent="0.35">
      <c r="A72" s="330" t="s">
        <v>787</v>
      </c>
      <c r="B72" s="344">
        <v>6468</v>
      </c>
    </row>
    <row r="73" spans="1:2" ht="16" thickBot="1" x14ac:dyDescent="0.4">
      <c r="A73" s="340" t="s">
        <v>733</v>
      </c>
      <c r="B73" s="345">
        <v>9470</v>
      </c>
    </row>
    <row r="74" spans="1:2" ht="15.5" x14ac:dyDescent="0.35">
      <c r="B74" s="346"/>
    </row>
    <row r="75" spans="1:2" ht="16" thickBot="1" x14ac:dyDescent="0.4">
      <c r="A75" s="307" t="s">
        <v>796</v>
      </c>
      <c r="B75" s="75"/>
    </row>
    <row r="76" spans="1:2" ht="15" x14ac:dyDescent="0.35">
      <c r="A76" s="324" t="s">
        <v>732</v>
      </c>
      <c r="B76" s="326" t="s">
        <v>708</v>
      </c>
    </row>
    <row r="77" spans="1:2" ht="15.5" x14ac:dyDescent="0.35">
      <c r="A77" s="330" t="s">
        <v>783</v>
      </c>
      <c r="B77" s="332">
        <v>13632</v>
      </c>
    </row>
    <row r="78" spans="1:2" ht="15.5" x14ac:dyDescent="0.35">
      <c r="A78" s="330" t="s">
        <v>784</v>
      </c>
      <c r="B78" s="332">
        <v>13203</v>
      </c>
    </row>
    <row r="79" spans="1:2" ht="15.5" x14ac:dyDescent="0.35">
      <c r="A79" s="330" t="s">
        <v>785</v>
      </c>
      <c r="B79" s="332">
        <v>10998</v>
      </c>
    </row>
    <row r="80" spans="1:2" ht="15.5" x14ac:dyDescent="0.35">
      <c r="A80" s="330" t="s">
        <v>786</v>
      </c>
      <c r="B80" s="332">
        <v>64</v>
      </c>
    </row>
    <row r="81" spans="1:7" ht="15.5" x14ac:dyDescent="0.35">
      <c r="A81" s="330" t="s">
        <v>787</v>
      </c>
      <c r="B81" s="332">
        <v>4065</v>
      </c>
    </row>
    <row r="82" spans="1:7" ht="16" thickBot="1" x14ac:dyDescent="0.4">
      <c r="A82" s="340" t="s">
        <v>733</v>
      </c>
      <c r="B82" s="347">
        <v>5801</v>
      </c>
    </row>
    <row r="83" spans="1:7" ht="15.5" x14ac:dyDescent="0.35">
      <c r="B83" s="346"/>
    </row>
    <row r="84" spans="1:7" ht="16" thickBot="1" x14ac:dyDescent="0.4">
      <c r="A84" s="307" t="s">
        <v>797</v>
      </c>
      <c r="B84" s="75"/>
    </row>
    <row r="85" spans="1:7" ht="15" x14ac:dyDescent="0.35">
      <c r="A85" s="324" t="s">
        <v>798</v>
      </c>
      <c r="B85" s="325" t="s">
        <v>783</v>
      </c>
      <c r="C85" s="325" t="s">
        <v>784</v>
      </c>
      <c r="D85" s="325" t="s">
        <v>785</v>
      </c>
      <c r="E85" s="325" t="s">
        <v>786</v>
      </c>
      <c r="F85" s="325" t="s">
        <v>734</v>
      </c>
      <c r="G85" s="326" t="s">
        <v>733</v>
      </c>
    </row>
    <row r="86" spans="1:7" ht="15.5" x14ac:dyDescent="0.35">
      <c r="A86" s="330" t="s">
        <v>799</v>
      </c>
      <c r="B86" s="350"/>
      <c r="C86" s="350"/>
      <c r="D86" s="350"/>
      <c r="E86" s="350"/>
      <c r="F86" s="331">
        <v>23</v>
      </c>
      <c r="G86" s="332">
        <v>123</v>
      </c>
    </row>
    <row r="87" spans="1:7" ht="15.5" x14ac:dyDescent="0.35">
      <c r="A87" s="330" t="s">
        <v>800</v>
      </c>
      <c r="B87" s="350">
        <v>0</v>
      </c>
      <c r="C87" s="350">
        <v>0</v>
      </c>
      <c r="D87" s="350">
        <v>0</v>
      </c>
      <c r="E87" s="331">
        <v>10</v>
      </c>
      <c r="F87" s="331">
        <v>37</v>
      </c>
      <c r="G87" s="332">
        <v>69</v>
      </c>
    </row>
    <row r="88" spans="1:7" ht="15.5" x14ac:dyDescent="0.35">
      <c r="A88" s="330" t="s">
        <v>801</v>
      </c>
      <c r="B88" s="350"/>
      <c r="C88" s="350"/>
      <c r="D88" s="350"/>
      <c r="E88" s="350"/>
      <c r="F88" s="331">
        <v>54</v>
      </c>
      <c r="G88" s="332">
        <v>129</v>
      </c>
    </row>
    <row r="89" spans="1:7" ht="15.5" x14ac:dyDescent="0.35">
      <c r="A89" s="330" t="s">
        <v>802</v>
      </c>
      <c r="B89" s="331">
        <v>10119</v>
      </c>
      <c r="C89" s="331">
        <v>9164</v>
      </c>
      <c r="D89" s="331">
        <v>6123</v>
      </c>
      <c r="E89" s="331">
        <v>5270</v>
      </c>
      <c r="F89" s="331">
        <v>6607</v>
      </c>
      <c r="G89" s="332">
        <v>5089</v>
      </c>
    </row>
    <row r="90" spans="1:7" ht="15.5" x14ac:dyDescent="0.35">
      <c r="A90" s="330" t="s">
        <v>803</v>
      </c>
      <c r="B90" s="350"/>
      <c r="C90" s="350"/>
      <c r="D90" s="350"/>
      <c r="E90" s="350"/>
      <c r="F90" s="350"/>
      <c r="G90" s="332">
        <v>39</v>
      </c>
    </row>
    <row r="91" spans="1:7" ht="15.5" x14ac:dyDescent="0.35">
      <c r="A91" s="330" t="s">
        <v>804</v>
      </c>
      <c r="B91" s="350">
        <v>0</v>
      </c>
      <c r="C91" s="350">
        <v>0</v>
      </c>
      <c r="D91" s="350">
        <v>0</v>
      </c>
      <c r="E91" s="331">
        <v>1303</v>
      </c>
      <c r="F91" s="331">
        <v>4296</v>
      </c>
      <c r="G91" s="332">
        <v>1008</v>
      </c>
    </row>
    <row r="92" spans="1:7" ht="15.5" x14ac:dyDescent="0.35">
      <c r="A92" s="330" t="s">
        <v>805</v>
      </c>
      <c r="B92" s="331">
        <v>13597</v>
      </c>
      <c r="C92" s="331">
        <v>13716</v>
      </c>
      <c r="D92" s="331">
        <v>9950</v>
      </c>
      <c r="E92" s="331">
        <v>10790</v>
      </c>
      <c r="F92" s="331">
        <v>16487</v>
      </c>
      <c r="G92" s="332">
        <v>11532</v>
      </c>
    </row>
    <row r="93" spans="1:7" ht="15.5" x14ac:dyDescent="0.35">
      <c r="A93" s="330" t="s">
        <v>806</v>
      </c>
      <c r="B93" s="331">
        <v>53</v>
      </c>
      <c r="C93" s="331">
        <v>34</v>
      </c>
      <c r="D93" s="331">
        <v>36</v>
      </c>
      <c r="E93" s="331">
        <v>11</v>
      </c>
      <c r="F93" s="331">
        <v>30</v>
      </c>
      <c r="G93" s="332">
        <v>58</v>
      </c>
    </row>
    <row r="94" spans="1:7" ht="15.5" x14ac:dyDescent="0.35">
      <c r="A94" s="330" t="s">
        <v>807</v>
      </c>
      <c r="B94" s="331">
        <v>637</v>
      </c>
      <c r="C94" s="331">
        <v>823</v>
      </c>
      <c r="D94" s="331">
        <v>543</v>
      </c>
      <c r="E94" s="331">
        <v>2222</v>
      </c>
      <c r="F94" s="331">
        <v>10858</v>
      </c>
      <c r="G94" s="332">
        <v>21525</v>
      </c>
    </row>
    <row r="95" spans="1:7" ht="15.5" x14ac:dyDescent="0.35">
      <c r="A95" s="330" t="s">
        <v>808</v>
      </c>
      <c r="B95" s="331">
        <v>236</v>
      </c>
      <c r="C95" s="331">
        <v>132</v>
      </c>
      <c r="D95" s="331">
        <v>105</v>
      </c>
      <c r="E95" s="331">
        <v>52</v>
      </c>
      <c r="F95" s="331">
        <v>88</v>
      </c>
      <c r="G95" s="332">
        <v>194</v>
      </c>
    </row>
    <row r="96" spans="1:7" ht="15.5" x14ac:dyDescent="0.35">
      <c r="A96" s="330" t="s">
        <v>809</v>
      </c>
      <c r="B96" s="331">
        <v>81</v>
      </c>
      <c r="C96" s="331">
        <v>40</v>
      </c>
      <c r="D96" s="331">
        <v>29</v>
      </c>
      <c r="E96" s="331">
        <v>12</v>
      </c>
      <c r="F96" s="331">
        <v>5</v>
      </c>
      <c r="G96" s="332">
        <v>8</v>
      </c>
    </row>
    <row r="97" spans="1:7" ht="15.5" x14ac:dyDescent="0.35">
      <c r="A97" s="330" t="s">
        <v>810</v>
      </c>
      <c r="B97" s="331">
        <v>134</v>
      </c>
      <c r="C97" s="331">
        <v>82</v>
      </c>
      <c r="D97" s="331">
        <v>72</v>
      </c>
      <c r="E97" s="331">
        <v>29</v>
      </c>
      <c r="F97" s="331">
        <v>26</v>
      </c>
      <c r="G97" s="332">
        <v>38</v>
      </c>
    </row>
    <row r="98" spans="1:7" ht="15.5" x14ac:dyDescent="0.35">
      <c r="A98" s="330" t="s">
        <v>811</v>
      </c>
      <c r="B98" s="331">
        <v>27</v>
      </c>
      <c r="C98" s="331">
        <v>19</v>
      </c>
      <c r="D98" s="331">
        <v>17</v>
      </c>
      <c r="E98" s="331">
        <v>7</v>
      </c>
      <c r="F98" s="331">
        <v>12</v>
      </c>
      <c r="G98" s="332">
        <v>25</v>
      </c>
    </row>
    <row r="99" spans="1:7" ht="15.5" x14ac:dyDescent="0.35">
      <c r="A99" s="330" t="s">
        <v>812</v>
      </c>
      <c r="B99" s="350"/>
      <c r="C99" s="350"/>
      <c r="D99" s="350"/>
      <c r="E99" s="350"/>
      <c r="F99" s="331">
        <v>86</v>
      </c>
      <c r="G99" s="332">
        <v>199</v>
      </c>
    </row>
    <row r="100" spans="1:7" ht="15.5" x14ac:dyDescent="0.35">
      <c r="A100" s="330" t="s">
        <v>813</v>
      </c>
      <c r="B100" s="350">
        <v>0</v>
      </c>
      <c r="C100" s="350">
        <v>0</v>
      </c>
      <c r="D100" s="350">
        <v>0</v>
      </c>
      <c r="E100" s="331">
        <v>2452</v>
      </c>
      <c r="F100" s="331">
        <v>17061</v>
      </c>
      <c r="G100" s="332">
        <v>17048</v>
      </c>
    </row>
    <row r="101" spans="1:7" ht="16" thickBot="1" x14ac:dyDescent="0.4">
      <c r="A101" s="340" t="s">
        <v>814</v>
      </c>
      <c r="B101" s="351">
        <v>51</v>
      </c>
      <c r="C101" s="351">
        <v>32</v>
      </c>
      <c r="D101" s="351">
        <v>14</v>
      </c>
      <c r="E101" s="351">
        <v>5</v>
      </c>
      <c r="F101" s="351">
        <v>24</v>
      </c>
      <c r="G101" s="347">
        <v>9</v>
      </c>
    </row>
    <row r="103" spans="1:7" ht="16" thickBot="1" x14ac:dyDescent="0.4">
      <c r="A103" s="307" t="s">
        <v>815</v>
      </c>
      <c r="B103" s="75"/>
    </row>
    <row r="104" spans="1:7" ht="15" x14ac:dyDescent="0.35">
      <c r="A104" s="324" t="s">
        <v>798</v>
      </c>
      <c r="B104" s="325" t="s">
        <v>783</v>
      </c>
      <c r="C104" s="325" t="s">
        <v>784</v>
      </c>
      <c r="D104" s="325" t="s">
        <v>785</v>
      </c>
      <c r="E104" s="325" t="s">
        <v>786</v>
      </c>
      <c r="F104" s="325" t="s">
        <v>734</v>
      </c>
      <c r="G104" s="326" t="s">
        <v>733</v>
      </c>
    </row>
    <row r="105" spans="1:7" ht="15.5" x14ac:dyDescent="0.35">
      <c r="A105" s="330" t="s">
        <v>799</v>
      </c>
      <c r="B105" s="350"/>
      <c r="C105" s="350"/>
      <c r="D105" s="350"/>
      <c r="E105" s="350"/>
      <c r="F105" s="331">
        <v>173</v>
      </c>
      <c r="G105" s="332">
        <v>649</v>
      </c>
    </row>
    <row r="106" spans="1:7" ht="15.5" x14ac:dyDescent="0.35">
      <c r="A106" s="330" t="s">
        <v>800</v>
      </c>
      <c r="B106" s="350">
        <v>0</v>
      </c>
      <c r="C106" s="350">
        <v>0</v>
      </c>
      <c r="D106" s="350">
        <v>0</v>
      </c>
      <c r="E106" s="331">
        <v>10</v>
      </c>
      <c r="F106" s="331">
        <v>36</v>
      </c>
      <c r="G106" s="332">
        <v>49</v>
      </c>
    </row>
    <row r="107" spans="1:7" ht="15.5" x14ac:dyDescent="0.35">
      <c r="A107" s="330" t="s">
        <v>801</v>
      </c>
      <c r="B107" s="350"/>
      <c r="C107" s="350"/>
      <c r="D107" s="350"/>
      <c r="E107" s="350"/>
      <c r="F107" s="331">
        <v>108</v>
      </c>
      <c r="G107" s="332">
        <v>689</v>
      </c>
    </row>
    <row r="108" spans="1:7" ht="15.5" x14ac:dyDescent="0.35">
      <c r="A108" s="330" t="s">
        <v>802</v>
      </c>
      <c r="B108" s="331">
        <v>33169</v>
      </c>
      <c r="C108" s="331">
        <v>43408</v>
      </c>
      <c r="D108" s="331">
        <v>11108</v>
      </c>
      <c r="E108" s="331">
        <v>5137</v>
      </c>
      <c r="F108" s="331">
        <v>5367</v>
      </c>
      <c r="G108" s="332">
        <v>8904</v>
      </c>
    </row>
    <row r="109" spans="1:7" ht="15.5" x14ac:dyDescent="0.35">
      <c r="A109" s="330" t="s">
        <v>803</v>
      </c>
      <c r="B109" s="350"/>
      <c r="C109" s="350"/>
      <c r="D109" s="350"/>
      <c r="E109" s="350"/>
      <c r="F109" s="350"/>
      <c r="G109" s="332">
        <v>200</v>
      </c>
    </row>
    <row r="110" spans="1:7" ht="15.5" x14ac:dyDescent="0.35">
      <c r="A110" s="330" t="s">
        <v>804</v>
      </c>
      <c r="B110" s="350">
        <v>0</v>
      </c>
      <c r="C110" s="350">
        <v>0</v>
      </c>
      <c r="D110" s="350">
        <v>0</v>
      </c>
      <c r="E110" s="331">
        <v>12331</v>
      </c>
      <c r="F110" s="331">
        <v>3926</v>
      </c>
      <c r="G110" s="332">
        <v>1684</v>
      </c>
    </row>
    <row r="111" spans="1:7" ht="15.5" x14ac:dyDescent="0.35">
      <c r="A111" s="330" t="s">
        <v>805</v>
      </c>
      <c r="B111" s="331">
        <v>62461</v>
      </c>
      <c r="C111" s="331">
        <v>104166</v>
      </c>
      <c r="D111" s="331">
        <v>16860</v>
      </c>
      <c r="E111" s="331">
        <v>13106</v>
      </c>
      <c r="F111" s="331">
        <v>11239</v>
      </c>
      <c r="G111" s="332">
        <v>21610</v>
      </c>
    </row>
    <row r="112" spans="1:7" ht="15.5" x14ac:dyDescent="0.35">
      <c r="A112" s="330" t="s">
        <v>806</v>
      </c>
      <c r="B112" s="331">
        <v>777</v>
      </c>
      <c r="C112" s="331">
        <v>371</v>
      </c>
      <c r="D112" s="331">
        <v>152</v>
      </c>
      <c r="E112" s="331">
        <v>384</v>
      </c>
      <c r="F112" s="331">
        <v>962</v>
      </c>
      <c r="G112" s="332">
        <v>835</v>
      </c>
    </row>
    <row r="113" spans="1:7" ht="15.5" x14ac:dyDescent="0.35">
      <c r="A113" s="330" t="s">
        <v>807</v>
      </c>
      <c r="B113" s="331">
        <v>3428</v>
      </c>
      <c r="C113" s="331">
        <v>7893</v>
      </c>
      <c r="D113" s="331">
        <v>1467</v>
      </c>
      <c r="E113" s="331">
        <v>26920</v>
      </c>
      <c r="F113" s="331">
        <v>48045</v>
      </c>
      <c r="G113" s="332">
        <v>4448</v>
      </c>
    </row>
    <row r="114" spans="1:7" ht="15.5" x14ac:dyDescent="0.35">
      <c r="A114" s="330" t="s">
        <v>808</v>
      </c>
      <c r="B114" s="331">
        <v>290</v>
      </c>
      <c r="C114" s="331">
        <v>155</v>
      </c>
      <c r="D114" s="331">
        <v>129</v>
      </c>
      <c r="E114" s="331">
        <v>106</v>
      </c>
      <c r="F114" s="331">
        <v>502</v>
      </c>
      <c r="G114" s="332">
        <v>496</v>
      </c>
    </row>
    <row r="115" spans="1:7" ht="15.5" x14ac:dyDescent="0.35">
      <c r="A115" s="330" t="s">
        <v>809</v>
      </c>
      <c r="B115" s="331">
        <v>113</v>
      </c>
      <c r="C115" s="331">
        <v>61</v>
      </c>
      <c r="D115" s="331">
        <v>39</v>
      </c>
      <c r="E115" s="331">
        <v>15</v>
      </c>
      <c r="F115" s="331">
        <v>9</v>
      </c>
      <c r="G115" s="332">
        <v>11</v>
      </c>
    </row>
    <row r="116" spans="1:7" ht="15.5" x14ac:dyDescent="0.35">
      <c r="A116" s="330" t="s">
        <v>810</v>
      </c>
      <c r="B116" s="331">
        <v>121</v>
      </c>
      <c r="C116" s="331">
        <v>73</v>
      </c>
      <c r="D116" s="331">
        <v>68</v>
      </c>
      <c r="E116" s="331">
        <v>46</v>
      </c>
      <c r="F116" s="331">
        <v>58</v>
      </c>
      <c r="G116" s="332">
        <v>125</v>
      </c>
    </row>
    <row r="117" spans="1:7" ht="15.5" x14ac:dyDescent="0.35">
      <c r="A117" s="330" t="s">
        <v>811</v>
      </c>
      <c r="B117" s="331">
        <v>41</v>
      </c>
      <c r="C117" s="331">
        <v>31</v>
      </c>
      <c r="D117" s="331">
        <v>21</v>
      </c>
      <c r="E117" s="331">
        <v>19</v>
      </c>
      <c r="F117" s="331">
        <v>107</v>
      </c>
      <c r="G117" s="332">
        <v>192</v>
      </c>
    </row>
    <row r="118" spans="1:7" ht="15.5" x14ac:dyDescent="0.35">
      <c r="A118" s="330" t="s">
        <v>812</v>
      </c>
      <c r="B118" s="350"/>
      <c r="C118" s="350"/>
      <c r="D118" s="350"/>
      <c r="E118" s="350"/>
      <c r="F118" s="331">
        <v>75</v>
      </c>
      <c r="G118" s="332">
        <v>105</v>
      </c>
    </row>
    <row r="119" spans="1:7" ht="15.5" x14ac:dyDescent="0.35">
      <c r="A119" s="330" t="s">
        <v>813</v>
      </c>
      <c r="B119" s="350">
        <v>0</v>
      </c>
      <c r="C119" s="350">
        <v>0</v>
      </c>
      <c r="D119" s="350">
        <v>0</v>
      </c>
      <c r="E119" s="331">
        <v>3823</v>
      </c>
      <c r="F119" s="331">
        <v>36644</v>
      </c>
      <c r="G119" s="332">
        <v>14918</v>
      </c>
    </row>
    <row r="120" spans="1:7" ht="16" thickBot="1" x14ac:dyDescent="0.4">
      <c r="A120" s="340" t="s">
        <v>814</v>
      </c>
      <c r="B120" s="351">
        <v>99</v>
      </c>
      <c r="C120" s="351">
        <v>83</v>
      </c>
      <c r="D120" s="351">
        <v>37</v>
      </c>
      <c r="E120" s="351">
        <v>43</v>
      </c>
      <c r="F120" s="351">
        <v>75</v>
      </c>
      <c r="G120" s="347">
        <v>42</v>
      </c>
    </row>
    <row r="121" spans="1:7" ht="15.5" x14ac:dyDescent="0.35">
      <c r="A121" s="352"/>
      <c r="B121" s="353"/>
      <c r="C121" s="353"/>
      <c r="D121" s="353"/>
      <c r="E121" s="353"/>
      <c r="F121" s="353"/>
    </row>
    <row r="122" spans="1:7" ht="16" thickBot="1" x14ac:dyDescent="0.4">
      <c r="A122" s="307" t="s">
        <v>816</v>
      </c>
      <c r="B122" s="75"/>
    </row>
    <row r="123" spans="1:7" ht="15" x14ac:dyDescent="0.35">
      <c r="A123" s="324" t="s">
        <v>798</v>
      </c>
      <c r="B123" s="325" t="s">
        <v>783</v>
      </c>
      <c r="C123" s="325" t="s">
        <v>784</v>
      </c>
      <c r="D123" s="325" t="s">
        <v>785</v>
      </c>
      <c r="E123" s="325" t="s">
        <v>786</v>
      </c>
      <c r="F123" s="325" t="s">
        <v>734</v>
      </c>
      <c r="G123" s="326" t="s">
        <v>733</v>
      </c>
    </row>
    <row r="124" spans="1:7" ht="15.5" x14ac:dyDescent="0.35">
      <c r="A124" s="330" t="s">
        <v>799</v>
      </c>
      <c r="B124" s="350"/>
      <c r="C124" s="350"/>
      <c r="D124" s="350"/>
      <c r="E124" s="350"/>
      <c r="F124" s="331">
        <v>8</v>
      </c>
      <c r="G124" s="332">
        <v>47</v>
      </c>
    </row>
    <row r="125" spans="1:7" ht="15.5" x14ac:dyDescent="0.35">
      <c r="A125" s="330" t="s">
        <v>800</v>
      </c>
      <c r="B125" s="350">
        <v>0</v>
      </c>
      <c r="C125" s="350">
        <v>0</v>
      </c>
      <c r="D125" s="350">
        <v>0</v>
      </c>
      <c r="E125" s="331">
        <v>0</v>
      </c>
      <c r="F125" s="331">
        <v>1</v>
      </c>
      <c r="G125" s="332">
        <v>2</v>
      </c>
    </row>
    <row r="126" spans="1:7" ht="15.5" x14ac:dyDescent="0.35">
      <c r="A126" s="330" t="s">
        <v>801</v>
      </c>
      <c r="B126" s="350"/>
      <c r="C126" s="350"/>
      <c r="D126" s="350"/>
      <c r="E126" s="350"/>
      <c r="F126" s="331">
        <v>5</v>
      </c>
      <c r="G126" s="332">
        <v>42</v>
      </c>
    </row>
    <row r="127" spans="1:7" ht="15.5" x14ac:dyDescent="0.35">
      <c r="A127" s="330" t="s">
        <v>802</v>
      </c>
      <c r="B127" s="331">
        <v>15445</v>
      </c>
      <c r="C127" s="331">
        <v>18981</v>
      </c>
      <c r="D127" s="331">
        <v>12590</v>
      </c>
      <c r="E127" s="331">
        <v>2872</v>
      </c>
      <c r="F127" s="331">
        <v>7376</v>
      </c>
      <c r="G127" s="332">
        <v>8600</v>
      </c>
    </row>
    <row r="128" spans="1:7" ht="15.5" x14ac:dyDescent="0.35">
      <c r="A128" s="330" t="s">
        <v>803</v>
      </c>
      <c r="B128" s="350"/>
      <c r="C128" s="350"/>
      <c r="D128" s="350"/>
      <c r="E128" s="350"/>
      <c r="F128" s="350"/>
      <c r="G128" s="332">
        <v>37</v>
      </c>
    </row>
    <row r="129" spans="1:7" ht="15.5" x14ac:dyDescent="0.35">
      <c r="A129" s="330" t="s">
        <v>804</v>
      </c>
      <c r="B129" s="350">
        <v>0</v>
      </c>
      <c r="C129" s="350">
        <v>0</v>
      </c>
      <c r="D129" s="350">
        <v>0</v>
      </c>
      <c r="E129" s="331">
        <v>16</v>
      </c>
      <c r="F129" s="331">
        <v>1612</v>
      </c>
      <c r="G129" s="332">
        <v>1115</v>
      </c>
    </row>
    <row r="130" spans="1:7" ht="15.5" x14ac:dyDescent="0.35">
      <c r="A130" s="330" t="s">
        <v>805</v>
      </c>
      <c r="B130" s="331">
        <v>28894</v>
      </c>
      <c r="C130" s="331">
        <v>41800</v>
      </c>
      <c r="D130" s="331">
        <v>21139</v>
      </c>
      <c r="E130" s="331">
        <v>4904</v>
      </c>
      <c r="F130" s="331">
        <v>6541</v>
      </c>
      <c r="G130" s="332">
        <v>22631</v>
      </c>
    </row>
    <row r="131" spans="1:7" ht="15.5" x14ac:dyDescent="0.35">
      <c r="A131" s="330" t="s">
        <v>806</v>
      </c>
      <c r="B131" s="331">
        <v>45</v>
      </c>
      <c r="C131" s="331">
        <v>162</v>
      </c>
      <c r="D131" s="331">
        <v>97</v>
      </c>
      <c r="E131" s="331">
        <v>23</v>
      </c>
      <c r="F131" s="331">
        <v>32</v>
      </c>
      <c r="G131" s="332">
        <v>26</v>
      </c>
    </row>
    <row r="132" spans="1:7" ht="15.5" x14ac:dyDescent="0.35">
      <c r="A132" s="330" t="s">
        <v>807</v>
      </c>
      <c r="B132" s="331">
        <v>879</v>
      </c>
      <c r="C132" s="331">
        <v>2240</v>
      </c>
      <c r="D132" s="331">
        <v>1416</v>
      </c>
      <c r="E132" s="331">
        <v>964</v>
      </c>
      <c r="F132" s="331">
        <v>2605</v>
      </c>
      <c r="G132" s="332">
        <v>2408</v>
      </c>
    </row>
    <row r="133" spans="1:7" ht="15.5" x14ac:dyDescent="0.35">
      <c r="A133" s="330" t="s">
        <v>808</v>
      </c>
      <c r="B133" s="331">
        <v>229</v>
      </c>
      <c r="C133" s="331">
        <v>151</v>
      </c>
      <c r="D133" s="331">
        <v>112</v>
      </c>
      <c r="E133" s="331">
        <v>47</v>
      </c>
      <c r="F133" s="331">
        <v>23</v>
      </c>
      <c r="G133" s="332">
        <v>47</v>
      </c>
    </row>
    <row r="134" spans="1:7" ht="15.5" x14ac:dyDescent="0.35">
      <c r="A134" s="330" t="s">
        <v>809</v>
      </c>
      <c r="B134" s="331">
        <v>61</v>
      </c>
      <c r="C134" s="331">
        <v>65</v>
      </c>
      <c r="D134" s="331">
        <v>41</v>
      </c>
      <c r="E134" s="331">
        <v>22</v>
      </c>
      <c r="F134" s="331">
        <v>0</v>
      </c>
      <c r="G134" s="332">
        <v>4</v>
      </c>
    </row>
    <row r="135" spans="1:7" ht="15.5" x14ac:dyDescent="0.35">
      <c r="A135" s="330" t="s">
        <v>810</v>
      </c>
      <c r="B135" s="331">
        <v>42</v>
      </c>
      <c r="C135" s="331">
        <v>18</v>
      </c>
      <c r="D135" s="331">
        <v>17</v>
      </c>
      <c r="E135" s="331">
        <v>4</v>
      </c>
      <c r="F135" s="331">
        <v>9</v>
      </c>
      <c r="G135" s="332">
        <v>15</v>
      </c>
    </row>
    <row r="136" spans="1:7" ht="15.5" x14ac:dyDescent="0.35">
      <c r="A136" s="330" t="s">
        <v>811</v>
      </c>
      <c r="B136" s="331">
        <v>7</v>
      </c>
      <c r="C136" s="331">
        <v>9</v>
      </c>
      <c r="D136" s="331">
        <v>2</v>
      </c>
      <c r="E136" s="331">
        <v>0</v>
      </c>
      <c r="F136" s="331">
        <v>6</v>
      </c>
      <c r="G136" s="332">
        <v>19</v>
      </c>
    </row>
    <row r="137" spans="1:7" ht="15.5" x14ac:dyDescent="0.35">
      <c r="A137" s="330" t="s">
        <v>812</v>
      </c>
      <c r="B137" s="350"/>
      <c r="C137" s="350"/>
      <c r="D137" s="350"/>
      <c r="E137" s="350"/>
      <c r="F137" s="331">
        <v>10</v>
      </c>
      <c r="G137" s="332">
        <v>41</v>
      </c>
    </row>
    <row r="138" spans="1:7" ht="15.5" x14ac:dyDescent="0.35">
      <c r="A138" s="330" t="s">
        <v>813</v>
      </c>
      <c r="B138" s="350">
        <v>0</v>
      </c>
      <c r="C138" s="350">
        <v>0</v>
      </c>
      <c r="D138" s="350">
        <v>0</v>
      </c>
      <c r="E138" s="331">
        <v>18</v>
      </c>
      <c r="F138" s="331">
        <v>197</v>
      </c>
      <c r="G138" s="332">
        <v>894</v>
      </c>
    </row>
    <row r="139" spans="1:7" ht="16" thickBot="1" x14ac:dyDescent="0.4">
      <c r="A139" s="340" t="s">
        <v>814</v>
      </c>
      <c r="B139" s="351">
        <v>24</v>
      </c>
      <c r="C139" s="351">
        <v>46</v>
      </c>
      <c r="D139" s="351">
        <v>14</v>
      </c>
      <c r="E139" s="351">
        <v>6</v>
      </c>
      <c r="F139" s="351">
        <v>17</v>
      </c>
      <c r="G139" s="347">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B2B2-FD64-4353-A73E-363A48372E45}">
  <dimension ref="A1:AA120"/>
  <sheetViews>
    <sheetView zoomScale="69" zoomScaleNormal="69" workbookViewId="0">
      <pane xSplit="1" topLeftCell="B1" activePane="topRight" state="frozen"/>
      <selection pane="topRight" activeCell="A3" sqref="A3:D3"/>
    </sheetView>
  </sheetViews>
  <sheetFormatPr defaultColWidth="9.453125" defaultRowHeight="15.5" x14ac:dyDescent="0.35"/>
  <cols>
    <col min="1" max="1" width="90.1796875" style="75" customWidth="1"/>
    <col min="2" max="2" width="56.81640625" style="75" customWidth="1"/>
    <col min="3" max="3" width="24.54296875" style="75" customWidth="1"/>
    <col min="4" max="4" width="9.54296875" style="75" customWidth="1"/>
    <col min="5" max="5" width="9.54296875" style="77" customWidth="1"/>
    <col min="6" max="6" width="11.1796875" style="75" customWidth="1"/>
    <col min="7" max="7" width="22.81640625" style="75" customWidth="1"/>
    <col min="8" max="8" width="21" style="75" customWidth="1"/>
    <col min="9" max="9" width="14.54296875" style="75" customWidth="1"/>
    <col min="10" max="10" width="11.81640625" style="75" customWidth="1"/>
    <col min="11" max="13" width="14.81640625" style="75" customWidth="1"/>
    <col min="14" max="15" width="18" style="75" customWidth="1"/>
    <col min="16" max="16" width="15.453125" style="75" customWidth="1"/>
    <col min="17" max="17" width="17.1796875" style="75" customWidth="1"/>
    <col min="18" max="18" width="14" style="75" customWidth="1"/>
    <col min="19" max="20" width="14.453125" style="75" customWidth="1"/>
    <col min="21" max="21" width="15.54296875" style="75" customWidth="1"/>
    <col min="22" max="22" width="18.453125" style="75" customWidth="1"/>
    <col min="23" max="23" width="18.1796875" style="75" customWidth="1"/>
    <col min="24" max="24" width="15.54296875" style="75" bestFit="1" customWidth="1"/>
    <col min="25" max="25" width="18.54296875" style="76" bestFit="1" customWidth="1"/>
    <col min="26" max="26" width="34" style="75" bestFit="1" customWidth="1"/>
    <col min="27" max="27" width="43.54296875" style="75" customWidth="1"/>
    <col min="28" max="16384" width="9.453125" style="75"/>
  </cols>
  <sheetData>
    <row r="1" spans="1:27" ht="41.9" customHeight="1" x14ac:dyDescent="0.35">
      <c r="A1" s="434" t="s">
        <v>613</v>
      </c>
      <c r="B1" s="434"/>
      <c r="C1" s="434"/>
      <c r="D1" s="434"/>
      <c r="E1" s="118"/>
      <c r="F1" s="3"/>
      <c r="G1" s="3"/>
      <c r="H1" s="3"/>
      <c r="I1" s="3"/>
      <c r="J1" s="3"/>
      <c r="K1" s="3"/>
      <c r="L1" s="3"/>
      <c r="M1" s="3"/>
      <c r="N1" s="3"/>
      <c r="O1" s="3"/>
      <c r="P1" s="3"/>
      <c r="Q1" s="3"/>
      <c r="R1" s="3"/>
      <c r="S1" s="3"/>
      <c r="T1" s="3"/>
      <c r="U1" s="3"/>
      <c r="V1" s="3"/>
      <c r="W1" s="117"/>
      <c r="X1" s="3"/>
      <c r="Y1" s="116"/>
      <c r="Z1" s="115"/>
      <c r="AA1" s="115"/>
    </row>
    <row r="2" spans="1:27" ht="45" customHeight="1" x14ac:dyDescent="0.35">
      <c r="A2" s="435" t="s">
        <v>612</v>
      </c>
      <c r="B2" s="435"/>
      <c r="C2" s="435"/>
      <c r="D2" s="435"/>
      <c r="E2" s="118"/>
      <c r="F2" s="3"/>
      <c r="G2" s="3"/>
      <c r="H2" s="3"/>
      <c r="I2" s="3"/>
      <c r="J2" s="3"/>
      <c r="K2" s="3"/>
      <c r="L2" s="3"/>
      <c r="M2" s="3"/>
      <c r="N2" s="3"/>
      <c r="O2" s="3"/>
      <c r="P2" s="3"/>
      <c r="Q2" s="3"/>
      <c r="R2" s="3"/>
      <c r="S2" s="3"/>
      <c r="T2" s="3"/>
      <c r="U2" s="3"/>
      <c r="V2" s="3"/>
      <c r="W2" s="117"/>
      <c r="X2" s="3"/>
      <c r="Y2" s="116"/>
      <c r="Z2" s="115"/>
      <c r="AA2" s="115"/>
    </row>
    <row r="3" spans="1:27" ht="24.5" customHeight="1" x14ac:dyDescent="0.35">
      <c r="A3" s="436" t="s">
        <v>611</v>
      </c>
      <c r="B3" s="436"/>
      <c r="C3" s="436"/>
      <c r="D3" s="436"/>
      <c r="E3" s="431"/>
      <c r="F3" s="431"/>
      <c r="G3" s="431"/>
      <c r="H3" s="431"/>
      <c r="I3" s="431"/>
      <c r="J3" s="431"/>
      <c r="K3" s="431"/>
      <c r="L3" s="431"/>
      <c r="M3" s="431"/>
      <c r="N3" s="431"/>
      <c r="O3" s="431"/>
      <c r="P3" s="431"/>
      <c r="Q3" s="431"/>
      <c r="R3" s="431"/>
      <c r="S3" s="431"/>
      <c r="T3" s="431"/>
      <c r="U3" s="431"/>
      <c r="V3" s="431"/>
      <c r="W3" s="431"/>
      <c r="X3" s="431"/>
      <c r="Y3" s="431"/>
      <c r="Z3" s="431"/>
      <c r="AA3" s="431"/>
    </row>
    <row r="4" spans="1:27" customFormat="1" ht="28.5" customHeight="1" x14ac:dyDescent="0.35">
      <c r="A4" s="114" t="s">
        <v>610</v>
      </c>
      <c r="B4" s="112"/>
      <c r="C4" s="112"/>
      <c r="D4" s="112"/>
      <c r="E4" s="113"/>
      <c r="F4" s="112"/>
      <c r="G4" s="112"/>
      <c r="H4" s="112"/>
    </row>
    <row r="5" spans="1:27" ht="87.65" customHeight="1" x14ac:dyDescent="0.35">
      <c r="A5" s="110" t="s">
        <v>609</v>
      </c>
      <c r="B5" s="110"/>
      <c r="C5" s="110"/>
      <c r="D5" s="110"/>
      <c r="E5" s="111"/>
      <c r="F5" s="110"/>
      <c r="G5" s="110"/>
      <c r="H5" s="110"/>
      <c r="I5" s="110" t="s">
        <v>79</v>
      </c>
      <c r="J5" s="432" t="s">
        <v>608</v>
      </c>
      <c r="K5" s="432"/>
      <c r="L5" s="432"/>
      <c r="M5" s="432"/>
      <c r="N5" s="432" t="s">
        <v>607</v>
      </c>
      <c r="O5" s="432"/>
      <c r="P5" s="432"/>
      <c r="Q5" s="432"/>
      <c r="R5" s="433" t="s">
        <v>606</v>
      </c>
      <c r="S5" s="433"/>
      <c r="T5" s="433"/>
      <c r="U5" s="433"/>
      <c r="V5" s="109" t="s">
        <v>605</v>
      </c>
      <c r="W5" s="433" t="s">
        <v>80</v>
      </c>
      <c r="X5" s="433"/>
      <c r="Y5" s="433"/>
      <c r="Z5" s="433"/>
      <c r="AA5" s="433"/>
    </row>
    <row r="6" spans="1:27" ht="52.4" customHeight="1" x14ac:dyDescent="0.35">
      <c r="A6" s="106" t="s">
        <v>604</v>
      </c>
      <c r="B6" s="106"/>
      <c r="C6" s="106"/>
      <c r="D6" s="106"/>
      <c r="E6" s="108"/>
      <c r="F6" s="106"/>
      <c r="G6" s="106"/>
      <c r="H6" s="106"/>
      <c r="I6" s="107"/>
      <c r="J6" s="106"/>
      <c r="K6" s="106"/>
      <c r="L6" s="106"/>
      <c r="M6" s="106"/>
      <c r="N6" s="106"/>
      <c r="O6" s="106"/>
      <c r="P6" s="106"/>
      <c r="Q6" s="106"/>
      <c r="R6" s="103"/>
      <c r="S6" s="103"/>
      <c r="T6" s="103"/>
      <c r="U6" s="103"/>
      <c r="V6" s="105"/>
      <c r="W6" s="104"/>
      <c r="X6" s="103"/>
      <c r="Y6" s="103"/>
      <c r="Z6" s="103"/>
      <c r="AA6" s="102"/>
    </row>
    <row r="7" spans="1:27" ht="48" customHeight="1" x14ac:dyDescent="0.35">
      <c r="A7" s="99" t="s">
        <v>81</v>
      </c>
      <c r="B7" s="99" t="s">
        <v>82</v>
      </c>
      <c r="C7" s="99" t="s">
        <v>83</v>
      </c>
      <c r="D7" s="99" t="s">
        <v>84</v>
      </c>
      <c r="E7" s="101" t="s">
        <v>85</v>
      </c>
      <c r="F7" s="99" t="s">
        <v>18</v>
      </c>
      <c r="G7" s="99" t="s">
        <v>86</v>
      </c>
      <c r="H7" s="99" t="s">
        <v>53</v>
      </c>
      <c r="I7" s="100" t="s">
        <v>603</v>
      </c>
      <c r="J7" s="99" t="s">
        <v>87</v>
      </c>
      <c r="K7" s="99" t="s">
        <v>88</v>
      </c>
      <c r="L7" s="99" t="s">
        <v>89</v>
      </c>
      <c r="M7" s="99" t="s">
        <v>90</v>
      </c>
      <c r="N7" s="99" t="s">
        <v>91</v>
      </c>
      <c r="O7" s="99" t="s">
        <v>92</v>
      </c>
      <c r="P7" s="99" t="s">
        <v>93</v>
      </c>
      <c r="Q7" s="99" t="s">
        <v>94</v>
      </c>
      <c r="R7" s="99" t="s">
        <v>95</v>
      </c>
      <c r="S7" s="99" t="s">
        <v>96</v>
      </c>
      <c r="T7" s="99" t="s">
        <v>97</v>
      </c>
      <c r="U7" s="99" t="s">
        <v>98</v>
      </c>
      <c r="V7" s="99" t="s">
        <v>99</v>
      </c>
      <c r="W7" s="99" t="s">
        <v>100</v>
      </c>
      <c r="X7" s="99" t="s">
        <v>101</v>
      </c>
      <c r="Y7" s="98" t="s">
        <v>602</v>
      </c>
      <c r="Z7" s="98" t="s">
        <v>601</v>
      </c>
      <c r="AA7" s="97" t="s">
        <v>600</v>
      </c>
    </row>
    <row r="8" spans="1:27" x14ac:dyDescent="0.35">
      <c r="A8" s="88" t="s">
        <v>599</v>
      </c>
      <c r="B8" s="88" t="s">
        <v>598</v>
      </c>
      <c r="C8" s="88" t="s">
        <v>597</v>
      </c>
      <c r="D8" s="88" t="s">
        <v>133</v>
      </c>
      <c r="E8" s="92">
        <v>32063</v>
      </c>
      <c r="F8" s="88" t="s">
        <v>7</v>
      </c>
      <c r="G8" s="88" t="s">
        <v>113</v>
      </c>
      <c r="H8" s="88" t="s">
        <v>105</v>
      </c>
      <c r="I8" s="91">
        <v>51.875912408759099</v>
      </c>
      <c r="J8" s="90">
        <v>23.131147540983598</v>
      </c>
      <c r="K8" s="90">
        <v>28.874316939890708</v>
      </c>
      <c r="L8" s="90">
        <v>81.939890710382571</v>
      </c>
      <c r="M8" s="90">
        <v>99.355191256830665</v>
      </c>
      <c r="N8" s="90">
        <v>158.46994535519116</v>
      </c>
      <c r="O8" s="90">
        <v>45.464480874316912</v>
      </c>
      <c r="P8" s="90">
        <v>19.918032786885249</v>
      </c>
      <c r="Q8" s="90">
        <v>9.44808743169399</v>
      </c>
      <c r="R8" s="90">
        <v>68.459016393442653</v>
      </c>
      <c r="S8" s="90">
        <v>17.754098360655732</v>
      </c>
      <c r="T8" s="90">
        <v>24.475409836065584</v>
      </c>
      <c r="U8" s="90">
        <v>122.61202185792365</v>
      </c>
      <c r="V8" s="90">
        <v>169.61748633879756</v>
      </c>
      <c r="W8" s="89">
        <v>192</v>
      </c>
      <c r="X8" s="88" t="s">
        <v>279</v>
      </c>
      <c r="Y8" s="87">
        <v>45218</v>
      </c>
      <c r="Z8" s="87" t="s">
        <v>278</v>
      </c>
      <c r="AA8" s="87" t="s">
        <v>277</v>
      </c>
    </row>
    <row r="9" spans="1:27" ht="16.399999999999999" customHeight="1" x14ac:dyDescent="0.35">
      <c r="A9" s="88" t="s">
        <v>596</v>
      </c>
      <c r="B9" s="88" t="s">
        <v>595</v>
      </c>
      <c r="C9" s="88" t="s">
        <v>594</v>
      </c>
      <c r="D9" s="88" t="s">
        <v>9</v>
      </c>
      <c r="E9" s="92">
        <v>36507</v>
      </c>
      <c r="F9" s="88" t="s">
        <v>112</v>
      </c>
      <c r="G9" s="88" t="s">
        <v>126</v>
      </c>
      <c r="H9" s="88" t="s">
        <v>105</v>
      </c>
      <c r="I9" s="91">
        <v>1.85148514851485</v>
      </c>
      <c r="J9" s="90">
        <v>9.2896174863387984E-2</v>
      </c>
      <c r="K9" s="90">
        <v>0.38797814207650294</v>
      </c>
      <c r="L9" s="90">
        <v>0.44808743169398918</v>
      </c>
      <c r="M9" s="90">
        <v>0.10928961748633884</v>
      </c>
      <c r="N9" s="90">
        <v>0.39890710382513678</v>
      </c>
      <c r="O9" s="90">
        <v>0.61748633879781456</v>
      </c>
      <c r="P9" s="90">
        <v>5.4644808743169399E-3</v>
      </c>
      <c r="Q9" s="90">
        <v>1.6393442622950821E-2</v>
      </c>
      <c r="R9" s="90">
        <v>3.825136612021858E-2</v>
      </c>
      <c r="S9" s="90">
        <v>0</v>
      </c>
      <c r="T9" s="90">
        <v>0</v>
      </c>
      <c r="U9" s="90">
        <v>1.0000000000000009</v>
      </c>
      <c r="V9" s="90">
        <v>0.76502732240437221</v>
      </c>
      <c r="W9" s="89" t="s">
        <v>114</v>
      </c>
      <c r="X9" s="88" t="s">
        <v>279</v>
      </c>
      <c r="Y9" s="87">
        <v>45197</v>
      </c>
      <c r="Z9" s="87" t="s">
        <v>278</v>
      </c>
      <c r="AA9" s="87" t="s">
        <v>418</v>
      </c>
    </row>
    <row r="10" spans="1:27" ht="16.399999999999999" customHeight="1" x14ac:dyDescent="0.35">
      <c r="A10" s="88" t="s">
        <v>593</v>
      </c>
      <c r="B10" s="88" t="s">
        <v>592</v>
      </c>
      <c r="C10" s="88" t="s">
        <v>591</v>
      </c>
      <c r="D10" s="88" t="s">
        <v>117</v>
      </c>
      <c r="E10" s="92">
        <v>39120</v>
      </c>
      <c r="F10" s="88" t="s">
        <v>112</v>
      </c>
      <c r="G10" s="88" t="s">
        <v>104</v>
      </c>
      <c r="H10" s="88" t="s">
        <v>105</v>
      </c>
      <c r="I10" s="91">
        <v>45.963905122035101</v>
      </c>
      <c r="J10" s="90">
        <v>1458.7540983606953</v>
      </c>
      <c r="K10" s="90">
        <v>29.775956284153008</v>
      </c>
      <c r="L10" s="90">
        <v>0.72131147540983609</v>
      </c>
      <c r="M10" s="90">
        <v>1.092896174863388E-2</v>
      </c>
      <c r="N10" s="90">
        <v>7.9836065573770476</v>
      </c>
      <c r="O10" s="90">
        <v>1481.1147540984016</v>
      </c>
      <c r="P10" s="90">
        <v>0</v>
      </c>
      <c r="Q10" s="90">
        <v>0.16393442622950818</v>
      </c>
      <c r="R10" s="90">
        <v>1.092896174863388E-2</v>
      </c>
      <c r="S10" s="90">
        <v>0</v>
      </c>
      <c r="T10" s="90">
        <v>0.29508196721311475</v>
      </c>
      <c r="U10" s="90">
        <v>1488.9562841530462</v>
      </c>
      <c r="V10" s="90">
        <v>584.28961748633935</v>
      </c>
      <c r="W10" s="89">
        <v>1100</v>
      </c>
      <c r="X10" s="88" t="s">
        <v>279</v>
      </c>
      <c r="Y10" s="87">
        <v>45316</v>
      </c>
      <c r="Z10" s="87" t="s">
        <v>286</v>
      </c>
      <c r="AA10" s="87" t="s">
        <v>277</v>
      </c>
    </row>
    <row r="11" spans="1:27" ht="16.399999999999999" customHeight="1" x14ac:dyDescent="0.35">
      <c r="A11" s="88" t="s">
        <v>590</v>
      </c>
      <c r="B11" s="88" t="s">
        <v>589</v>
      </c>
      <c r="C11" s="88" t="s">
        <v>559</v>
      </c>
      <c r="D11" s="88" t="s">
        <v>102</v>
      </c>
      <c r="E11" s="92">
        <v>92301</v>
      </c>
      <c r="F11" s="88" t="s">
        <v>103</v>
      </c>
      <c r="G11" s="88" t="s">
        <v>110</v>
      </c>
      <c r="H11" s="88" t="s">
        <v>105</v>
      </c>
      <c r="I11" s="91">
        <v>1713</v>
      </c>
      <c r="J11" s="90">
        <v>0</v>
      </c>
      <c r="K11" s="90">
        <v>0.27868852459016391</v>
      </c>
      <c r="L11" s="90">
        <v>1</v>
      </c>
      <c r="M11" s="90">
        <v>5.081967213114754</v>
      </c>
      <c r="N11" s="90">
        <v>6.081967213114754</v>
      </c>
      <c r="O11" s="90">
        <v>0</v>
      </c>
      <c r="P11" s="90">
        <v>0.27868852459016391</v>
      </c>
      <c r="Q11" s="90">
        <v>0</v>
      </c>
      <c r="R11" s="90">
        <v>6.081967213114754</v>
      </c>
      <c r="S11" s="90">
        <v>0</v>
      </c>
      <c r="T11" s="90">
        <v>0</v>
      </c>
      <c r="U11" s="90">
        <v>0.27868852459016391</v>
      </c>
      <c r="V11" s="90">
        <v>6.360655737704918</v>
      </c>
      <c r="W11" s="89">
        <v>640</v>
      </c>
      <c r="X11" s="88" t="s">
        <v>279</v>
      </c>
      <c r="Y11" s="87">
        <v>45330</v>
      </c>
      <c r="Z11" s="87" t="s">
        <v>286</v>
      </c>
      <c r="AA11" s="87" t="s">
        <v>277</v>
      </c>
    </row>
    <row r="12" spans="1:27" x14ac:dyDescent="0.35">
      <c r="A12" s="88" t="s">
        <v>588</v>
      </c>
      <c r="B12" s="88" t="s">
        <v>587</v>
      </c>
      <c r="C12" s="88" t="s">
        <v>586</v>
      </c>
      <c r="D12" s="88" t="s">
        <v>160</v>
      </c>
      <c r="E12" s="92">
        <v>27253</v>
      </c>
      <c r="F12" s="88" t="s">
        <v>107</v>
      </c>
      <c r="G12" s="88" t="s">
        <v>113</v>
      </c>
      <c r="H12" s="88" t="s">
        <v>105</v>
      </c>
      <c r="I12" s="91">
        <v>5.4021887824897403</v>
      </c>
      <c r="J12" s="90">
        <v>2.8306010928961753</v>
      </c>
      <c r="K12" s="90">
        <v>4.7486338797814183</v>
      </c>
      <c r="L12" s="90">
        <v>6.3879781420764949</v>
      </c>
      <c r="M12" s="90">
        <v>7.8633879781420601</v>
      </c>
      <c r="N12" s="90">
        <v>17.513661202185752</v>
      </c>
      <c r="O12" s="90">
        <v>4.2021857923497237</v>
      </c>
      <c r="P12" s="90">
        <v>6.5573770491803282E-2</v>
      </c>
      <c r="Q12" s="90">
        <v>4.9180327868852458E-2</v>
      </c>
      <c r="R12" s="90">
        <v>0.52459016393442626</v>
      </c>
      <c r="S12" s="90">
        <v>0.32786885245901637</v>
      </c>
      <c r="T12" s="90">
        <v>0.11475409836065573</v>
      </c>
      <c r="U12" s="90">
        <v>20.863387978142004</v>
      </c>
      <c r="V12" s="90">
        <v>16.142076502732198</v>
      </c>
      <c r="W12" s="89">
        <v>40</v>
      </c>
      <c r="X12" s="88" t="s">
        <v>279</v>
      </c>
      <c r="Y12" s="87">
        <v>45197</v>
      </c>
      <c r="Z12" s="87" t="s">
        <v>278</v>
      </c>
      <c r="AA12" s="87" t="s">
        <v>277</v>
      </c>
    </row>
    <row r="13" spans="1:27" ht="16.399999999999999" customHeight="1" x14ac:dyDescent="0.35">
      <c r="A13" s="88" t="s">
        <v>585</v>
      </c>
      <c r="B13" s="88" t="s">
        <v>584</v>
      </c>
      <c r="C13" s="88" t="s">
        <v>583</v>
      </c>
      <c r="D13" s="88" t="s">
        <v>111</v>
      </c>
      <c r="E13" s="92">
        <v>70655</v>
      </c>
      <c r="F13" s="88" t="s">
        <v>112</v>
      </c>
      <c r="G13" s="88" t="s">
        <v>113</v>
      </c>
      <c r="H13" s="88" t="s">
        <v>4</v>
      </c>
      <c r="I13" s="91">
        <v>48.580487804877997</v>
      </c>
      <c r="J13" s="90">
        <v>109.02185792349725</v>
      </c>
      <c r="K13" s="90">
        <v>2.9890710382513657</v>
      </c>
      <c r="L13" s="90">
        <v>10.699453551912566</v>
      </c>
      <c r="M13" s="90">
        <v>3.1311475409836058</v>
      </c>
      <c r="N13" s="90">
        <v>12.885245901639337</v>
      </c>
      <c r="O13" s="90">
        <v>112.77049180327867</v>
      </c>
      <c r="P13" s="90">
        <v>0</v>
      </c>
      <c r="Q13" s="90">
        <v>0.18579234972677597</v>
      </c>
      <c r="R13" s="90">
        <v>8.2349726775956267</v>
      </c>
      <c r="S13" s="90">
        <v>2.2896174863387979</v>
      </c>
      <c r="T13" s="90">
        <v>0.2896174863387978</v>
      </c>
      <c r="U13" s="90">
        <v>115.02732240437157</v>
      </c>
      <c r="V13" s="90">
        <v>69.39890710382501</v>
      </c>
      <c r="W13" s="89">
        <v>170</v>
      </c>
      <c r="X13" s="88" t="s">
        <v>279</v>
      </c>
      <c r="Y13" s="87">
        <v>45218</v>
      </c>
      <c r="Z13" s="87" t="s">
        <v>286</v>
      </c>
      <c r="AA13" s="87" t="s">
        <v>277</v>
      </c>
    </row>
    <row r="14" spans="1:27" ht="16.399999999999999" customHeight="1" x14ac:dyDescent="0.35">
      <c r="A14" s="88" t="s">
        <v>582</v>
      </c>
      <c r="B14" s="88" t="s">
        <v>581</v>
      </c>
      <c r="C14" s="88" t="s">
        <v>580</v>
      </c>
      <c r="D14" s="88" t="s">
        <v>111</v>
      </c>
      <c r="E14" s="92">
        <v>70515</v>
      </c>
      <c r="F14" s="88" t="s">
        <v>112</v>
      </c>
      <c r="G14" s="88" t="s">
        <v>104</v>
      </c>
      <c r="H14" s="88" t="s">
        <v>105</v>
      </c>
      <c r="I14" s="91">
        <v>45.831003417210297</v>
      </c>
      <c r="J14" s="90">
        <v>672.99453551913905</v>
      </c>
      <c r="K14" s="90">
        <v>37.016393442622949</v>
      </c>
      <c r="L14" s="90">
        <v>51.224043715846982</v>
      </c>
      <c r="M14" s="90">
        <v>12.672131147540979</v>
      </c>
      <c r="N14" s="90">
        <v>2.2513661202185791</v>
      </c>
      <c r="O14" s="90">
        <v>1.5191256830601092</v>
      </c>
      <c r="P14" s="90">
        <v>83.983606557377087</v>
      </c>
      <c r="Q14" s="90">
        <v>686.15300546449498</v>
      </c>
      <c r="R14" s="90">
        <v>48.387978142076506</v>
      </c>
      <c r="S14" s="90">
        <v>14.043715846994532</v>
      </c>
      <c r="T14" s="90">
        <v>9.3278688524590159</v>
      </c>
      <c r="U14" s="90">
        <v>702.14754098362107</v>
      </c>
      <c r="V14" s="90">
        <v>540.99453551913189</v>
      </c>
      <c r="W14" s="89">
        <v>700</v>
      </c>
      <c r="X14" s="88" t="s">
        <v>279</v>
      </c>
      <c r="Y14" s="87">
        <v>44994</v>
      </c>
      <c r="Z14" s="87" t="s">
        <v>286</v>
      </c>
      <c r="AA14" s="87" t="s">
        <v>277</v>
      </c>
    </row>
    <row r="15" spans="1:27" x14ac:dyDescent="0.35">
      <c r="A15" s="88" t="s">
        <v>579</v>
      </c>
      <c r="B15" s="88" t="s">
        <v>578</v>
      </c>
      <c r="C15" s="88" t="s">
        <v>577</v>
      </c>
      <c r="D15" s="88" t="s">
        <v>108</v>
      </c>
      <c r="E15" s="92">
        <v>79501</v>
      </c>
      <c r="F15" s="88" t="s">
        <v>128</v>
      </c>
      <c r="G15" s="88" t="s">
        <v>104</v>
      </c>
      <c r="H15" s="88" t="s">
        <v>4</v>
      </c>
      <c r="I15" s="91">
        <v>48.007421150278297</v>
      </c>
      <c r="J15" s="90">
        <v>379.59562841530396</v>
      </c>
      <c r="K15" s="90">
        <v>91.57923497267754</v>
      </c>
      <c r="L15" s="90">
        <v>82.84153005464475</v>
      </c>
      <c r="M15" s="90">
        <v>52.699453551912562</v>
      </c>
      <c r="N15" s="90">
        <v>158.06010928961766</v>
      </c>
      <c r="O15" s="90">
        <v>365.69398907104085</v>
      </c>
      <c r="P15" s="90">
        <v>3.0327868852459008</v>
      </c>
      <c r="Q15" s="90">
        <v>79.928961748633967</v>
      </c>
      <c r="R15" s="90">
        <v>43.617486338797811</v>
      </c>
      <c r="S15" s="90">
        <v>23.42622950819672</v>
      </c>
      <c r="T15" s="90">
        <v>41.16393442622951</v>
      </c>
      <c r="U15" s="90">
        <v>498.50819672131541</v>
      </c>
      <c r="V15" s="90">
        <v>405.90163934426562</v>
      </c>
      <c r="W15" s="89">
        <v>750</v>
      </c>
      <c r="X15" s="88" t="s">
        <v>279</v>
      </c>
      <c r="Y15" s="87">
        <v>45274</v>
      </c>
      <c r="Z15" s="87" t="s">
        <v>286</v>
      </c>
      <c r="AA15" s="96" t="s">
        <v>277</v>
      </c>
    </row>
    <row r="16" spans="1:27" ht="16.399999999999999" customHeight="1" x14ac:dyDescent="0.35">
      <c r="A16" s="88" t="s">
        <v>576</v>
      </c>
      <c r="B16" s="88" t="s">
        <v>575</v>
      </c>
      <c r="C16" s="88" t="s">
        <v>574</v>
      </c>
      <c r="D16" s="88" t="s">
        <v>153</v>
      </c>
      <c r="E16" s="92">
        <v>41005</v>
      </c>
      <c r="F16" s="88" t="s">
        <v>8</v>
      </c>
      <c r="G16" s="88" t="s">
        <v>126</v>
      </c>
      <c r="H16" s="88" t="s">
        <v>105</v>
      </c>
      <c r="I16" s="91">
        <v>36.8817056396149</v>
      </c>
      <c r="J16" s="90">
        <v>21.999999999999993</v>
      </c>
      <c r="K16" s="90">
        <v>14.841530054644805</v>
      </c>
      <c r="L16" s="90">
        <v>44.316939890710337</v>
      </c>
      <c r="M16" s="90">
        <v>49.622950819672148</v>
      </c>
      <c r="N16" s="90">
        <v>96.71038251366123</v>
      </c>
      <c r="O16" s="90">
        <v>31.704918032786889</v>
      </c>
      <c r="P16" s="90">
        <v>1.7486338797814209</v>
      </c>
      <c r="Q16" s="90">
        <v>0.61748633879781423</v>
      </c>
      <c r="R16" s="90">
        <v>35.704918032786885</v>
      </c>
      <c r="S16" s="90">
        <v>7.0655737704918025</v>
      </c>
      <c r="T16" s="90">
        <v>7.2786885245901631</v>
      </c>
      <c r="U16" s="90">
        <v>80.732240437158509</v>
      </c>
      <c r="V16" s="90">
        <v>102.33333333333343</v>
      </c>
      <c r="W16" s="89" t="s">
        <v>114</v>
      </c>
      <c r="X16" s="88" t="s">
        <v>279</v>
      </c>
      <c r="Y16" s="87">
        <v>45246</v>
      </c>
      <c r="Z16" s="87" t="s">
        <v>278</v>
      </c>
      <c r="AA16" s="87" t="s">
        <v>277</v>
      </c>
    </row>
    <row r="17" spans="1:27" x14ac:dyDescent="0.35">
      <c r="A17" s="88" t="s">
        <v>573</v>
      </c>
      <c r="B17" s="88" t="s">
        <v>572</v>
      </c>
      <c r="C17" s="88" t="s">
        <v>571</v>
      </c>
      <c r="D17" s="88" t="s">
        <v>166</v>
      </c>
      <c r="E17" s="92">
        <v>939</v>
      </c>
      <c r="F17" s="88" t="s">
        <v>7</v>
      </c>
      <c r="G17" s="88" t="s">
        <v>162</v>
      </c>
      <c r="H17" s="88" t="s">
        <v>105</v>
      </c>
      <c r="I17" s="91">
        <v>8.0381679389313003</v>
      </c>
      <c r="J17" s="90">
        <v>9.8360655737704916E-2</v>
      </c>
      <c r="K17" s="90">
        <v>0.92349726775956265</v>
      </c>
      <c r="L17" s="90">
        <v>3.0327868852459003</v>
      </c>
      <c r="M17" s="90">
        <v>1.7213114754098369</v>
      </c>
      <c r="N17" s="90">
        <v>4.628415300546445</v>
      </c>
      <c r="O17" s="90">
        <v>1.1475409836065573</v>
      </c>
      <c r="P17" s="90">
        <v>0</v>
      </c>
      <c r="Q17" s="90">
        <v>0</v>
      </c>
      <c r="R17" s="90">
        <v>4.9180327868852458E-2</v>
      </c>
      <c r="S17" s="90">
        <v>1.6393442622950821E-2</v>
      </c>
      <c r="T17" s="90">
        <v>0</v>
      </c>
      <c r="U17" s="90">
        <v>5.7103825136611972</v>
      </c>
      <c r="V17" s="90">
        <v>5.3278688524590123</v>
      </c>
      <c r="W17" s="89" t="s">
        <v>114</v>
      </c>
      <c r="X17" s="88" t="s">
        <v>114</v>
      </c>
      <c r="Y17" s="94" t="s">
        <v>114</v>
      </c>
      <c r="Z17" s="93" t="s">
        <v>114</v>
      </c>
      <c r="AA17" s="93" t="s">
        <v>114</v>
      </c>
    </row>
    <row r="18" spans="1:27" x14ac:dyDescent="0.35">
      <c r="A18" s="88" t="s">
        <v>570</v>
      </c>
      <c r="B18" s="88" t="s">
        <v>569</v>
      </c>
      <c r="C18" s="88" t="s">
        <v>568</v>
      </c>
      <c r="D18" s="88" t="s">
        <v>161</v>
      </c>
      <c r="E18" s="92">
        <v>96819</v>
      </c>
      <c r="F18" s="88" t="s">
        <v>140</v>
      </c>
      <c r="G18" s="88" t="s">
        <v>162</v>
      </c>
      <c r="H18" s="88" t="s">
        <v>105</v>
      </c>
      <c r="I18" s="91">
        <v>28.845238095238098</v>
      </c>
      <c r="J18" s="90">
        <v>0.91803278688524603</v>
      </c>
      <c r="K18" s="90">
        <v>7.442622950819672</v>
      </c>
      <c r="L18" s="90">
        <v>3.6885245901639339</v>
      </c>
      <c r="M18" s="90">
        <v>5.9836065573770476</v>
      </c>
      <c r="N18" s="90">
        <v>10.868852459016388</v>
      </c>
      <c r="O18" s="90">
        <v>4.2349726775956276</v>
      </c>
      <c r="P18" s="90">
        <v>1.2076502732240437</v>
      </c>
      <c r="Q18" s="90">
        <v>1.721311475409836</v>
      </c>
      <c r="R18" s="90">
        <v>10.426229508196718</v>
      </c>
      <c r="S18" s="90">
        <v>0.62841530054644812</v>
      </c>
      <c r="T18" s="90">
        <v>0.31693989071038253</v>
      </c>
      <c r="U18" s="90">
        <v>6.661202185792348</v>
      </c>
      <c r="V18" s="90">
        <v>13.98907103825136</v>
      </c>
      <c r="W18" s="89" t="s">
        <v>114</v>
      </c>
      <c r="X18" s="88" t="s">
        <v>114</v>
      </c>
      <c r="Y18" s="87" t="s">
        <v>114</v>
      </c>
      <c r="Z18" s="87" t="s">
        <v>114</v>
      </c>
      <c r="AA18" s="96" t="s">
        <v>114</v>
      </c>
    </row>
    <row r="19" spans="1:27" ht="16.399999999999999" customHeight="1" x14ac:dyDescent="0.35">
      <c r="A19" s="88" t="s">
        <v>567</v>
      </c>
      <c r="B19" s="88" t="s">
        <v>566</v>
      </c>
      <c r="C19" s="88" t="s">
        <v>565</v>
      </c>
      <c r="D19" s="88" t="s">
        <v>138</v>
      </c>
      <c r="E19" s="92">
        <v>14020</v>
      </c>
      <c r="F19" s="88" t="s">
        <v>139</v>
      </c>
      <c r="G19" s="88" t="s">
        <v>122</v>
      </c>
      <c r="H19" s="88" t="s">
        <v>105</v>
      </c>
      <c r="I19" s="91">
        <v>56.853596435391502</v>
      </c>
      <c r="J19" s="90">
        <v>231.51912568306025</v>
      </c>
      <c r="K19" s="90">
        <v>35.879781420765013</v>
      </c>
      <c r="L19" s="90">
        <v>93.846994535519016</v>
      </c>
      <c r="M19" s="90">
        <v>166.62295081967207</v>
      </c>
      <c r="N19" s="90">
        <v>250.38797814207655</v>
      </c>
      <c r="O19" s="90">
        <v>277.47540983606433</v>
      </c>
      <c r="P19" s="90">
        <v>0</v>
      </c>
      <c r="Q19" s="90">
        <v>5.4644808743169399E-3</v>
      </c>
      <c r="R19" s="90">
        <v>140.05464480874312</v>
      </c>
      <c r="S19" s="90">
        <v>20.409836065573771</v>
      </c>
      <c r="T19" s="90">
        <v>9.1967213114754092</v>
      </c>
      <c r="U19" s="90">
        <v>358.20765027322335</v>
      </c>
      <c r="V19" s="90">
        <v>394.04918032786816</v>
      </c>
      <c r="W19" s="89">
        <v>400</v>
      </c>
      <c r="X19" s="88" t="s">
        <v>279</v>
      </c>
      <c r="Y19" s="87">
        <v>45225</v>
      </c>
      <c r="Z19" s="87" t="s">
        <v>286</v>
      </c>
      <c r="AA19" s="87" t="s">
        <v>277</v>
      </c>
    </row>
    <row r="20" spans="1:27" ht="16.399999999999999" customHeight="1" x14ac:dyDescent="0.35">
      <c r="A20" s="88" t="s">
        <v>564</v>
      </c>
      <c r="B20" s="88" t="s">
        <v>563</v>
      </c>
      <c r="C20" s="88" t="s">
        <v>562</v>
      </c>
      <c r="D20" s="88" t="s">
        <v>102</v>
      </c>
      <c r="E20" s="92">
        <v>93301</v>
      </c>
      <c r="F20" s="88" t="s">
        <v>140</v>
      </c>
      <c r="G20" s="88" t="s">
        <v>110</v>
      </c>
      <c r="H20" s="88" t="s">
        <v>105</v>
      </c>
      <c r="I20" s="91">
        <v>206.272727272727</v>
      </c>
      <c r="J20" s="90">
        <v>1.092896174863388E-2</v>
      </c>
      <c r="K20" s="90">
        <v>0.91256830601092886</v>
      </c>
      <c r="L20" s="90">
        <v>14.005464480874318</v>
      </c>
      <c r="M20" s="90">
        <v>30.68306010928961</v>
      </c>
      <c r="N20" s="90">
        <v>45.612021857923494</v>
      </c>
      <c r="O20" s="90">
        <v>0</v>
      </c>
      <c r="P20" s="90">
        <v>0</v>
      </c>
      <c r="Q20" s="90">
        <v>0</v>
      </c>
      <c r="R20" s="90">
        <v>29.568306010928971</v>
      </c>
      <c r="S20" s="90">
        <v>1.9125683060109289</v>
      </c>
      <c r="T20" s="90">
        <v>0</v>
      </c>
      <c r="U20" s="90">
        <v>14.131147540983601</v>
      </c>
      <c r="V20" s="90">
        <v>36.617486338797818</v>
      </c>
      <c r="W20" s="89">
        <v>320</v>
      </c>
      <c r="X20" s="88" t="s">
        <v>279</v>
      </c>
      <c r="Y20" s="87">
        <v>45302</v>
      </c>
      <c r="Z20" s="87" t="s">
        <v>286</v>
      </c>
      <c r="AA20" s="87" t="s">
        <v>277</v>
      </c>
    </row>
    <row r="21" spans="1:27" x14ac:dyDescent="0.35">
      <c r="A21" s="88" t="s">
        <v>561</v>
      </c>
      <c r="B21" s="88" t="s">
        <v>560</v>
      </c>
      <c r="C21" s="88" t="s">
        <v>559</v>
      </c>
      <c r="D21" s="88" t="s">
        <v>102</v>
      </c>
      <c r="E21" s="92">
        <v>92301</v>
      </c>
      <c r="F21" s="88" t="s">
        <v>103</v>
      </c>
      <c r="G21" s="88" t="s">
        <v>110</v>
      </c>
      <c r="H21" s="88" t="s">
        <v>105</v>
      </c>
      <c r="I21" s="91">
        <v>23.909407665505199</v>
      </c>
      <c r="J21" s="90">
        <v>178.66120218579255</v>
      </c>
      <c r="K21" s="90">
        <v>13.431693989071034</v>
      </c>
      <c r="L21" s="90">
        <v>77.043715846994544</v>
      </c>
      <c r="M21" s="90">
        <v>113.58469945355195</v>
      </c>
      <c r="N21" s="90">
        <v>187.9508196721311</v>
      </c>
      <c r="O21" s="90">
        <v>193.2240437158471</v>
      </c>
      <c r="P21" s="90">
        <v>1.5464480874316942</v>
      </c>
      <c r="Q21" s="90">
        <v>0</v>
      </c>
      <c r="R21" s="90">
        <v>113.43169398907104</v>
      </c>
      <c r="S21" s="90">
        <v>30.945355191256823</v>
      </c>
      <c r="T21" s="90">
        <v>7.0710382513661205</v>
      </c>
      <c r="U21" s="90">
        <v>231.2732240437162</v>
      </c>
      <c r="V21" s="90">
        <v>251.96174863387876</v>
      </c>
      <c r="W21" s="95">
        <v>480</v>
      </c>
      <c r="X21" s="88" t="s">
        <v>279</v>
      </c>
      <c r="Y21" s="87">
        <v>44994</v>
      </c>
      <c r="Z21" s="87" t="s">
        <v>286</v>
      </c>
      <c r="AA21" s="96" t="s">
        <v>277</v>
      </c>
    </row>
    <row r="22" spans="1:27" x14ac:dyDescent="0.35">
      <c r="A22" s="88" t="s">
        <v>558</v>
      </c>
      <c r="B22" s="88" t="s">
        <v>557</v>
      </c>
      <c r="C22" s="88" t="s">
        <v>556</v>
      </c>
      <c r="D22" s="88" t="s">
        <v>152</v>
      </c>
      <c r="E22" s="92">
        <v>49014</v>
      </c>
      <c r="F22" s="88" t="s">
        <v>150</v>
      </c>
      <c r="G22" s="88" t="s">
        <v>113</v>
      </c>
      <c r="H22" s="88" t="s">
        <v>105</v>
      </c>
      <c r="I22" s="91">
        <v>53.492682926829303</v>
      </c>
      <c r="J22" s="90">
        <v>69.420765027322417</v>
      </c>
      <c r="K22" s="90">
        <v>15.267759562841531</v>
      </c>
      <c r="L22" s="90">
        <v>24.743169398907096</v>
      </c>
      <c r="M22" s="90">
        <v>17.825136612021861</v>
      </c>
      <c r="N22" s="90">
        <v>48.16393442622946</v>
      </c>
      <c r="O22" s="90">
        <v>59.153005464480849</v>
      </c>
      <c r="P22" s="90">
        <v>4.1092896174863389</v>
      </c>
      <c r="Q22" s="90">
        <v>15.830601092896163</v>
      </c>
      <c r="R22" s="90">
        <v>17.999999999999996</v>
      </c>
      <c r="S22" s="90">
        <v>10.327868852459016</v>
      </c>
      <c r="T22" s="90">
        <v>14.803278688524593</v>
      </c>
      <c r="U22" s="90">
        <v>84.125683060109282</v>
      </c>
      <c r="V22" s="90">
        <v>92.147540983606433</v>
      </c>
      <c r="W22" s="89">
        <v>75</v>
      </c>
      <c r="X22" s="88" t="s">
        <v>279</v>
      </c>
      <c r="Y22" s="87">
        <v>45029</v>
      </c>
      <c r="Z22" s="87" t="s">
        <v>278</v>
      </c>
      <c r="AA22" s="96" t="s">
        <v>277</v>
      </c>
    </row>
    <row r="23" spans="1:27" ht="16.399999999999999" customHeight="1" x14ac:dyDescent="0.35">
      <c r="A23" s="88" t="s">
        <v>555</v>
      </c>
      <c r="B23" s="88" t="s">
        <v>554</v>
      </c>
      <c r="C23" s="88" t="s">
        <v>553</v>
      </c>
      <c r="D23" s="88" t="s">
        <v>131</v>
      </c>
      <c r="E23" s="92">
        <v>22427</v>
      </c>
      <c r="F23" s="88" t="s">
        <v>132</v>
      </c>
      <c r="G23" s="88" t="s">
        <v>104</v>
      </c>
      <c r="H23" s="88" t="s">
        <v>105</v>
      </c>
      <c r="I23" s="91">
        <v>56.454545454545503</v>
      </c>
      <c r="J23" s="90">
        <v>97.174863387978192</v>
      </c>
      <c r="K23" s="90">
        <v>31.950819672131139</v>
      </c>
      <c r="L23" s="90">
        <v>50.918032786885256</v>
      </c>
      <c r="M23" s="90">
        <v>73.437158469945345</v>
      </c>
      <c r="N23" s="90">
        <v>139.09289617486351</v>
      </c>
      <c r="O23" s="90">
        <v>114.38797814207645</v>
      </c>
      <c r="P23" s="90">
        <v>0</v>
      </c>
      <c r="Q23" s="90">
        <v>0</v>
      </c>
      <c r="R23" s="90">
        <v>43.721311475409841</v>
      </c>
      <c r="S23" s="90">
        <v>27.486338797814209</v>
      </c>
      <c r="T23" s="90">
        <v>18.087431693989078</v>
      </c>
      <c r="U23" s="90">
        <v>164.18579234972742</v>
      </c>
      <c r="V23" s="90">
        <v>147.92896174863469</v>
      </c>
      <c r="W23" s="89">
        <v>224</v>
      </c>
      <c r="X23" s="88" t="s">
        <v>279</v>
      </c>
      <c r="Y23" s="87">
        <v>45302</v>
      </c>
      <c r="Z23" s="87" t="s">
        <v>286</v>
      </c>
      <c r="AA23" s="87" t="s">
        <v>277</v>
      </c>
    </row>
    <row r="24" spans="1:27" x14ac:dyDescent="0.35">
      <c r="A24" s="88" t="s">
        <v>552</v>
      </c>
      <c r="B24" s="88" t="s">
        <v>551</v>
      </c>
      <c r="C24" s="88" t="s">
        <v>550</v>
      </c>
      <c r="D24" s="88" t="s">
        <v>108</v>
      </c>
      <c r="E24" s="92">
        <v>78380</v>
      </c>
      <c r="F24" s="88" t="s">
        <v>287</v>
      </c>
      <c r="G24" s="88" t="s">
        <v>126</v>
      </c>
      <c r="H24" s="88" t="s">
        <v>4</v>
      </c>
      <c r="I24" s="91">
        <v>1.9916839916839899</v>
      </c>
      <c r="J24" s="90">
        <v>2.3989071038251337</v>
      </c>
      <c r="K24" s="90">
        <v>1.8360655737704934</v>
      </c>
      <c r="L24" s="90">
        <v>0.6939890710382518</v>
      </c>
      <c r="M24" s="90">
        <v>0.15846994535519129</v>
      </c>
      <c r="N24" s="90">
        <v>1.9453551912568323</v>
      </c>
      <c r="O24" s="90">
        <v>2.2076502732240431</v>
      </c>
      <c r="P24" s="90">
        <v>0.16393442622950818</v>
      </c>
      <c r="Q24" s="90">
        <v>0.77049180327868882</v>
      </c>
      <c r="R24" s="90">
        <v>0.59562841530054689</v>
      </c>
      <c r="S24" s="90">
        <v>0.27322404371584708</v>
      </c>
      <c r="T24" s="90">
        <v>0.20218579234972681</v>
      </c>
      <c r="U24" s="90">
        <v>4.0163934426229346</v>
      </c>
      <c r="V24" s="90">
        <v>4.218579234972661</v>
      </c>
      <c r="W24" s="89" t="s">
        <v>114</v>
      </c>
      <c r="X24" s="88" t="s">
        <v>279</v>
      </c>
      <c r="Y24" s="87">
        <v>45330</v>
      </c>
      <c r="Z24" s="87" t="s">
        <v>278</v>
      </c>
      <c r="AA24" s="87" t="s">
        <v>277</v>
      </c>
    </row>
    <row r="25" spans="1:27" x14ac:dyDescent="0.35">
      <c r="A25" s="88" t="s">
        <v>549</v>
      </c>
      <c r="B25" s="88" t="s">
        <v>548</v>
      </c>
      <c r="C25" s="88" t="s">
        <v>475</v>
      </c>
      <c r="D25" s="88" t="s">
        <v>115</v>
      </c>
      <c r="E25" s="92">
        <v>85232</v>
      </c>
      <c r="F25" s="88" t="s">
        <v>116</v>
      </c>
      <c r="G25" s="88" t="s">
        <v>126</v>
      </c>
      <c r="H25" s="88" t="s">
        <v>4</v>
      </c>
      <c r="I25" s="91">
        <v>45.319535221495997</v>
      </c>
      <c r="J25" s="90">
        <v>62.196721311475386</v>
      </c>
      <c r="K25" s="90">
        <v>32.322404371584689</v>
      </c>
      <c r="L25" s="90">
        <v>141.56830601092892</v>
      </c>
      <c r="M25" s="90">
        <v>134.24590163934423</v>
      </c>
      <c r="N25" s="90">
        <v>247.45355191256778</v>
      </c>
      <c r="O25" s="90">
        <v>122.62841530054624</v>
      </c>
      <c r="P25" s="90">
        <v>0.25136612021857924</v>
      </c>
      <c r="Q25" s="90">
        <v>0</v>
      </c>
      <c r="R25" s="90">
        <v>77.262295081967181</v>
      </c>
      <c r="S25" s="90">
        <v>18.371584699453553</v>
      </c>
      <c r="T25" s="90">
        <v>14.584699453551913</v>
      </c>
      <c r="U25" s="90">
        <v>260.11475409836112</v>
      </c>
      <c r="V25" s="90">
        <v>266.45901639344294</v>
      </c>
      <c r="W25" s="89" t="s">
        <v>114</v>
      </c>
      <c r="X25" s="88" t="s">
        <v>279</v>
      </c>
      <c r="Y25" s="87">
        <v>45267</v>
      </c>
      <c r="Z25" s="87" t="s">
        <v>278</v>
      </c>
      <c r="AA25" s="96" t="s">
        <v>277</v>
      </c>
    </row>
    <row r="26" spans="1:27" x14ac:dyDescent="0.35">
      <c r="A26" s="88" t="s">
        <v>547</v>
      </c>
      <c r="B26" s="88" t="s">
        <v>546</v>
      </c>
      <c r="C26" s="88" t="s">
        <v>545</v>
      </c>
      <c r="D26" s="88" t="s">
        <v>108</v>
      </c>
      <c r="E26" s="92">
        <v>76574</v>
      </c>
      <c r="F26" s="88" t="s">
        <v>109</v>
      </c>
      <c r="G26" s="88" t="s">
        <v>104</v>
      </c>
      <c r="H26" s="88" t="s">
        <v>4</v>
      </c>
      <c r="I26" s="91">
        <v>51.149242424242402</v>
      </c>
      <c r="J26" s="90">
        <v>195.21311475409817</v>
      </c>
      <c r="K26" s="90">
        <v>40.754098360655746</v>
      </c>
      <c r="L26" s="90">
        <v>82.196721311475386</v>
      </c>
      <c r="M26" s="90">
        <v>110.23497267759564</v>
      </c>
      <c r="N26" s="90">
        <v>183.39890710382505</v>
      </c>
      <c r="O26" s="90">
        <v>244.99999999999957</v>
      </c>
      <c r="P26" s="90">
        <v>0</v>
      </c>
      <c r="Q26" s="90">
        <v>0</v>
      </c>
      <c r="R26" s="90">
        <v>57.868852459016423</v>
      </c>
      <c r="S26" s="90">
        <v>37.163934426229503</v>
      </c>
      <c r="T26" s="90">
        <v>60.786885245901686</v>
      </c>
      <c r="U26" s="90">
        <v>272.57923497267814</v>
      </c>
      <c r="V26" s="90">
        <v>347.16939890710472</v>
      </c>
      <c r="W26" s="89">
        <v>461</v>
      </c>
      <c r="X26" s="88" t="s">
        <v>279</v>
      </c>
      <c r="Y26" s="87">
        <v>45274</v>
      </c>
      <c r="Z26" s="87" t="s">
        <v>286</v>
      </c>
      <c r="AA26" s="96" t="s">
        <v>277</v>
      </c>
    </row>
    <row r="27" spans="1:27" ht="16.399999999999999" customHeight="1" x14ac:dyDescent="0.35">
      <c r="A27" s="88" t="s">
        <v>544</v>
      </c>
      <c r="B27" s="88" t="s">
        <v>543</v>
      </c>
      <c r="C27" s="88" t="s">
        <v>198</v>
      </c>
      <c r="D27" s="88" t="s">
        <v>102</v>
      </c>
      <c r="E27" s="92">
        <v>92154</v>
      </c>
      <c r="F27" s="88" t="s">
        <v>118</v>
      </c>
      <c r="G27" s="88" t="s">
        <v>110</v>
      </c>
      <c r="H27" s="88" t="s">
        <v>105</v>
      </c>
      <c r="I27" s="91">
        <v>66.306715669896406</v>
      </c>
      <c r="J27" s="90">
        <v>968.40437158470434</v>
      </c>
      <c r="K27" s="90">
        <v>118.59016393442609</v>
      </c>
      <c r="L27" s="90">
        <v>64.546448087431642</v>
      </c>
      <c r="M27" s="90">
        <v>99.715846994535525</v>
      </c>
      <c r="N27" s="90">
        <v>254.84153005464464</v>
      </c>
      <c r="O27" s="90">
        <v>752.6557377049196</v>
      </c>
      <c r="P27" s="90">
        <v>23.46994535519126</v>
      </c>
      <c r="Q27" s="90">
        <v>220.2896174863385</v>
      </c>
      <c r="R27" s="90">
        <v>145.45901639344257</v>
      </c>
      <c r="S27" s="90">
        <v>42.459016393442596</v>
      </c>
      <c r="T27" s="90">
        <v>49.415300546448101</v>
      </c>
      <c r="U27" s="90">
        <v>1013.923497267765</v>
      </c>
      <c r="V27" s="90">
        <v>656.73770491803589</v>
      </c>
      <c r="W27" s="89">
        <v>750</v>
      </c>
      <c r="X27" s="88" t="s">
        <v>279</v>
      </c>
      <c r="Y27" s="87">
        <v>45232</v>
      </c>
      <c r="Z27" s="87" t="s">
        <v>286</v>
      </c>
      <c r="AA27" s="87" t="s">
        <v>277</v>
      </c>
    </row>
    <row r="28" spans="1:27" ht="16.399999999999999" customHeight="1" x14ac:dyDescent="0.35">
      <c r="A28" s="88" t="s">
        <v>542</v>
      </c>
      <c r="B28" s="88" t="s">
        <v>541</v>
      </c>
      <c r="C28" s="88" t="s">
        <v>540</v>
      </c>
      <c r="D28" s="88" t="s">
        <v>157</v>
      </c>
      <c r="E28" s="92">
        <v>66845</v>
      </c>
      <c r="F28" s="88" t="s">
        <v>8</v>
      </c>
      <c r="G28" s="88" t="s">
        <v>113</v>
      </c>
      <c r="H28" s="88" t="s">
        <v>105</v>
      </c>
      <c r="I28" s="91">
        <v>28.900216919739702</v>
      </c>
      <c r="J28" s="90">
        <v>7.4808743169398895</v>
      </c>
      <c r="K28" s="90">
        <v>13.551912568306012</v>
      </c>
      <c r="L28" s="90">
        <v>33.961748633879779</v>
      </c>
      <c r="M28" s="90">
        <v>21.9016393442623</v>
      </c>
      <c r="N28" s="90">
        <v>49.174863387978107</v>
      </c>
      <c r="O28" s="90">
        <v>21.398907103825145</v>
      </c>
      <c r="P28" s="90">
        <v>4.7213114754098351</v>
      </c>
      <c r="Q28" s="90">
        <v>1.6010928961748634</v>
      </c>
      <c r="R28" s="90">
        <v>18.852459016393439</v>
      </c>
      <c r="S28" s="90">
        <v>4.9890710382513657</v>
      </c>
      <c r="T28" s="90">
        <v>10.338797814207654</v>
      </c>
      <c r="U28" s="90">
        <v>42.715846994535511</v>
      </c>
      <c r="V28" s="90">
        <v>64.852459016393368</v>
      </c>
      <c r="W28" s="89" t="s">
        <v>114</v>
      </c>
      <c r="X28" s="88" t="s">
        <v>279</v>
      </c>
      <c r="Y28" s="87">
        <v>45001</v>
      </c>
      <c r="Z28" s="87" t="s">
        <v>278</v>
      </c>
      <c r="AA28" s="87" t="s">
        <v>277</v>
      </c>
    </row>
    <row r="29" spans="1:27" ht="16.399999999999999" customHeight="1" x14ac:dyDescent="0.35">
      <c r="A29" s="88" t="s">
        <v>539</v>
      </c>
      <c r="B29" s="88" t="s">
        <v>538</v>
      </c>
      <c r="C29" s="88" t="s">
        <v>537</v>
      </c>
      <c r="D29" s="88" t="s">
        <v>152</v>
      </c>
      <c r="E29" s="92">
        <v>49783</v>
      </c>
      <c r="F29" s="88" t="s">
        <v>150</v>
      </c>
      <c r="G29" s="88" t="s">
        <v>113</v>
      </c>
      <c r="H29" s="88" t="s">
        <v>105</v>
      </c>
      <c r="I29" s="91">
        <v>67.599999999999994</v>
      </c>
      <c r="J29" s="90">
        <v>7.4972677595628419</v>
      </c>
      <c r="K29" s="90">
        <v>0.72677595628415304</v>
      </c>
      <c r="L29" s="90">
        <v>1.3114754098360655</v>
      </c>
      <c r="M29" s="90">
        <v>2.3224043715846996</v>
      </c>
      <c r="N29" s="90">
        <v>3.7213114754098369</v>
      </c>
      <c r="O29" s="90">
        <v>8.1366120218579248</v>
      </c>
      <c r="P29" s="90">
        <v>0</v>
      </c>
      <c r="Q29" s="90">
        <v>0</v>
      </c>
      <c r="R29" s="90">
        <v>1.0218579234972678</v>
      </c>
      <c r="S29" s="90">
        <v>0</v>
      </c>
      <c r="T29" s="90">
        <v>0.46448087431693991</v>
      </c>
      <c r="U29" s="90">
        <v>10.371584699453553</v>
      </c>
      <c r="V29" s="90">
        <v>9.4535519125683081</v>
      </c>
      <c r="W29" s="89" t="s">
        <v>114</v>
      </c>
      <c r="X29" s="88" t="s">
        <v>279</v>
      </c>
      <c r="Y29" s="87">
        <v>45057</v>
      </c>
      <c r="Z29" s="87" t="s">
        <v>278</v>
      </c>
      <c r="AA29" s="87" t="s">
        <v>277</v>
      </c>
    </row>
    <row r="30" spans="1:27" ht="16.399999999999999" customHeight="1" x14ac:dyDescent="0.35">
      <c r="A30" s="88" t="s">
        <v>536</v>
      </c>
      <c r="B30" s="88" t="s">
        <v>535</v>
      </c>
      <c r="C30" s="88" t="s">
        <v>534</v>
      </c>
      <c r="D30" s="88" t="s">
        <v>123</v>
      </c>
      <c r="E30" s="92">
        <v>87021</v>
      </c>
      <c r="F30" s="88" t="s">
        <v>124</v>
      </c>
      <c r="G30" s="88" t="s">
        <v>113</v>
      </c>
      <c r="H30" s="88" t="s">
        <v>4</v>
      </c>
      <c r="I30" s="91">
        <v>30.4838709677419</v>
      </c>
      <c r="J30" s="90">
        <v>173.74316939890741</v>
      </c>
      <c r="K30" s="90">
        <v>3.5355191256830607</v>
      </c>
      <c r="L30" s="90">
        <v>0.37158469945355188</v>
      </c>
      <c r="M30" s="90">
        <v>2.185792349726776E-2</v>
      </c>
      <c r="N30" s="90">
        <v>6.3169398907103824</v>
      </c>
      <c r="O30" s="90">
        <v>171.35519125683098</v>
      </c>
      <c r="P30" s="90">
        <v>0</v>
      </c>
      <c r="Q30" s="90">
        <v>0</v>
      </c>
      <c r="R30" s="90">
        <v>0</v>
      </c>
      <c r="S30" s="90">
        <v>1.6448087431693992</v>
      </c>
      <c r="T30" s="90">
        <v>1.0710382513661203</v>
      </c>
      <c r="U30" s="90">
        <v>174.95628415300578</v>
      </c>
      <c r="V30" s="90">
        <v>167.62841530054683</v>
      </c>
      <c r="W30" s="89" t="s">
        <v>114</v>
      </c>
      <c r="X30" s="88" t="s">
        <v>279</v>
      </c>
      <c r="Y30" s="87">
        <v>44973</v>
      </c>
      <c r="Z30" s="87" t="s">
        <v>286</v>
      </c>
      <c r="AA30" s="87" t="s">
        <v>277</v>
      </c>
    </row>
    <row r="31" spans="1:27" x14ac:dyDescent="0.35">
      <c r="A31" s="88" t="s">
        <v>533</v>
      </c>
      <c r="B31" s="88" t="s">
        <v>532</v>
      </c>
      <c r="C31" s="88" t="s">
        <v>531</v>
      </c>
      <c r="D31" s="88" t="s">
        <v>159</v>
      </c>
      <c r="E31" s="92">
        <v>47834</v>
      </c>
      <c r="F31" s="88" t="s">
        <v>8</v>
      </c>
      <c r="G31" s="88" t="s">
        <v>126</v>
      </c>
      <c r="H31" s="88" t="s">
        <v>105</v>
      </c>
      <c r="I31" s="91">
        <v>8.56</v>
      </c>
      <c r="J31" s="90">
        <v>6.1967213114754154</v>
      </c>
      <c r="K31" s="90">
        <v>5.8524590163934418</v>
      </c>
      <c r="L31" s="90">
        <v>12.180327868852439</v>
      </c>
      <c r="M31" s="90">
        <v>11.568306010928946</v>
      </c>
      <c r="N31" s="90">
        <v>23.038251366120132</v>
      </c>
      <c r="O31" s="90">
        <v>11.808743169398857</v>
      </c>
      <c r="P31" s="90">
        <v>0.66666666666666674</v>
      </c>
      <c r="Q31" s="90">
        <v>0.28415300546448091</v>
      </c>
      <c r="R31" s="90">
        <v>4.9398907103825129</v>
      </c>
      <c r="S31" s="90">
        <v>2.0491803278688523</v>
      </c>
      <c r="T31" s="90">
        <v>2.9890710382513657</v>
      </c>
      <c r="U31" s="90">
        <v>25.819672131147346</v>
      </c>
      <c r="V31" s="90">
        <v>25.726775956283955</v>
      </c>
      <c r="W31" s="89" t="s">
        <v>114</v>
      </c>
      <c r="X31" s="88" t="s">
        <v>279</v>
      </c>
      <c r="Y31" s="87">
        <v>45302</v>
      </c>
      <c r="Z31" s="87" t="s">
        <v>278</v>
      </c>
      <c r="AA31" s="96" t="s">
        <v>277</v>
      </c>
    </row>
    <row r="32" spans="1:27" ht="16.399999999999999" customHeight="1" x14ac:dyDescent="0.35">
      <c r="A32" s="88" t="s">
        <v>530</v>
      </c>
      <c r="B32" s="88" t="s">
        <v>529</v>
      </c>
      <c r="C32" s="88" t="s">
        <v>528</v>
      </c>
      <c r="D32" s="88" t="s">
        <v>138</v>
      </c>
      <c r="E32" s="92">
        <v>12901</v>
      </c>
      <c r="F32" s="88" t="s">
        <v>139</v>
      </c>
      <c r="G32" s="88" t="s">
        <v>126</v>
      </c>
      <c r="H32" s="88" t="s">
        <v>105</v>
      </c>
      <c r="I32" s="91">
        <v>5.8888888888888902</v>
      </c>
      <c r="J32" s="90">
        <v>0.30054644808743169</v>
      </c>
      <c r="K32" s="90">
        <v>0.27322404371584702</v>
      </c>
      <c r="L32" s="90">
        <v>1.3442622950819678</v>
      </c>
      <c r="M32" s="90">
        <v>0.45901639344262296</v>
      </c>
      <c r="N32" s="90">
        <v>0.49180327868852464</v>
      </c>
      <c r="O32" s="90">
        <v>0.94535519125683098</v>
      </c>
      <c r="P32" s="90">
        <v>0.63934426229508201</v>
      </c>
      <c r="Q32" s="90">
        <v>0.30054644808743169</v>
      </c>
      <c r="R32" s="90">
        <v>0.63934426229508201</v>
      </c>
      <c r="S32" s="90">
        <v>0</v>
      </c>
      <c r="T32" s="90">
        <v>0</v>
      </c>
      <c r="U32" s="90">
        <v>1.7377049180327877</v>
      </c>
      <c r="V32" s="90">
        <v>1.6120218579234979</v>
      </c>
      <c r="W32" s="89" t="s">
        <v>114</v>
      </c>
      <c r="X32" s="88" t="s">
        <v>279</v>
      </c>
      <c r="Y32" s="87">
        <v>44861</v>
      </c>
      <c r="Z32" s="87" t="s">
        <v>360</v>
      </c>
      <c r="AA32" s="87" t="s">
        <v>277</v>
      </c>
    </row>
    <row r="33" spans="1:27" ht="16.399999999999999" customHeight="1" x14ac:dyDescent="0.35">
      <c r="A33" s="88" t="s">
        <v>527</v>
      </c>
      <c r="B33" s="88" t="s">
        <v>526</v>
      </c>
      <c r="C33" s="88" t="s">
        <v>525</v>
      </c>
      <c r="D33" s="88" t="s">
        <v>136</v>
      </c>
      <c r="E33" s="92">
        <v>17748</v>
      </c>
      <c r="F33" s="88" t="s">
        <v>137</v>
      </c>
      <c r="G33" s="88" t="s">
        <v>126</v>
      </c>
      <c r="H33" s="88" t="s">
        <v>4</v>
      </c>
      <c r="I33" s="91">
        <v>53.735955056179797</v>
      </c>
      <c r="J33" s="90">
        <v>2.6775956284153013</v>
      </c>
      <c r="K33" s="90">
        <v>9.5355191256830576</v>
      </c>
      <c r="L33" s="90">
        <v>32.502732240437133</v>
      </c>
      <c r="M33" s="90">
        <v>13.759562841530055</v>
      </c>
      <c r="N33" s="90">
        <v>54.480874316939918</v>
      </c>
      <c r="O33" s="90">
        <v>2.8032786885245899</v>
      </c>
      <c r="P33" s="90">
        <v>0</v>
      </c>
      <c r="Q33" s="90">
        <v>1.1912568306010929</v>
      </c>
      <c r="R33" s="90">
        <v>21.191256830601088</v>
      </c>
      <c r="S33" s="90">
        <v>15.278688524590164</v>
      </c>
      <c r="T33" s="90">
        <v>0.23497267759562843</v>
      </c>
      <c r="U33" s="90">
        <v>21.770491803278688</v>
      </c>
      <c r="V33" s="90">
        <v>52.939890710382535</v>
      </c>
      <c r="W33" s="89" t="s">
        <v>114</v>
      </c>
      <c r="X33" s="88" t="s">
        <v>279</v>
      </c>
      <c r="Y33" s="87">
        <v>45316</v>
      </c>
      <c r="Z33" s="87" t="s">
        <v>278</v>
      </c>
      <c r="AA33" s="87" t="s">
        <v>277</v>
      </c>
    </row>
    <row r="34" spans="1:27" ht="16.399999999999999" customHeight="1" x14ac:dyDescent="0.35">
      <c r="A34" s="88" t="s">
        <v>524</v>
      </c>
      <c r="B34" s="88" t="s">
        <v>523</v>
      </c>
      <c r="C34" s="88" t="s">
        <v>522</v>
      </c>
      <c r="D34" s="88" t="s">
        <v>133</v>
      </c>
      <c r="E34" s="92">
        <v>34112</v>
      </c>
      <c r="F34" s="88" t="s">
        <v>7</v>
      </c>
      <c r="G34" s="88" t="s">
        <v>113</v>
      </c>
      <c r="H34" s="88" t="s">
        <v>105</v>
      </c>
      <c r="I34" s="91">
        <v>3.1012658227848098</v>
      </c>
      <c r="J34" s="90">
        <v>2.8087431693989062</v>
      </c>
      <c r="K34" s="90">
        <v>1.2513661202185802</v>
      </c>
      <c r="L34" s="90">
        <v>2.2896174863387979</v>
      </c>
      <c r="M34" s="90">
        <v>1.7377049180327884</v>
      </c>
      <c r="N34" s="90">
        <v>5.4972677595628294</v>
      </c>
      <c r="O34" s="90">
        <v>2.2732240437158473</v>
      </c>
      <c r="P34" s="90">
        <v>0.15846994535519127</v>
      </c>
      <c r="Q34" s="90">
        <v>0.15846994535519129</v>
      </c>
      <c r="R34" s="90">
        <v>0.23497267759562845</v>
      </c>
      <c r="S34" s="90">
        <v>0.15846994535519127</v>
      </c>
      <c r="T34" s="90">
        <v>0.1475409836065574</v>
      </c>
      <c r="U34" s="90">
        <v>7.54644808743166</v>
      </c>
      <c r="V34" s="90">
        <v>5.8797814207650001</v>
      </c>
      <c r="W34" s="89" t="s">
        <v>114</v>
      </c>
      <c r="X34" s="88" t="s">
        <v>279</v>
      </c>
      <c r="Y34" s="87">
        <v>45029</v>
      </c>
      <c r="Z34" s="87" t="s">
        <v>278</v>
      </c>
      <c r="AA34" s="87" t="s">
        <v>277</v>
      </c>
    </row>
    <row r="35" spans="1:27" ht="16.399999999999999" customHeight="1" x14ac:dyDescent="0.35">
      <c r="A35" s="88" t="s">
        <v>521</v>
      </c>
      <c r="B35" s="88" t="s">
        <v>520</v>
      </c>
      <c r="C35" s="88" t="s">
        <v>519</v>
      </c>
      <c r="D35" s="88" t="s">
        <v>120</v>
      </c>
      <c r="E35" s="92">
        <v>98421</v>
      </c>
      <c r="F35" s="88" t="s">
        <v>121</v>
      </c>
      <c r="G35" s="88" t="s">
        <v>110</v>
      </c>
      <c r="H35" s="88" t="s">
        <v>105</v>
      </c>
      <c r="I35" s="91">
        <v>76.939823008849601</v>
      </c>
      <c r="J35" s="90">
        <v>481.45901639344265</v>
      </c>
      <c r="K35" s="90">
        <v>58.158469945355151</v>
      </c>
      <c r="L35" s="90">
        <v>110.3934426229508</v>
      </c>
      <c r="M35" s="90">
        <v>116.25136612021861</v>
      </c>
      <c r="N35" s="90">
        <v>238.84699453551875</v>
      </c>
      <c r="O35" s="90">
        <v>397.14207650273181</v>
      </c>
      <c r="P35" s="90">
        <v>36.338797814207659</v>
      </c>
      <c r="Q35" s="90">
        <v>93.934426229508205</v>
      </c>
      <c r="R35" s="90">
        <v>139.9836065573769</v>
      </c>
      <c r="S35" s="90">
        <v>28.89071038251366</v>
      </c>
      <c r="T35" s="90">
        <v>12.125683060109287</v>
      </c>
      <c r="U35" s="90">
        <v>585.26229508196707</v>
      </c>
      <c r="V35" s="90">
        <v>644.93442622950715</v>
      </c>
      <c r="W35" s="89">
        <v>1181</v>
      </c>
      <c r="X35" s="88" t="s">
        <v>279</v>
      </c>
      <c r="Y35" s="87">
        <v>45316</v>
      </c>
      <c r="Z35" s="87" t="s">
        <v>286</v>
      </c>
      <c r="AA35" s="87" t="s">
        <v>277</v>
      </c>
    </row>
    <row r="36" spans="1:27" x14ac:dyDescent="0.35">
      <c r="A36" s="88" t="s">
        <v>518</v>
      </c>
      <c r="B36" s="88" t="s">
        <v>517</v>
      </c>
      <c r="C36" s="88" t="s">
        <v>516</v>
      </c>
      <c r="D36" s="88" t="s">
        <v>515</v>
      </c>
      <c r="E36" s="92">
        <v>4102</v>
      </c>
      <c r="F36" s="88" t="s">
        <v>141</v>
      </c>
      <c r="G36" s="88" t="s">
        <v>126</v>
      </c>
      <c r="H36" s="88" t="s">
        <v>105</v>
      </c>
      <c r="I36" s="91">
        <v>5.3505154639175299</v>
      </c>
      <c r="J36" s="90">
        <v>1.3169398907103833</v>
      </c>
      <c r="K36" s="90">
        <v>0.77595628415300566</v>
      </c>
      <c r="L36" s="90">
        <v>0.62841530054644823</v>
      </c>
      <c r="M36" s="90">
        <v>0.12021857923497267</v>
      </c>
      <c r="N36" s="90">
        <v>1.1693989071038255</v>
      </c>
      <c r="O36" s="90">
        <v>1.6502732240437166</v>
      </c>
      <c r="P36" s="90">
        <v>0</v>
      </c>
      <c r="Q36" s="90">
        <v>2.185792349726776E-2</v>
      </c>
      <c r="R36" s="90">
        <v>0</v>
      </c>
      <c r="S36" s="90">
        <v>0</v>
      </c>
      <c r="T36" s="90">
        <v>0</v>
      </c>
      <c r="U36" s="90">
        <v>2.8415300546448079</v>
      </c>
      <c r="V36" s="90">
        <v>1.7158469945355201</v>
      </c>
      <c r="W36" s="89" t="s">
        <v>114</v>
      </c>
      <c r="X36" s="88" t="s">
        <v>279</v>
      </c>
      <c r="Y36" s="87">
        <v>45197</v>
      </c>
      <c r="Z36" s="87" t="s">
        <v>278</v>
      </c>
      <c r="AA36" s="87" t="s">
        <v>277</v>
      </c>
    </row>
    <row r="37" spans="1:27" ht="16.399999999999999" customHeight="1" x14ac:dyDescent="0.35">
      <c r="A37" s="88" t="s">
        <v>514</v>
      </c>
      <c r="B37" s="88" t="s">
        <v>513</v>
      </c>
      <c r="C37" s="88" t="s">
        <v>185</v>
      </c>
      <c r="D37" s="88" t="s">
        <v>108</v>
      </c>
      <c r="E37" s="92">
        <v>75202</v>
      </c>
      <c r="F37" s="88" t="s">
        <v>128</v>
      </c>
      <c r="G37" s="88" t="s">
        <v>126</v>
      </c>
      <c r="H37" s="88" t="s">
        <v>105</v>
      </c>
      <c r="I37" s="91">
        <v>1.24508670520231</v>
      </c>
      <c r="J37" s="90">
        <v>5.7049180327868587</v>
      </c>
      <c r="K37" s="90">
        <v>2.7322404371584699E-2</v>
      </c>
      <c r="L37" s="90">
        <v>2.7322404371584699E-2</v>
      </c>
      <c r="M37" s="90">
        <v>1.6393442622950821E-2</v>
      </c>
      <c r="N37" s="90">
        <v>2.3442622950819616</v>
      </c>
      <c r="O37" s="90">
        <v>3.1475409836065333</v>
      </c>
      <c r="P37" s="90">
        <v>6.0109289617486336E-2</v>
      </c>
      <c r="Q37" s="90">
        <v>0.2240437158469947</v>
      </c>
      <c r="R37" s="90">
        <v>2.7322404371584699E-2</v>
      </c>
      <c r="S37" s="90">
        <v>1.6393442622950821E-2</v>
      </c>
      <c r="T37" s="90">
        <v>0</v>
      </c>
      <c r="U37" s="90">
        <v>5.7322404371584437</v>
      </c>
      <c r="V37" s="90">
        <v>2.9672131147540677</v>
      </c>
      <c r="W37" s="89" t="s">
        <v>114</v>
      </c>
      <c r="X37" s="88" t="s">
        <v>279</v>
      </c>
      <c r="Y37" s="87">
        <v>44882</v>
      </c>
      <c r="Z37" s="87" t="s">
        <v>360</v>
      </c>
      <c r="AA37" s="87" t="s">
        <v>277</v>
      </c>
    </row>
    <row r="38" spans="1:27" ht="16.399999999999999" customHeight="1" x14ac:dyDescent="0.35">
      <c r="A38" s="88" t="s">
        <v>512</v>
      </c>
      <c r="B38" s="88" t="s">
        <v>511</v>
      </c>
      <c r="C38" s="88" t="s">
        <v>510</v>
      </c>
      <c r="D38" s="88" t="s">
        <v>134</v>
      </c>
      <c r="E38" s="92">
        <v>80010</v>
      </c>
      <c r="F38" s="88" t="s">
        <v>135</v>
      </c>
      <c r="G38" s="88" t="s">
        <v>110</v>
      </c>
      <c r="H38" s="88" t="s">
        <v>105</v>
      </c>
      <c r="I38" s="91">
        <v>41.756595744680901</v>
      </c>
      <c r="J38" s="90">
        <v>713.08743169398554</v>
      </c>
      <c r="K38" s="90">
        <v>51.50273224043714</v>
      </c>
      <c r="L38" s="90">
        <v>120.79234972677597</v>
      </c>
      <c r="M38" s="90">
        <v>93.699453551912541</v>
      </c>
      <c r="N38" s="90">
        <v>188.40437158469936</v>
      </c>
      <c r="O38" s="90">
        <v>717.42076502731982</v>
      </c>
      <c r="P38" s="90">
        <v>12.715846994535521</v>
      </c>
      <c r="Q38" s="90">
        <v>60.540983606557376</v>
      </c>
      <c r="R38" s="90">
        <v>92.74863387978138</v>
      </c>
      <c r="S38" s="90">
        <v>30.000000000000004</v>
      </c>
      <c r="T38" s="90">
        <v>30.469945355191257</v>
      </c>
      <c r="U38" s="90">
        <v>825.86338797813892</v>
      </c>
      <c r="V38" s="90">
        <v>564.61202185792342</v>
      </c>
      <c r="W38" s="89">
        <v>600</v>
      </c>
      <c r="X38" s="88" t="s">
        <v>279</v>
      </c>
      <c r="Y38" s="87">
        <v>45001</v>
      </c>
      <c r="Z38" s="87" t="s">
        <v>286</v>
      </c>
      <c r="AA38" s="87" t="s">
        <v>277</v>
      </c>
    </row>
    <row r="39" spans="1:27" x14ac:dyDescent="0.35">
      <c r="A39" s="88" t="s">
        <v>509</v>
      </c>
      <c r="B39" s="88" t="s">
        <v>508</v>
      </c>
      <c r="C39" s="88" t="s">
        <v>507</v>
      </c>
      <c r="D39" s="88" t="s">
        <v>151</v>
      </c>
      <c r="E39" s="92">
        <v>53039</v>
      </c>
      <c r="F39" s="88" t="s">
        <v>8</v>
      </c>
      <c r="G39" s="88" t="s">
        <v>126</v>
      </c>
      <c r="H39" s="88" t="s">
        <v>105</v>
      </c>
      <c r="I39" s="91">
        <v>39.798192771084302</v>
      </c>
      <c r="J39" s="90">
        <v>12.393442622950824</v>
      </c>
      <c r="K39" s="90">
        <v>10.808743169398904</v>
      </c>
      <c r="L39" s="90">
        <v>43.491803278688508</v>
      </c>
      <c r="M39" s="90">
        <v>54.994535519125655</v>
      </c>
      <c r="N39" s="90">
        <v>87.617486338797733</v>
      </c>
      <c r="O39" s="90">
        <v>31.786885245901615</v>
      </c>
      <c r="P39" s="90">
        <v>1.8087431693989071</v>
      </c>
      <c r="Q39" s="90">
        <v>0.4754098360655738</v>
      </c>
      <c r="R39" s="90">
        <v>25.841530054644817</v>
      </c>
      <c r="S39" s="90">
        <v>9.338797814207652</v>
      </c>
      <c r="T39" s="90">
        <v>6.1147540983606561</v>
      </c>
      <c r="U39" s="90">
        <v>80.39344262295073</v>
      </c>
      <c r="V39" s="90">
        <v>82.732240437158396</v>
      </c>
      <c r="W39" s="89" t="s">
        <v>114</v>
      </c>
      <c r="X39" s="88" t="s">
        <v>279</v>
      </c>
      <c r="Y39" s="87">
        <v>45022</v>
      </c>
      <c r="Z39" s="87" t="s">
        <v>360</v>
      </c>
      <c r="AA39" s="96" t="s">
        <v>277</v>
      </c>
    </row>
    <row r="40" spans="1:27" ht="16.399999999999999" customHeight="1" x14ac:dyDescent="0.35">
      <c r="A40" s="88" t="s">
        <v>506</v>
      </c>
      <c r="B40" s="88" t="s">
        <v>505</v>
      </c>
      <c r="C40" s="88" t="s">
        <v>504</v>
      </c>
      <c r="D40" s="88" t="s">
        <v>115</v>
      </c>
      <c r="E40" s="92">
        <v>85131</v>
      </c>
      <c r="F40" s="88" t="s">
        <v>116</v>
      </c>
      <c r="G40" s="88" t="s">
        <v>104</v>
      </c>
      <c r="H40" s="88" t="s">
        <v>105</v>
      </c>
      <c r="I40" s="91">
        <v>33.173719092531201</v>
      </c>
      <c r="J40" s="90">
        <v>1241.1147540983607</v>
      </c>
      <c r="K40" s="90">
        <v>49.393442622950829</v>
      </c>
      <c r="L40" s="90">
        <v>71.562841530054669</v>
      </c>
      <c r="M40" s="90">
        <v>57.770491803278716</v>
      </c>
      <c r="N40" s="90">
        <v>117.51912568306003</v>
      </c>
      <c r="O40" s="90">
        <v>783.98907103826105</v>
      </c>
      <c r="P40" s="90">
        <v>53.306010928961683</v>
      </c>
      <c r="Q40" s="90">
        <v>465.02732240437393</v>
      </c>
      <c r="R40" s="90">
        <v>48.825136612021836</v>
      </c>
      <c r="S40" s="90">
        <v>19.808743169398909</v>
      </c>
      <c r="T40" s="90">
        <v>47.606557377049164</v>
      </c>
      <c r="U40" s="90">
        <v>1303.6010928961796</v>
      </c>
      <c r="V40" s="90">
        <v>1038.311475409854</v>
      </c>
      <c r="W40" s="89">
        <v>900</v>
      </c>
      <c r="X40" s="88" t="s">
        <v>279</v>
      </c>
      <c r="Y40" s="87">
        <v>45225</v>
      </c>
      <c r="Z40" s="87" t="s">
        <v>286</v>
      </c>
      <c r="AA40" s="87" t="s">
        <v>277</v>
      </c>
    </row>
    <row r="41" spans="1:27" ht="16.399999999999999" customHeight="1" x14ac:dyDescent="0.35">
      <c r="A41" s="88" t="s">
        <v>503</v>
      </c>
      <c r="B41" s="88" t="s">
        <v>502</v>
      </c>
      <c r="C41" s="88" t="s">
        <v>501</v>
      </c>
      <c r="D41" s="88" t="s">
        <v>108</v>
      </c>
      <c r="E41" s="92">
        <v>76837</v>
      </c>
      <c r="F41" s="88" t="s">
        <v>128</v>
      </c>
      <c r="G41" s="88" t="s">
        <v>126</v>
      </c>
      <c r="H41" s="88" t="s">
        <v>4</v>
      </c>
      <c r="I41" s="91">
        <v>41.754623921085098</v>
      </c>
      <c r="J41" s="90">
        <v>154.93442622950798</v>
      </c>
      <c r="K41" s="90">
        <v>30.830601092896181</v>
      </c>
      <c r="L41" s="90">
        <v>2.3333333333333339</v>
      </c>
      <c r="M41" s="90">
        <v>0.16939890710382513</v>
      </c>
      <c r="N41" s="90">
        <v>19.426229508196723</v>
      </c>
      <c r="O41" s="90">
        <v>168.84153005464432</v>
      </c>
      <c r="P41" s="90">
        <v>0</v>
      </c>
      <c r="Q41" s="90">
        <v>0</v>
      </c>
      <c r="R41" s="90">
        <v>0.33879781420765043</v>
      </c>
      <c r="S41" s="90">
        <v>2.2950819672131146</v>
      </c>
      <c r="T41" s="90">
        <v>8.6120218579234962</v>
      </c>
      <c r="U41" s="90">
        <v>177.02185792349661</v>
      </c>
      <c r="V41" s="90">
        <v>65.890710382513689</v>
      </c>
      <c r="W41" s="89" t="s">
        <v>114</v>
      </c>
      <c r="X41" s="88" t="s">
        <v>279</v>
      </c>
      <c r="Y41" s="87">
        <v>45022</v>
      </c>
      <c r="Z41" s="87" t="s">
        <v>360</v>
      </c>
      <c r="AA41" s="87" t="s">
        <v>277</v>
      </c>
    </row>
    <row r="42" spans="1:27" ht="17.149999999999999" customHeight="1" x14ac:dyDescent="0.35">
      <c r="A42" s="88" t="s">
        <v>500</v>
      </c>
      <c r="B42" s="88" t="s">
        <v>499</v>
      </c>
      <c r="C42" s="88" t="s">
        <v>498</v>
      </c>
      <c r="D42" s="88" t="s">
        <v>170</v>
      </c>
      <c r="E42" s="92">
        <v>83647</v>
      </c>
      <c r="F42" s="88" t="s">
        <v>148</v>
      </c>
      <c r="G42" s="88" t="s">
        <v>126</v>
      </c>
      <c r="H42" s="88" t="s">
        <v>105</v>
      </c>
      <c r="I42" s="91">
        <v>5.8</v>
      </c>
      <c r="J42" s="90">
        <v>0.19672131147540986</v>
      </c>
      <c r="K42" s="90">
        <v>0.62295081967213117</v>
      </c>
      <c r="L42" s="90">
        <v>1.404371584699454</v>
      </c>
      <c r="M42" s="90">
        <v>0.37704918032786888</v>
      </c>
      <c r="N42" s="90">
        <v>2.1475409836065587</v>
      </c>
      <c r="O42" s="90">
        <v>0.185792349726776</v>
      </c>
      <c r="P42" s="90">
        <v>0.26775956284153007</v>
      </c>
      <c r="Q42" s="90">
        <v>0</v>
      </c>
      <c r="R42" s="90">
        <v>0.75956284153005482</v>
      </c>
      <c r="S42" s="90">
        <v>9.2896174863387984E-2</v>
      </c>
      <c r="T42" s="90">
        <v>0</v>
      </c>
      <c r="U42" s="90">
        <v>1.7486338797814216</v>
      </c>
      <c r="V42" s="90">
        <v>2.4863387978142062</v>
      </c>
      <c r="W42" s="89" t="s">
        <v>114</v>
      </c>
      <c r="X42" s="88" t="s">
        <v>279</v>
      </c>
      <c r="Y42" s="87">
        <v>45092</v>
      </c>
      <c r="Z42" s="87" t="s">
        <v>360</v>
      </c>
      <c r="AA42" s="87" t="s">
        <v>418</v>
      </c>
    </row>
    <row r="43" spans="1:27" x14ac:dyDescent="0.35">
      <c r="A43" s="88" t="s">
        <v>497</v>
      </c>
      <c r="B43" s="88" t="s">
        <v>496</v>
      </c>
      <c r="C43" s="88" t="s">
        <v>495</v>
      </c>
      <c r="D43" s="88" t="s">
        <v>108</v>
      </c>
      <c r="E43" s="92">
        <v>78580</v>
      </c>
      <c r="F43" s="88" t="s">
        <v>287</v>
      </c>
      <c r="G43" s="88" t="s">
        <v>104</v>
      </c>
      <c r="H43" s="88" t="s">
        <v>105</v>
      </c>
      <c r="I43" s="91">
        <v>29.9026773500098</v>
      </c>
      <c r="J43" s="90">
        <v>830.91803278688303</v>
      </c>
      <c r="K43" s="90">
        <v>5.9562841530054653</v>
      </c>
      <c r="L43" s="90">
        <v>7.1202185792349715</v>
      </c>
      <c r="M43" s="90">
        <v>11.551912568306008</v>
      </c>
      <c r="N43" s="90">
        <v>24.650273224043719</v>
      </c>
      <c r="O43" s="90">
        <v>349.44808743169506</v>
      </c>
      <c r="P43" s="90">
        <v>8.1475409836065573</v>
      </c>
      <c r="Q43" s="90">
        <v>473.3005464480886</v>
      </c>
      <c r="R43" s="90">
        <v>10.557377049180323</v>
      </c>
      <c r="S43" s="90">
        <v>2.0109289617486343</v>
      </c>
      <c r="T43" s="90">
        <v>7.9562841530054627</v>
      </c>
      <c r="U43" s="90">
        <v>835.02185792349485</v>
      </c>
      <c r="V43" s="90">
        <v>597.48633879781244</v>
      </c>
      <c r="W43" s="89">
        <v>600</v>
      </c>
      <c r="X43" s="88" t="s">
        <v>279</v>
      </c>
      <c r="Y43" s="87">
        <v>44994</v>
      </c>
      <c r="Z43" s="87" t="s">
        <v>286</v>
      </c>
      <c r="AA43" s="96" t="s">
        <v>277</v>
      </c>
    </row>
    <row r="44" spans="1:27" ht="15.65" customHeight="1" x14ac:dyDescent="0.35">
      <c r="A44" s="88" t="s">
        <v>494</v>
      </c>
      <c r="B44" s="88" t="s">
        <v>493</v>
      </c>
      <c r="C44" s="88" t="s">
        <v>492</v>
      </c>
      <c r="D44" s="88" t="s">
        <v>129</v>
      </c>
      <c r="E44" s="92">
        <v>7201</v>
      </c>
      <c r="F44" s="88" t="s">
        <v>130</v>
      </c>
      <c r="G44" s="88" t="s">
        <v>110</v>
      </c>
      <c r="H44" s="88" t="s">
        <v>105</v>
      </c>
      <c r="I44" s="91">
        <v>17.5703611457036</v>
      </c>
      <c r="J44" s="90">
        <v>119.55737704918049</v>
      </c>
      <c r="K44" s="90">
        <v>88.366120218579255</v>
      </c>
      <c r="L44" s="90">
        <v>9.3551912568305422</v>
      </c>
      <c r="M44" s="90">
        <v>3.7650273224043564</v>
      </c>
      <c r="N44" s="90">
        <v>32.049180327868712</v>
      </c>
      <c r="O44" s="90">
        <v>174.31693989071081</v>
      </c>
      <c r="P44" s="90">
        <v>1.7814207650273228</v>
      </c>
      <c r="Q44" s="90">
        <v>12.896174863387968</v>
      </c>
      <c r="R44" s="90">
        <v>4.1748633879781396</v>
      </c>
      <c r="S44" s="90">
        <v>7.7814207650273222</v>
      </c>
      <c r="T44" s="90">
        <v>11.562841530054643</v>
      </c>
      <c r="U44" s="90">
        <v>197.52459016393487</v>
      </c>
      <c r="V44" s="90">
        <v>93.737704918033302</v>
      </c>
      <c r="W44" s="89">
        <v>285</v>
      </c>
      <c r="X44" s="88" t="s">
        <v>279</v>
      </c>
      <c r="Y44" s="87">
        <v>45260</v>
      </c>
      <c r="Z44" s="87" t="s">
        <v>286</v>
      </c>
      <c r="AA44" s="87" t="s">
        <v>277</v>
      </c>
    </row>
    <row r="45" spans="1:27" ht="15.65" customHeight="1" x14ac:dyDescent="0.35">
      <c r="A45" s="88" t="s">
        <v>491</v>
      </c>
      <c r="B45" s="88" t="s">
        <v>490</v>
      </c>
      <c r="C45" s="88" t="s">
        <v>187</v>
      </c>
      <c r="D45" s="88" t="s">
        <v>108</v>
      </c>
      <c r="E45" s="92">
        <v>79925</v>
      </c>
      <c r="F45" s="88" t="s">
        <v>124</v>
      </c>
      <c r="G45" s="88" t="s">
        <v>122</v>
      </c>
      <c r="H45" s="88" t="s">
        <v>105</v>
      </c>
      <c r="I45" s="91">
        <v>40.952040512362203</v>
      </c>
      <c r="J45" s="90">
        <v>453.27868852458943</v>
      </c>
      <c r="K45" s="90">
        <v>164.90163934426252</v>
      </c>
      <c r="L45" s="90">
        <v>97.469945355191328</v>
      </c>
      <c r="M45" s="90">
        <v>49.655737704918003</v>
      </c>
      <c r="N45" s="90">
        <v>246.71584699453524</v>
      </c>
      <c r="O45" s="90">
        <v>299.12021857923474</v>
      </c>
      <c r="P45" s="90">
        <v>52.568306010928943</v>
      </c>
      <c r="Q45" s="90">
        <v>166.90163934426218</v>
      </c>
      <c r="R45" s="90">
        <v>43.770491803278645</v>
      </c>
      <c r="S45" s="90">
        <v>65.207650273224019</v>
      </c>
      <c r="T45" s="90">
        <v>96.245901639344211</v>
      </c>
      <c r="U45" s="90">
        <v>560.08196721311924</v>
      </c>
      <c r="V45" s="90">
        <v>637.3825136612096</v>
      </c>
      <c r="W45" s="89">
        <v>450</v>
      </c>
      <c r="X45" s="88" t="s">
        <v>279</v>
      </c>
      <c r="Y45" s="87">
        <v>45015</v>
      </c>
      <c r="Z45" s="87" t="s">
        <v>286</v>
      </c>
      <c r="AA45" s="87" t="s">
        <v>277</v>
      </c>
    </row>
    <row r="46" spans="1:27" x14ac:dyDescent="0.35">
      <c r="A46" s="88" t="s">
        <v>489</v>
      </c>
      <c r="B46" s="88" t="s">
        <v>488</v>
      </c>
      <c r="C46" s="88" t="s">
        <v>485</v>
      </c>
      <c r="D46" s="88" t="s">
        <v>106</v>
      </c>
      <c r="E46" s="92">
        <v>31537</v>
      </c>
      <c r="F46" s="88" t="s">
        <v>107</v>
      </c>
      <c r="G46" s="88" t="s">
        <v>104</v>
      </c>
      <c r="H46" s="88" t="s">
        <v>4</v>
      </c>
      <c r="I46" s="91">
        <v>40.248624862486203</v>
      </c>
      <c r="J46" s="90">
        <v>175.36612021857917</v>
      </c>
      <c r="K46" s="90">
        <v>18.169398907103833</v>
      </c>
      <c r="L46" s="90">
        <v>16.808743169398905</v>
      </c>
      <c r="M46" s="90">
        <v>31.169398907103819</v>
      </c>
      <c r="N46" s="90">
        <v>60.491803278688501</v>
      </c>
      <c r="O46" s="90">
        <v>181.02185792349718</v>
      </c>
      <c r="P46" s="90">
        <v>0</v>
      </c>
      <c r="Q46" s="90">
        <v>0</v>
      </c>
      <c r="R46" s="90">
        <v>17.650273224043715</v>
      </c>
      <c r="S46" s="90">
        <v>7.9726775956284159</v>
      </c>
      <c r="T46" s="90">
        <v>3.7540983606557377</v>
      </c>
      <c r="U46" s="90">
        <v>212.1366120218577</v>
      </c>
      <c r="V46" s="90">
        <v>157.4207650273224</v>
      </c>
      <c r="W46" s="89">
        <v>338</v>
      </c>
      <c r="X46" s="88" t="s">
        <v>279</v>
      </c>
      <c r="Y46" s="87">
        <v>45323</v>
      </c>
      <c r="Z46" s="87" t="s">
        <v>286</v>
      </c>
      <c r="AA46" s="96" t="s">
        <v>277</v>
      </c>
    </row>
    <row r="47" spans="1:27" ht="15.65" customHeight="1" x14ac:dyDescent="0.35">
      <c r="A47" s="88" t="s">
        <v>487</v>
      </c>
      <c r="B47" s="88" t="s">
        <v>486</v>
      </c>
      <c r="C47" s="88" t="s">
        <v>485</v>
      </c>
      <c r="D47" s="88" t="s">
        <v>106</v>
      </c>
      <c r="E47" s="92">
        <v>31537</v>
      </c>
      <c r="F47" s="88" t="s">
        <v>107</v>
      </c>
      <c r="G47" s="88" t="s">
        <v>104</v>
      </c>
      <c r="H47" s="88" t="s">
        <v>4</v>
      </c>
      <c r="I47" s="91">
        <v>51.002932551319603</v>
      </c>
      <c r="J47" s="90">
        <v>492.16393442622888</v>
      </c>
      <c r="K47" s="90">
        <v>79.672131147540995</v>
      </c>
      <c r="L47" s="90">
        <v>39.229508196721305</v>
      </c>
      <c r="M47" s="90">
        <v>29.05464480874317</v>
      </c>
      <c r="N47" s="90">
        <v>116.59562841530041</v>
      </c>
      <c r="O47" s="90">
        <v>523.52459016394221</v>
      </c>
      <c r="P47" s="90">
        <v>0</v>
      </c>
      <c r="Q47" s="90">
        <v>0</v>
      </c>
      <c r="R47" s="90">
        <v>21.240437158469945</v>
      </c>
      <c r="S47" s="90">
        <v>18.071038251366112</v>
      </c>
      <c r="T47" s="90">
        <v>16.224043715846996</v>
      </c>
      <c r="U47" s="90">
        <v>584.58469945356205</v>
      </c>
      <c r="V47" s="90">
        <v>402.60655737704712</v>
      </c>
      <c r="W47" s="89">
        <v>544</v>
      </c>
      <c r="X47" s="88" t="s">
        <v>279</v>
      </c>
      <c r="Y47" s="87">
        <v>44959</v>
      </c>
      <c r="Z47" s="87" t="s">
        <v>286</v>
      </c>
      <c r="AA47" s="87" t="s">
        <v>277</v>
      </c>
    </row>
    <row r="48" spans="1:27" ht="15.65" customHeight="1" x14ac:dyDescent="0.35">
      <c r="A48" s="88" t="s">
        <v>484</v>
      </c>
      <c r="B48" s="88" t="s">
        <v>476</v>
      </c>
      <c r="C48" s="88" t="s">
        <v>475</v>
      </c>
      <c r="D48" s="88" t="s">
        <v>115</v>
      </c>
      <c r="E48" s="92">
        <v>85132</v>
      </c>
      <c r="F48" s="88" t="s">
        <v>116</v>
      </c>
      <c r="G48" s="88" t="s">
        <v>122</v>
      </c>
      <c r="H48" s="88" t="s">
        <v>4</v>
      </c>
      <c r="I48" s="91">
        <v>11.798959494611699</v>
      </c>
      <c r="J48" s="90">
        <v>310.70491803277923</v>
      </c>
      <c r="K48" s="90">
        <v>63.125683060109154</v>
      </c>
      <c r="L48" s="90">
        <v>2.0601092896174853</v>
      </c>
      <c r="M48" s="90">
        <v>1.9781420765027335</v>
      </c>
      <c r="N48" s="90">
        <v>84.77595628415331</v>
      </c>
      <c r="O48" s="90">
        <v>292.48087431693261</v>
      </c>
      <c r="P48" s="90">
        <v>2.7322404371584699E-2</v>
      </c>
      <c r="Q48" s="90">
        <v>0.58469945355191266</v>
      </c>
      <c r="R48" s="90">
        <v>5.7322404371584659</v>
      </c>
      <c r="S48" s="90">
        <v>4.5628415300546399</v>
      </c>
      <c r="T48" s="90">
        <v>22.398907103825124</v>
      </c>
      <c r="U48" s="90">
        <v>345.17486338796607</v>
      </c>
      <c r="V48" s="90">
        <v>264.35519125682544</v>
      </c>
      <c r="W48" s="89">
        <v>392</v>
      </c>
      <c r="X48" s="88" t="s">
        <v>279</v>
      </c>
      <c r="Y48" s="87">
        <v>44966</v>
      </c>
      <c r="Z48" s="87" t="s">
        <v>286</v>
      </c>
      <c r="AA48" s="87" t="s">
        <v>277</v>
      </c>
    </row>
    <row r="49" spans="1:27" ht="15.65" customHeight="1" x14ac:dyDescent="0.35">
      <c r="A49" s="88" t="s">
        <v>483</v>
      </c>
      <c r="B49" s="88" t="s">
        <v>482</v>
      </c>
      <c r="C49" s="88" t="s">
        <v>481</v>
      </c>
      <c r="D49" s="88" t="s">
        <v>142</v>
      </c>
      <c r="E49" s="92">
        <v>56007</v>
      </c>
      <c r="F49" s="88" t="s">
        <v>143</v>
      </c>
      <c r="G49" s="88" t="s">
        <v>113</v>
      </c>
      <c r="H49" s="88" t="s">
        <v>4</v>
      </c>
      <c r="I49" s="91">
        <v>40.355263157894697</v>
      </c>
      <c r="J49" s="90">
        <v>2.5956284153005464</v>
      </c>
      <c r="K49" s="90">
        <v>6.6557377049180326</v>
      </c>
      <c r="L49" s="90">
        <v>24.6174863387978</v>
      </c>
      <c r="M49" s="90">
        <v>6.5628415300546434</v>
      </c>
      <c r="N49" s="90">
        <v>26.278688524590159</v>
      </c>
      <c r="O49" s="90">
        <v>14.153005464480874</v>
      </c>
      <c r="P49" s="90">
        <v>0</v>
      </c>
      <c r="Q49" s="90">
        <v>0</v>
      </c>
      <c r="R49" s="90">
        <v>10.912568306010927</v>
      </c>
      <c r="S49" s="90">
        <v>1.0710382513661203</v>
      </c>
      <c r="T49" s="90">
        <v>1.5027322404371586</v>
      </c>
      <c r="U49" s="90">
        <v>26.945355191256819</v>
      </c>
      <c r="V49" s="90">
        <v>34.901639344262279</v>
      </c>
      <c r="W49" s="89" t="s">
        <v>114</v>
      </c>
      <c r="X49" s="88" t="s">
        <v>279</v>
      </c>
      <c r="Y49" s="87">
        <v>44959</v>
      </c>
      <c r="Z49" s="87" t="s">
        <v>278</v>
      </c>
      <c r="AA49" s="87" t="s">
        <v>277</v>
      </c>
    </row>
    <row r="50" spans="1:27" ht="15.65" customHeight="1" x14ac:dyDescent="0.35">
      <c r="A50" s="88" t="s">
        <v>480</v>
      </c>
      <c r="B50" s="88" t="s">
        <v>479</v>
      </c>
      <c r="C50" s="88" t="s">
        <v>478</v>
      </c>
      <c r="D50" s="88" t="s">
        <v>131</v>
      </c>
      <c r="E50" s="92">
        <v>23901</v>
      </c>
      <c r="F50" s="88" t="s">
        <v>132</v>
      </c>
      <c r="G50" s="88" t="s">
        <v>104</v>
      </c>
      <c r="H50" s="88" t="s">
        <v>4</v>
      </c>
      <c r="I50" s="91">
        <v>66.411885245901601</v>
      </c>
      <c r="J50" s="90">
        <v>31.524590163934413</v>
      </c>
      <c r="K50" s="90">
        <v>19.688524590163933</v>
      </c>
      <c r="L50" s="90">
        <v>53.349726775956242</v>
      </c>
      <c r="M50" s="90">
        <v>82.693989071038231</v>
      </c>
      <c r="N50" s="90">
        <v>134.81967213114754</v>
      </c>
      <c r="O50" s="90">
        <v>52.437158469945345</v>
      </c>
      <c r="P50" s="90">
        <v>0</v>
      </c>
      <c r="Q50" s="90">
        <v>0</v>
      </c>
      <c r="R50" s="90">
        <v>55.174863387978156</v>
      </c>
      <c r="S50" s="90">
        <v>10.04918032786885</v>
      </c>
      <c r="T50" s="90">
        <v>10.846994535519126</v>
      </c>
      <c r="U50" s="90">
        <v>111.18579234972671</v>
      </c>
      <c r="V50" s="90">
        <v>137.50273224043724</v>
      </c>
      <c r="W50" s="89">
        <v>459</v>
      </c>
      <c r="X50" s="88" t="s">
        <v>279</v>
      </c>
      <c r="Y50" s="87">
        <v>45043</v>
      </c>
      <c r="Z50" s="87" t="s">
        <v>286</v>
      </c>
      <c r="AA50" s="87" t="s">
        <v>277</v>
      </c>
    </row>
    <row r="51" spans="1:27" x14ac:dyDescent="0.35">
      <c r="A51" s="88" t="s">
        <v>477</v>
      </c>
      <c r="B51" s="88" t="s">
        <v>476</v>
      </c>
      <c r="C51" s="88" t="s">
        <v>475</v>
      </c>
      <c r="D51" s="88" t="s">
        <v>115</v>
      </c>
      <c r="E51" s="92">
        <v>85232</v>
      </c>
      <c r="F51" s="88" t="s">
        <v>116</v>
      </c>
      <c r="G51" s="88" t="s">
        <v>145</v>
      </c>
      <c r="H51" s="88" t="s">
        <v>4</v>
      </c>
      <c r="I51" s="91">
        <v>3.1241847583311002</v>
      </c>
      <c r="J51" s="90">
        <v>131.77049180328126</v>
      </c>
      <c r="K51" s="90">
        <v>23.617486338797505</v>
      </c>
      <c r="L51" s="90">
        <v>12.453551912568168</v>
      </c>
      <c r="M51" s="90">
        <v>6.885245901639335</v>
      </c>
      <c r="N51" s="90">
        <v>39.15300546448001</v>
      </c>
      <c r="O51" s="90">
        <v>132.50273224043977</v>
      </c>
      <c r="P51" s="90">
        <v>0.65573770491803329</v>
      </c>
      <c r="Q51" s="90">
        <v>2.4153005464480786</v>
      </c>
      <c r="R51" s="90">
        <v>3.1475409836065271</v>
      </c>
      <c r="S51" s="90">
        <v>1.1366120218579243</v>
      </c>
      <c r="T51" s="90">
        <v>1.6830601092896185</v>
      </c>
      <c r="U51" s="90">
        <v>168.75956284153369</v>
      </c>
      <c r="V51" s="90">
        <v>126.24590163934742</v>
      </c>
      <c r="W51" s="89" t="s">
        <v>114</v>
      </c>
      <c r="X51" s="88" t="s">
        <v>114</v>
      </c>
      <c r="Y51" s="87" t="s">
        <v>114</v>
      </c>
      <c r="Z51" s="87" t="s">
        <v>114</v>
      </c>
      <c r="AA51" s="87" t="s">
        <v>114</v>
      </c>
    </row>
    <row r="52" spans="1:27" ht="15.65" customHeight="1" x14ac:dyDescent="0.35">
      <c r="A52" s="88" t="s">
        <v>474</v>
      </c>
      <c r="B52" s="88" t="s">
        <v>473</v>
      </c>
      <c r="C52" s="88" t="s">
        <v>472</v>
      </c>
      <c r="D52" s="88" t="s">
        <v>149</v>
      </c>
      <c r="E52" s="92">
        <v>44024</v>
      </c>
      <c r="F52" s="88" t="s">
        <v>150</v>
      </c>
      <c r="G52" s="88" t="s">
        <v>126</v>
      </c>
      <c r="H52" s="88" t="s">
        <v>105</v>
      </c>
      <c r="I52" s="91">
        <v>64.3611111111111</v>
      </c>
      <c r="J52" s="90">
        <v>31.10382513661202</v>
      </c>
      <c r="K52" s="90">
        <v>5.912568306010928</v>
      </c>
      <c r="L52" s="90">
        <v>9.7322404371584703</v>
      </c>
      <c r="M52" s="90">
        <v>3.9562841530054644</v>
      </c>
      <c r="N52" s="90">
        <v>17.519125683060111</v>
      </c>
      <c r="O52" s="90">
        <v>26.754098360655728</v>
      </c>
      <c r="P52" s="90">
        <v>0.63387978142076495</v>
      </c>
      <c r="Q52" s="90">
        <v>5.7978142076502719</v>
      </c>
      <c r="R52" s="90">
        <v>3.7923497267759561</v>
      </c>
      <c r="S52" s="90">
        <v>3.584699453551913</v>
      </c>
      <c r="T52" s="90">
        <v>5.9890710382513657</v>
      </c>
      <c r="U52" s="90">
        <v>37.338797814207659</v>
      </c>
      <c r="V52" s="90">
        <v>29.612021857923494</v>
      </c>
      <c r="W52" s="89" t="s">
        <v>114</v>
      </c>
      <c r="X52" s="88" t="s">
        <v>279</v>
      </c>
      <c r="Y52" s="87">
        <v>45323</v>
      </c>
      <c r="Z52" s="87" t="s">
        <v>278</v>
      </c>
      <c r="AA52" s="87" t="s">
        <v>277</v>
      </c>
    </row>
    <row r="53" spans="1:27" ht="15.65" customHeight="1" x14ac:dyDescent="0.35">
      <c r="A53" s="88" t="s">
        <v>471</v>
      </c>
      <c r="B53" s="88" t="s">
        <v>470</v>
      </c>
      <c r="C53" s="88" t="s">
        <v>469</v>
      </c>
      <c r="D53" s="88" t="s">
        <v>102</v>
      </c>
      <c r="E53" s="92">
        <v>93250</v>
      </c>
      <c r="F53" s="88" t="s">
        <v>140</v>
      </c>
      <c r="G53" s="88" t="s">
        <v>110</v>
      </c>
      <c r="H53" s="88" t="s">
        <v>105</v>
      </c>
      <c r="I53" s="91">
        <v>62.211720226843099</v>
      </c>
      <c r="J53" s="90">
        <v>55.732240437158424</v>
      </c>
      <c r="K53" s="90">
        <v>25.568306010928946</v>
      </c>
      <c r="L53" s="90">
        <v>60.169398907103819</v>
      </c>
      <c r="M53" s="90">
        <v>136.8688524590163</v>
      </c>
      <c r="N53" s="90">
        <v>190.44808743169406</v>
      </c>
      <c r="O53" s="90">
        <v>87.540983606557447</v>
      </c>
      <c r="P53" s="90">
        <v>0.34972677595628415</v>
      </c>
      <c r="Q53" s="90">
        <v>0</v>
      </c>
      <c r="R53" s="90">
        <v>102.97267759562845</v>
      </c>
      <c r="S53" s="90">
        <v>9.2896174863387966</v>
      </c>
      <c r="T53" s="90">
        <v>8.3224043715846996</v>
      </c>
      <c r="U53" s="90">
        <v>157.7540983606558</v>
      </c>
      <c r="V53" s="90">
        <v>190.6939890710384</v>
      </c>
      <c r="W53" s="89">
        <v>560</v>
      </c>
      <c r="X53" s="88" t="s">
        <v>279</v>
      </c>
      <c r="Y53" s="94">
        <v>45323</v>
      </c>
      <c r="Z53" s="93" t="s">
        <v>286</v>
      </c>
      <c r="AA53" s="93" t="s">
        <v>277</v>
      </c>
    </row>
    <row r="54" spans="1:27" ht="15.65" customHeight="1" x14ac:dyDescent="0.35">
      <c r="A54" s="88" t="s">
        <v>468</v>
      </c>
      <c r="B54" s="88" t="s">
        <v>467</v>
      </c>
      <c r="C54" s="88" t="s">
        <v>466</v>
      </c>
      <c r="D54" s="88" t="s">
        <v>153</v>
      </c>
      <c r="E54" s="92">
        <v>42754</v>
      </c>
      <c r="F54" s="88" t="s">
        <v>8</v>
      </c>
      <c r="G54" s="88" t="s">
        <v>126</v>
      </c>
      <c r="H54" s="88" t="s">
        <v>105</v>
      </c>
      <c r="I54" s="91">
        <v>1.7179487179487201</v>
      </c>
      <c r="J54" s="90">
        <v>0.14207650273224048</v>
      </c>
      <c r="K54" s="90">
        <v>0.11475409836065574</v>
      </c>
      <c r="L54" s="90">
        <v>0.44262295081967246</v>
      </c>
      <c r="M54" s="90">
        <v>0.44808743169398929</v>
      </c>
      <c r="N54" s="90">
        <v>0.95081967213114826</v>
      </c>
      <c r="O54" s="90">
        <v>0.185792349726776</v>
      </c>
      <c r="P54" s="90">
        <v>0</v>
      </c>
      <c r="Q54" s="90">
        <v>1.092896174863388E-2</v>
      </c>
      <c r="R54" s="90">
        <v>0.10382513661202186</v>
      </c>
      <c r="S54" s="90">
        <v>2.185792349726776E-2</v>
      </c>
      <c r="T54" s="90">
        <v>1.6393442622950821E-2</v>
      </c>
      <c r="U54" s="90">
        <v>1.0054644808743176</v>
      </c>
      <c r="V54" s="90">
        <v>0.96174863387978227</v>
      </c>
      <c r="W54" s="89" t="s">
        <v>114</v>
      </c>
      <c r="X54" s="88" t="s">
        <v>163</v>
      </c>
      <c r="Y54" s="87">
        <v>44914</v>
      </c>
      <c r="Z54" s="87" t="s">
        <v>300</v>
      </c>
      <c r="AA54" s="87" t="s">
        <v>277</v>
      </c>
    </row>
    <row r="55" spans="1:27" x14ac:dyDescent="0.35">
      <c r="A55" s="88" t="s">
        <v>465</v>
      </c>
      <c r="B55" s="88" t="s">
        <v>464</v>
      </c>
      <c r="C55" s="88" t="s">
        <v>463</v>
      </c>
      <c r="D55" s="88" t="s">
        <v>168</v>
      </c>
      <c r="E55" s="92">
        <v>96910</v>
      </c>
      <c r="F55" s="88" t="s">
        <v>140</v>
      </c>
      <c r="G55" s="88" t="s">
        <v>126</v>
      </c>
      <c r="H55" s="88" t="s">
        <v>105</v>
      </c>
      <c r="I55" s="91">
        <v>72.75</v>
      </c>
      <c r="J55" s="90">
        <v>0.45355191256830601</v>
      </c>
      <c r="K55" s="90">
        <v>1.2349726775956285</v>
      </c>
      <c r="L55" s="90">
        <v>4.0437158469945356</v>
      </c>
      <c r="M55" s="90">
        <v>0</v>
      </c>
      <c r="N55" s="90">
        <v>5.3879781420765029</v>
      </c>
      <c r="O55" s="90">
        <v>0.34426229508196721</v>
      </c>
      <c r="P55" s="90">
        <v>0</v>
      </c>
      <c r="Q55" s="90">
        <v>0</v>
      </c>
      <c r="R55" s="90">
        <v>5.1748633879781423</v>
      </c>
      <c r="S55" s="90">
        <v>0.21311475409836064</v>
      </c>
      <c r="T55" s="90">
        <v>0</v>
      </c>
      <c r="U55" s="90">
        <v>0.34426229508196721</v>
      </c>
      <c r="V55" s="90">
        <v>5.3879781420765029</v>
      </c>
      <c r="W55" s="89" t="s">
        <v>114</v>
      </c>
      <c r="X55" s="88" t="s">
        <v>163</v>
      </c>
      <c r="Y55" s="87">
        <v>45365</v>
      </c>
      <c r="Z55" s="87" t="s">
        <v>300</v>
      </c>
      <c r="AA55" s="87" t="s">
        <v>277</v>
      </c>
    </row>
    <row r="56" spans="1:27" x14ac:dyDescent="0.35">
      <c r="A56" s="88" t="s">
        <v>462</v>
      </c>
      <c r="B56" s="88" t="s">
        <v>461</v>
      </c>
      <c r="C56" s="88" t="s">
        <v>460</v>
      </c>
      <c r="D56" s="88" t="s">
        <v>117</v>
      </c>
      <c r="E56" s="92">
        <v>39520</v>
      </c>
      <c r="F56" s="88" t="s">
        <v>112</v>
      </c>
      <c r="G56" s="88" t="s">
        <v>113</v>
      </c>
      <c r="H56" s="88" t="s">
        <v>105</v>
      </c>
      <c r="I56" s="91">
        <v>2.6925566343042102</v>
      </c>
      <c r="J56" s="90">
        <v>4.8743169398906998</v>
      </c>
      <c r="K56" s="90">
        <v>1.57377049180328</v>
      </c>
      <c r="L56" s="90">
        <v>1.9453551912568323</v>
      </c>
      <c r="M56" s="90">
        <v>0.77049180327868916</v>
      </c>
      <c r="N56" s="90">
        <v>2.5846994535519094</v>
      </c>
      <c r="O56" s="90">
        <v>6.4098360655737547</v>
      </c>
      <c r="P56" s="90">
        <v>1.6393442622950821E-2</v>
      </c>
      <c r="Q56" s="90">
        <v>0.15300546448087432</v>
      </c>
      <c r="R56" s="90">
        <v>6.5573770491803282E-2</v>
      </c>
      <c r="S56" s="90">
        <v>1.092896174863388E-2</v>
      </c>
      <c r="T56" s="90">
        <v>3.825136612021858E-2</v>
      </c>
      <c r="U56" s="90">
        <v>9.0491803278688092</v>
      </c>
      <c r="V56" s="90">
        <v>4.2295081967212962</v>
      </c>
      <c r="W56" s="89" t="s">
        <v>114</v>
      </c>
      <c r="X56" s="88" t="s">
        <v>459</v>
      </c>
      <c r="Y56" s="94" t="s">
        <v>459</v>
      </c>
      <c r="Z56" s="93" t="s">
        <v>300</v>
      </c>
      <c r="AA56" s="93" t="s">
        <v>277</v>
      </c>
    </row>
    <row r="57" spans="1:27" ht="15.65" customHeight="1" x14ac:dyDescent="0.35">
      <c r="A57" s="88" t="s">
        <v>458</v>
      </c>
      <c r="B57" s="88" t="s">
        <v>457</v>
      </c>
      <c r="C57" s="88" t="s">
        <v>456</v>
      </c>
      <c r="D57" s="88" t="s">
        <v>147</v>
      </c>
      <c r="E57" s="92">
        <v>89015</v>
      </c>
      <c r="F57" s="88" t="s">
        <v>148</v>
      </c>
      <c r="G57" s="88" t="s">
        <v>126</v>
      </c>
      <c r="H57" s="88" t="s">
        <v>105</v>
      </c>
      <c r="I57" s="91">
        <v>36.261904761904802</v>
      </c>
      <c r="J57" s="90">
        <v>11.202185792349724</v>
      </c>
      <c r="K57" s="90">
        <v>18.863387978142075</v>
      </c>
      <c r="L57" s="90">
        <v>26.75409836065575</v>
      </c>
      <c r="M57" s="90">
        <v>12.278688524590159</v>
      </c>
      <c r="N57" s="90">
        <v>41.814207650273204</v>
      </c>
      <c r="O57" s="90">
        <v>15.31147540983606</v>
      </c>
      <c r="P57" s="90">
        <v>8.9508196721311464</v>
      </c>
      <c r="Q57" s="90">
        <v>3.0218579234972673</v>
      </c>
      <c r="R57" s="90">
        <v>22.153005464480877</v>
      </c>
      <c r="S57" s="90">
        <v>9.6721311475409841</v>
      </c>
      <c r="T57" s="90">
        <v>7.9836065573770485</v>
      </c>
      <c r="U57" s="90">
        <v>29.289617486338798</v>
      </c>
      <c r="V57" s="90">
        <v>55.540983606557312</v>
      </c>
      <c r="W57" s="89" t="s">
        <v>114</v>
      </c>
      <c r="X57" s="88" t="s">
        <v>279</v>
      </c>
      <c r="Y57" s="87">
        <v>45022</v>
      </c>
      <c r="Z57" s="87" t="s">
        <v>360</v>
      </c>
      <c r="AA57" s="87" t="s">
        <v>277</v>
      </c>
    </row>
    <row r="58" spans="1:27" x14ac:dyDescent="0.35">
      <c r="A58" s="88" t="s">
        <v>455</v>
      </c>
      <c r="B58" s="88" t="s">
        <v>454</v>
      </c>
      <c r="C58" s="88" t="s">
        <v>188</v>
      </c>
      <c r="D58" s="88" t="s">
        <v>108</v>
      </c>
      <c r="E58" s="92">
        <v>77032</v>
      </c>
      <c r="F58" s="88" t="s">
        <v>125</v>
      </c>
      <c r="G58" s="88" t="s">
        <v>110</v>
      </c>
      <c r="H58" s="88" t="s">
        <v>105</v>
      </c>
      <c r="I58" s="91">
        <v>35.649680018961803</v>
      </c>
      <c r="J58" s="90">
        <v>796.75409836065865</v>
      </c>
      <c r="K58" s="90">
        <v>20.142076502732227</v>
      </c>
      <c r="L58" s="90">
        <v>2.2841530054644799</v>
      </c>
      <c r="M58" s="90">
        <v>0.62841530054644801</v>
      </c>
      <c r="N58" s="90">
        <v>5.6885245901639339</v>
      </c>
      <c r="O58" s="90">
        <v>675.34426229508506</v>
      </c>
      <c r="P58" s="90">
        <v>0.34426229508196721</v>
      </c>
      <c r="Q58" s="90">
        <v>138.43169398907077</v>
      </c>
      <c r="R58" s="90">
        <v>0.80874316939890689</v>
      </c>
      <c r="S58" s="90">
        <v>2.540983606557377</v>
      </c>
      <c r="T58" s="90">
        <v>1.3060109289617488</v>
      </c>
      <c r="U58" s="90">
        <v>815.15300546448464</v>
      </c>
      <c r="V58" s="90">
        <v>367.25683060109418</v>
      </c>
      <c r="W58" s="89">
        <v>750</v>
      </c>
      <c r="X58" s="88" t="s">
        <v>279</v>
      </c>
      <c r="Y58" s="87">
        <v>45323</v>
      </c>
      <c r="Z58" s="87" t="s">
        <v>286</v>
      </c>
      <c r="AA58" s="96" t="s">
        <v>277</v>
      </c>
    </row>
    <row r="59" spans="1:27" ht="15.65" customHeight="1" x14ac:dyDescent="0.35">
      <c r="A59" s="88" t="s">
        <v>453</v>
      </c>
      <c r="B59" s="88" t="s">
        <v>452</v>
      </c>
      <c r="C59" s="88" t="s">
        <v>451</v>
      </c>
      <c r="D59" s="88" t="s">
        <v>102</v>
      </c>
      <c r="E59" s="92">
        <v>92231</v>
      </c>
      <c r="F59" s="88" t="s">
        <v>118</v>
      </c>
      <c r="G59" s="88" t="s">
        <v>110</v>
      </c>
      <c r="H59" s="88" t="s">
        <v>105</v>
      </c>
      <c r="I59" s="91">
        <v>45.382800608827999</v>
      </c>
      <c r="J59" s="90">
        <v>597.57377049180559</v>
      </c>
      <c r="K59" s="90">
        <v>7.8633879781420752</v>
      </c>
      <c r="L59" s="90">
        <v>14.431693989071043</v>
      </c>
      <c r="M59" s="90">
        <v>21.120218579234969</v>
      </c>
      <c r="N59" s="90">
        <v>68.721311475409834</v>
      </c>
      <c r="O59" s="90">
        <v>571.91803278688872</v>
      </c>
      <c r="P59" s="90">
        <v>0.34972677595628415</v>
      </c>
      <c r="Q59" s="90">
        <v>0</v>
      </c>
      <c r="R59" s="90">
        <v>35.759562841530055</v>
      </c>
      <c r="S59" s="90">
        <v>8.2622950819672134</v>
      </c>
      <c r="T59" s="90">
        <v>10.34426229508197</v>
      </c>
      <c r="U59" s="90">
        <v>586.62295081967454</v>
      </c>
      <c r="V59" s="90">
        <v>340.57923497267763</v>
      </c>
      <c r="W59" s="89">
        <v>640</v>
      </c>
      <c r="X59" s="88" t="s">
        <v>279</v>
      </c>
      <c r="Y59" s="87">
        <v>45316</v>
      </c>
      <c r="Z59" s="87" t="s">
        <v>286</v>
      </c>
      <c r="AA59" s="87" t="s">
        <v>277</v>
      </c>
    </row>
    <row r="60" spans="1:27" x14ac:dyDescent="0.35">
      <c r="A60" s="88" t="s">
        <v>450</v>
      </c>
      <c r="B60" s="88" t="s">
        <v>449</v>
      </c>
      <c r="C60" s="88" t="s">
        <v>401</v>
      </c>
      <c r="D60" s="88" t="s">
        <v>108</v>
      </c>
      <c r="E60" s="92">
        <v>77301</v>
      </c>
      <c r="F60" s="88" t="s">
        <v>125</v>
      </c>
      <c r="G60" s="88" t="s">
        <v>113</v>
      </c>
      <c r="H60" s="88" t="s">
        <v>105</v>
      </c>
      <c r="I60" s="91">
        <v>42.6228287841191</v>
      </c>
      <c r="J60" s="90">
        <v>913.08196721311697</v>
      </c>
      <c r="K60" s="90">
        <v>50.092896174863377</v>
      </c>
      <c r="L60" s="90">
        <v>5.8251366120218577</v>
      </c>
      <c r="M60" s="90">
        <v>1.5081967213114755</v>
      </c>
      <c r="N60" s="90">
        <v>15.737704918032785</v>
      </c>
      <c r="O60" s="90">
        <v>954.77049180328083</v>
      </c>
      <c r="P60" s="90">
        <v>0</v>
      </c>
      <c r="Q60" s="90">
        <v>0</v>
      </c>
      <c r="R60" s="90">
        <v>1.9016393442622954</v>
      </c>
      <c r="S60" s="90">
        <v>3.557377049180328</v>
      </c>
      <c r="T60" s="90">
        <v>2.2950819672131155</v>
      </c>
      <c r="U60" s="90">
        <v>962.75409836065739</v>
      </c>
      <c r="V60" s="90">
        <v>670.41530054645034</v>
      </c>
      <c r="W60" s="89" t="s">
        <v>114</v>
      </c>
      <c r="X60" s="88" t="s">
        <v>279</v>
      </c>
      <c r="Y60" s="87">
        <v>45274</v>
      </c>
      <c r="Z60" s="87" t="s">
        <v>278</v>
      </c>
      <c r="AA60" s="96" t="s">
        <v>277</v>
      </c>
    </row>
    <row r="61" spans="1:27" ht="15.65" customHeight="1" x14ac:dyDescent="0.35">
      <c r="A61" s="88" t="s">
        <v>448</v>
      </c>
      <c r="B61" s="88" t="s">
        <v>447</v>
      </c>
      <c r="C61" s="88" t="s">
        <v>446</v>
      </c>
      <c r="D61" s="88" t="s">
        <v>170</v>
      </c>
      <c r="E61" s="92">
        <v>83442</v>
      </c>
      <c r="F61" s="88" t="s">
        <v>148</v>
      </c>
      <c r="G61" s="88" t="s">
        <v>113</v>
      </c>
      <c r="H61" s="88" t="s">
        <v>105</v>
      </c>
      <c r="I61" s="91">
        <v>4.1944444444444402</v>
      </c>
      <c r="J61" s="90">
        <v>0.32786885245901642</v>
      </c>
      <c r="K61" s="90">
        <v>0.6010928961748635</v>
      </c>
      <c r="L61" s="90">
        <v>0.51366120218579236</v>
      </c>
      <c r="M61" s="90">
        <v>0.24043715846994537</v>
      </c>
      <c r="N61" s="90">
        <v>1.3715846994535528</v>
      </c>
      <c r="O61" s="90">
        <v>0.31147540983606564</v>
      </c>
      <c r="P61" s="90">
        <v>0</v>
      </c>
      <c r="Q61" s="90">
        <v>0</v>
      </c>
      <c r="R61" s="90">
        <v>9.8360655737704916E-2</v>
      </c>
      <c r="S61" s="90">
        <v>8.1967213114754106E-2</v>
      </c>
      <c r="T61" s="90">
        <v>9.8360655737704916E-2</v>
      </c>
      <c r="U61" s="90">
        <v>1.4043715846994542</v>
      </c>
      <c r="V61" s="90">
        <v>1.2896174863387984</v>
      </c>
      <c r="W61" s="89" t="s">
        <v>114</v>
      </c>
      <c r="X61" s="88" t="s">
        <v>163</v>
      </c>
      <c r="Y61" s="87">
        <v>44515</v>
      </c>
      <c r="Z61" s="87" t="s">
        <v>300</v>
      </c>
      <c r="AA61" s="87" t="s">
        <v>277</v>
      </c>
    </row>
    <row r="62" spans="1:27" ht="15.65" customHeight="1" x14ac:dyDescent="0.35">
      <c r="A62" s="88" t="s">
        <v>445</v>
      </c>
      <c r="B62" s="88" t="s">
        <v>444</v>
      </c>
      <c r="C62" s="88" t="s">
        <v>443</v>
      </c>
      <c r="D62" s="88" t="s">
        <v>111</v>
      </c>
      <c r="E62" s="92">
        <v>71342</v>
      </c>
      <c r="F62" s="88" t="s">
        <v>112</v>
      </c>
      <c r="G62" s="88" t="s">
        <v>104</v>
      </c>
      <c r="H62" s="88" t="s">
        <v>105</v>
      </c>
      <c r="I62" s="91">
        <v>36.212676678445199</v>
      </c>
      <c r="J62" s="90">
        <v>394.04371584699561</v>
      </c>
      <c r="K62" s="90">
        <v>186.44262295081964</v>
      </c>
      <c r="L62" s="90">
        <v>265.55191256830602</v>
      </c>
      <c r="M62" s="90">
        <v>185.43715846994536</v>
      </c>
      <c r="N62" s="90">
        <v>497.84153005464464</v>
      </c>
      <c r="O62" s="90">
        <v>532.40983606557768</v>
      </c>
      <c r="P62" s="90">
        <v>0.12021857923497267</v>
      </c>
      <c r="Q62" s="90">
        <v>1.103825136612022</v>
      </c>
      <c r="R62" s="90">
        <v>180.14754098360658</v>
      </c>
      <c r="S62" s="90">
        <v>76.562841530054612</v>
      </c>
      <c r="T62" s="90">
        <v>94.125683060109225</v>
      </c>
      <c r="U62" s="90">
        <v>680.63934426229866</v>
      </c>
      <c r="V62" s="90">
        <v>799.46994535519866</v>
      </c>
      <c r="W62" s="89">
        <v>1170</v>
      </c>
      <c r="X62" s="88" t="s">
        <v>279</v>
      </c>
      <c r="Y62" s="87">
        <v>45302</v>
      </c>
      <c r="Z62" s="87" t="s">
        <v>286</v>
      </c>
      <c r="AA62" s="96" t="s">
        <v>277</v>
      </c>
    </row>
    <row r="63" spans="1:27" ht="15.75" customHeight="1" x14ac:dyDescent="0.35">
      <c r="A63" s="88" t="s">
        <v>442</v>
      </c>
      <c r="B63" s="88" t="s">
        <v>441</v>
      </c>
      <c r="C63" s="88" t="s">
        <v>440</v>
      </c>
      <c r="D63" s="88" t="s">
        <v>111</v>
      </c>
      <c r="E63" s="92">
        <v>71303</v>
      </c>
      <c r="F63" s="88" t="s">
        <v>112</v>
      </c>
      <c r="G63" s="88" t="s">
        <v>145</v>
      </c>
      <c r="H63" s="88" t="s">
        <v>4</v>
      </c>
      <c r="I63" s="91">
        <v>3.1692317278335098</v>
      </c>
      <c r="J63" s="90">
        <v>162.21311475410312</v>
      </c>
      <c r="K63" s="90">
        <v>27.131147540983346</v>
      </c>
      <c r="L63" s="90">
        <v>51.92896174863305</v>
      </c>
      <c r="M63" s="90">
        <v>42.071038251365337</v>
      </c>
      <c r="N63" s="90">
        <v>102.82513661202663</v>
      </c>
      <c r="O63" s="90">
        <v>180.48633879781778</v>
      </c>
      <c r="P63" s="90">
        <v>1.6393442622950821E-2</v>
      </c>
      <c r="Q63" s="90">
        <v>1.6393442622950821E-2</v>
      </c>
      <c r="R63" s="90">
        <v>35.273224043715331</v>
      </c>
      <c r="S63" s="90">
        <v>15.666666666666563</v>
      </c>
      <c r="T63" s="90">
        <v>17.989071038251247</v>
      </c>
      <c r="U63" s="90">
        <v>214.41530054644932</v>
      </c>
      <c r="V63" s="90">
        <v>278.562841530051</v>
      </c>
      <c r="W63" s="89" t="s">
        <v>114</v>
      </c>
      <c r="X63" s="88" t="s">
        <v>279</v>
      </c>
      <c r="Y63" s="87">
        <v>45198</v>
      </c>
      <c r="Z63" s="87" t="s">
        <v>353</v>
      </c>
      <c r="AA63" s="87" t="s">
        <v>277</v>
      </c>
    </row>
    <row r="64" spans="1:27" ht="15.65" customHeight="1" x14ac:dyDescent="0.35">
      <c r="A64" s="88" t="s">
        <v>439</v>
      </c>
      <c r="B64" s="88" t="s">
        <v>438</v>
      </c>
      <c r="C64" s="88" t="s">
        <v>437</v>
      </c>
      <c r="D64" s="88" t="s">
        <v>111</v>
      </c>
      <c r="E64" s="92">
        <v>71251</v>
      </c>
      <c r="F64" s="88" t="s">
        <v>112</v>
      </c>
      <c r="G64" s="88" t="s">
        <v>104</v>
      </c>
      <c r="H64" s="88" t="s">
        <v>105</v>
      </c>
      <c r="I64" s="91">
        <v>31.3575955444594</v>
      </c>
      <c r="J64" s="90">
        <v>901.1475409836047</v>
      </c>
      <c r="K64" s="90">
        <v>18.393442622950804</v>
      </c>
      <c r="L64" s="90">
        <v>2.4808743169398908</v>
      </c>
      <c r="M64" s="90">
        <v>0.16939890710382516</v>
      </c>
      <c r="N64" s="90">
        <v>22.983606557377048</v>
      </c>
      <c r="O64" s="90">
        <v>899.15300546447941</v>
      </c>
      <c r="P64" s="90">
        <v>0</v>
      </c>
      <c r="Q64" s="90">
        <v>5.4644808743169397E-2</v>
      </c>
      <c r="R64" s="90">
        <v>1.3333333333333339</v>
      </c>
      <c r="S64" s="90">
        <v>2.6174863387978142</v>
      </c>
      <c r="T64" s="90">
        <v>7.9398907103825156</v>
      </c>
      <c r="U64" s="90">
        <v>910.30054644808661</v>
      </c>
      <c r="V64" s="90">
        <v>664.32786885245116</v>
      </c>
      <c r="W64" s="89">
        <v>500</v>
      </c>
      <c r="X64" s="88" t="s">
        <v>279</v>
      </c>
      <c r="Y64" s="87">
        <v>45267</v>
      </c>
      <c r="Z64" s="87" t="s">
        <v>286</v>
      </c>
      <c r="AA64" s="87" t="s">
        <v>277</v>
      </c>
    </row>
    <row r="65" spans="1:27" ht="15.65" customHeight="1" x14ac:dyDescent="0.35">
      <c r="A65" s="88" t="s">
        <v>436</v>
      </c>
      <c r="B65" s="88" t="s">
        <v>435</v>
      </c>
      <c r="C65" s="88" t="s">
        <v>434</v>
      </c>
      <c r="D65" s="88" t="s">
        <v>142</v>
      </c>
      <c r="E65" s="92">
        <v>56201</v>
      </c>
      <c r="F65" s="88" t="s">
        <v>143</v>
      </c>
      <c r="G65" s="88" t="s">
        <v>113</v>
      </c>
      <c r="H65" s="88" t="s">
        <v>105</v>
      </c>
      <c r="I65" s="91">
        <v>49.628048780487802</v>
      </c>
      <c r="J65" s="90">
        <v>9.071038251366117</v>
      </c>
      <c r="K65" s="90">
        <v>9.5081967213114744</v>
      </c>
      <c r="L65" s="90">
        <v>52.196721311475365</v>
      </c>
      <c r="M65" s="90">
        <v>15.338797814207652</v>
      </c>
      <c r="N65" s="90">
        <v>48.85792349726772</v>
      </c>
      <c r="O65" s="90">
        <v>25.180327868852459</v>
      </c>
      <c r="P65" s="90">
        <v>7.2950819672131137</v>
      </c>
      <c r="Q65" s="90">
        <v>4.781420765027323</v>
      </c>
      <c r="R65" s="90">
        <v>21.076502732240435</v>
      </c>
      <c r="S65" s="90">
        <v>6.2021857923497263</v>
      </c>
      <c r="T65" s="90">
        <v>4.5792349726775941</v>
      </c>
      <c r="U65" s="90">
        <v>54.256830601092815</v>
      </c>
      <c r="V65" s="90">
        <v>75.852459016393283</v>
      </c>
      <c r="W65" s="89" t="s">
        <v>114</v>
      </c>
      <c r="X65" s="88" t="s">
        <v>279</v>
      </c>
      <c r="Y65" s="87">
        <v>45001</v>
      </c>
      <c r="Z65" s="87" t="s">
        <v>278</v>
      </c>
      <c r="AA65" s="87" t="s">
        <v>277</v>
      </c>
    </row>
    <row r="66" spans="1:27" ht="15.65" customHeight="1" x14ac:dyDescent="0.35">
      <c r="A66" s="88" t="s">
        <v>433</v>
      </c>
      <c r="B66" s="88" t="s">
        <v>432</v>
      </c>
      <c r="C66" s="88" t="s">
        <v>431</v>
      </c>
      <c r="D66" s="88" t="s">
        <v>146</v>
      </c>
      <c r="E66" s="92">
        <v>74647</v>
      </c>
      <c r="F66" s="88" t="s">
        <v>8</v>
      </c>
      <c r="G66" s="88" t="s">
        <v>113</v>
      </c>
      <c r="H66" s="88" t="s">
        <v>105</v>
      </c>
      <c r="I66" s="91">
        <v>41.206806282722503</v>
      </c>
      <c r="J66" s="90">
        <v>36.639344262295083</v>
      </c>
      <c r="K66" s="90">
        <v>13.191256830601091</v>
      </c>
      <c r="L66" s="90">
        <v>24.497267759562838</v>
      </c>
      <c r="M66" s="90">
        <v>15.852459016393441</v>
      </c>
      <c r="N66" s="90">
        <v>46.306010928961719</v>
      </c>
      <c r="O66" s="90">
        <v>42.300546448087431</v>
      </c>
      <c r="P66" s="90">
        <v>0.21311475409836067</v>
      </c>
      <c r="Q66" s="90">
        <v>1.3606557377049184</v>
      </c>
      <c r="R66" s="90">
        <v>18.650273224043712</v>
      </c>
      <c r="S66" s="90">
        <v>7.3606557377049171</v>
      </c>
      <c r="T66" s="90">
        <v>7.5792349726775958</v>
      </c>
      <c r="U66" s="90">
        <v>56.590163934426236</v>
      </c>
      <c r="V66" s="90">
        <v>71.322404371584639</v>
      </c>
      <c r="W66" s="89" t="s">
        <v>114</v>
      </c>
      <c r="X66" s="88" t="s">
        <v>279</v>
      </c>
      <c r="Y66" s="87">
        <v>44987</v>
      </c>
      <c r="Z66" s="87" t="s">
        <v>286</v>
      </c>
      <c r="AA66" s="87" t="s">
        <v>277</v>
      </c>
    </row>
    <row r="67" spans="1:27" ht="15.65" customHeight="1" x14ac:dyDescent="0.35">
      <c r="A67" s="88" t="s">
        <v>430</v>
      </c>
      <c r="B67" s="88" t="s">
        <v>171</v>
      </c>
      <c r="C67" s="88" t="s">
        <v>172</v>
      </c>
      <c r="D67" s="88" t="s">
        <v>173</v>
      </c>
      <c r="E67" s="92">
        <v>37918</v>
      </c>
      <c r="F67" s="88" t="s">
        <v>112</v>
      </c>
      <c r="G67" s="88" t="s">
        <v>126</v>
      </c>
      <c r="H67" s="88" t="s">
        <v>105</v>
      </c>
      <c r="I67" s="91">
        <v>1.77731092436975</v>
      </c>
      <c r="J67" s="90">
        <v>0.63387978142076551</v>
      </c>
      <c r="K67" s="90">
        <v>0.73224043715847054</v>
      </c>
      <c r="L67" s="90">
        <v>0.68306010928961802</v>
      </c>
      <c r="M67" s="90">
        <v>0.33333333333333354</v>
      </c>
      <c r="N67" s="90">
        <v>1.6284153005464495</v>
      </c>
      <c r="O67" s="90">
        <v>0.71038251366120275</v>
      </c>
      <c r="P67" s="90">
        <v>5.4644808743169399E-3</v>
      </c>
      <c r="Q67" s="90">
        <v>3.825136612021858E-2</v>
      </c>
      <c r="R67" s="90">
        <v>4.9180327868852458E-2</v>
      </c>
      <c r="S67" s="90">
        <v>0</v>
      </c>
      <c r="T67" s="90">
        <v>3.2786885245901641E-2</v>
      </c>
      <c r="U67" s="90">
        <v>2.3005464480874291</v>
      </c>
      <c r="V67" s="90">
        <v>1.8360655737704934</v>
      </c>
      <c r="W67" s="89" t="s">
        <v>114</v>
      </c>
      <c r="X67" s="88" t="s">
        <v>163</v>
      </c>
      <c r="Y67" s="94">
        <v>44949</v>
      </c>
      <c r="Z67" s="93" t="s">
        <v>300</v>
      </c>
      <c r="AA67" s="93" t="s">
        <v>277</v>
      </c>
    </row>
    <row r="68" spans="1:27" ht="15.65" customHeight="1" x14ac:dyDescent="0.35">
      <c r="A68" s="88" t="s">
        <v>429</v>
      </c>
      <c r="B68" s="88" t="s">
        <v>428</v>
      </c>
      <c r="C68" s="88" t="s">
        <v>427</v>
      </c>
      <c r="D68" s="88" t="s">
        <v>108</v>
      </c>
      <c r="E68" s="92">
        <v>78118</v>
      </c>
      <c r="F68" s="88" t="s">
        <v>109</v>
      </c>
      <c r="G68" s="88" t="s">
        <v>104</v>
      </c>
      <c r="H68" s="88" t="s">
        <v>105</v>
      </c>
      <c r="I68" s="91">
        <v>38.999361430395901</v>
      </c>
      <c r="J68" s="90">
        <v>1222.6994535519293</v>
      </c>
      <c r="K68" s="90">
        <v>12.404371584699454</v>
      </c>
      <c r="L68" s="90">
        <v>0.36065573770491804</v>
      </c>
      <c r="M68" s="90">
        <v>2.7322404371584699E-2</v>
      </c>
      <c r="N68" s="90">
        <v>32.10928961748634</v>
      </c>
      <c r="O68" s="90">
        <v>1203.3825136612177</v>
      </c>
      <c r="P68" s="90">
        <v>0</v>
      </c>
      <c r="Q68" s="90">
        <v>0</v>
      </c>
      <c r="R68" s="90">
        <v>0.60655737704918034</v>
      </c>
      <c r="S68" s="90">
        <v>2.7650273224043711</v>
      </c>
      <c r="T68" s="90">
        <v>23.300546448087431</v>
      </c>
      <c r="U68" s="90">
        <v>1208.8196721311649</v>
      </c>
      <c r="V68" s="90">
        <v>814.38251366120789</v>
      </c>
      <c r="W68" s="89">
        <v>830</v>
      </c>
      <c r="X68" s="88" t="s">
        <v>279</v>
      </c>
      <c r="Y68" s="87">
        <v>45001</v>
      </c>
      <c r="Z68" s="87" t="s">
        <v>286</v>
      </c>
      <c r="AA68" s="87" t="s">
        <v>277</v>
      </c>
    </row>
    <row r="69" spans="1:27" ht="15.65" customHeight="1" x14ac:dyDescent="0.35">
      <c r="A69" s="88" t="s">
        <v>426</v>
      </c>
      <c r="B69" s="88" t="s">
        <v>425</v>
      </c>
      <c r="C69" s="88" t="s">
        <v>190</v>
      </c>
      <c r="D69" s="88" t="s">
        <v>133</v>
      </c>
      <c r="E69" s="92">
        <v>33194</v>
      </c>
      <c r="F69" s="88" t="s">
        <v>7</v>
      </c>
      <c r="G69" s="88" t="s">
        <v>122</v>
      </c>
      <c r="H69" s="88" t="s">
        <v>4</v>
      </c>
      <c r="I69" s="91">
        <v>38.634367903103701</v>
      </c>
      <c r="J69" s="90">
        <v>16.273224043715864</v>
      </c>
      <c r="K69" s="90">
        <v>5.1857923497267748</v>
      </c>
      <c r="L69" s="90">
        <v>250.13114754098336</v>
      </c>
      <c r="M69" s="90">
        <v>306.51912568306068</v>
      </c>
      <c r="N69" s="90">
        <v>392.17486338797943</v>
      </c>
      <c r="O69" s="90">
        <v>185.36065573770497</v>
      </c>
      <c r="P69" s="90">
        <v>0.57377049180327866</v>
      </c>
      <c r="Q69" s="90">
        <v>0</v>
      </c>
      <c r="R69" s="90">
        <v>148.73224043715848</v>
      </c>
      <c r="S69" s="90">
        <v>38.180327868852451</v>
      </c>
      <c r="T69" s="90">
        <v>19.666666666666661</v>
      </c>
      <c r="U69" s="90">
        <v>371.53005464480964</v>
      </c>
      <c r="V69" s="90">
        <v>420.72131147541199</v>
      </c>
      <c r="W69" s="89">
        <v>450</v>
      </c>
      <c r="X69" s="88" t="s">
        <v>279</v>
      </c>
      <c r="Y69" s="87">
        <v>45008</v>
      </c>
      <c r="Z69" s="87" t="s">
        <v>286</v>
      </c>
      <c r="AA69" s="87" t="s">
        <v>277</v>
      </c>
    </row>
    <row r="70" spans="1:27" x14ac:dyDescent="0.35">
      <c r="A70" s="88" t="s">
        <v>424</v>
      </c>
      <c r="B70" s="88" t="s">
        <v>423</v>
      </c>
      <c r="C70" s="88" t="s">
        <v>422</v>
      </c>
      <c r="D70" s="88" t="s">
        <v>111</v>
      </c>
      <c r="E70" s="92">
        <v>71483</v>
      </c>
      <c r="F70" s="88" t="s">
        <v>112</v>
      </c>
      <c r="G70" s="88" t="s">
        <v>104</v>
      </c>
      <c r="H70" s="88" t="s">
        <v>4</v>
      </c>
      <c r="I70" s="91">
        <v>30.929355608591901</v>
      </c>
      <c r="J70" s="90">
        <v>1265.8306010929114</v>
      </c>
      <c r="K70" s="90">
        <v>69.327868852459005</v>
      </c>
      <c r="L70" s="90">
        <v>85.519125683060039</v>
      </c>
      <c r="M70" s="90">
        <v>46.437158469945331</v>
      </c>
      <c r="N70" s="90">
        <v>168.58469945355168</v>
      </c>
      <c r="O70" s="90">
        <v>1298.5300546448275</v>
      </c>
      <c r="P70" s="90">
        <v>0</v>
      </c>
      <c r="Q70" s="90">
        <v>0</v>
      </c>
      <c r="R70" s="90">
        <v>60.333333333333286</v>
      </c>
      <c r="S70" s="90">
        <v>33.311475409836085</v>
      </c>
      <c r="T70" s="90">
        <v>31.486338797814192</v>
      </c>
      <c r="U70" s="90">
        <v>1341.9836065574011</v>
      </c>
      <c r="V70" s="90">
        <v>908.17486338797869</v>
      </c>
      <c r="W70" s="89">
        <v>946</v>
      </c>
      <c r="X70" s="88" t="s">
        <v>279</v>
      </c>
      <c r="Y70" s="87">
        <v>45316</v>
      </c>
      <c r="Z70" s="87" t="s">
        <v>286</v>
      </c>
      <c r="AA70" s="87" t="s">
        <v>277</v>
      </c>
    </row>
    <row r="71" spans="1:27" x14ac:dyDescent="0.35">
      <c r="A71" s="88" t="s">
        <v>421</v>
      </c>
      <c r="B71" s="88" t="s">
        <v>420</v>
      </c>
      <c r="C71" s="88" t="s">
        <v>419</v>
      </c>
      <c r="D71" s="88" t="s">
        <v>165</v>
      </c>
      <c r="E71" s="92">
        <v>29072</v>
      </c>
      <c r="F71" s="88" t="s">
        <v>107</v>
      </c>
      <c r="G71" s="88" t="s">
        <v>126</v>
      </c>
      <c r="H71" s="88" t="s">
        <v>105</v>
      </c>
      <c r="I71" s="91">
        <v>1.6470588235294099</v>
      </c>
      <c r="J71" s="90">
        <v>0.18032786885245908</v>
      </c>
      <c r="K71" s="90">
        <v>0.93442622950819754</v>
      </c>
      <c r="L71" s="90">
        <v>0.18032786885245905</v>
      </c>
      <c r="M71" s="90">
        <v>8.7431693989071052E-2</v>
      </c>
      <c r="N71" s="90">
        <v>0.80874316939890778</v>
      </c>
      <c r="O71" s="90">
        <v>0.44262295081967246</v>
      </c>
      <c r="P71" s="90">
        <v>8.1967213114754092E-2</v>
      </c>
      <c r="Q71" s="90">
        <v>4.9180327868852458E-2</v>
      </c>
      <c r="R71" s="90">
        <v>4.3715846994535519E-2</v>
      </c>
      <c r="S71" s="90">
        <v>0</v>
      </c>
      <c r="T71" s="90">
        <v>5.4644808743169399E-3</v>
      </c>
      <c r="U71" s="90">
        <v>1.3333333333333346</v>
      </c>
      <c r="V71" s="90">
        <v>0.86338797814207724</v>
      </c>
      <c r="W71" s="89" t="s">
        <v>114</v>
      </c>
      <c r="X71" s="88" t="s">
        <v>279</v>
      </c>
      <c r="Y71" s="87">
        <v>44966</v>
      </c>
      <c r="Z71" s="87" t="s">
        <v>360</v>
      </c>
      <c r="AA71" s="87" t="s">
        <v>418</v>
      </c>
    </row>
    <row r="72" spans="1:27" ht="15.65" customHeight="1" x14ac:dyDescent="0.35">
      <c r="A72" s="88" t="s">
        <v>417</v>
      </c>
      <c r="B72" s="88" t="s">
        <v>416</v>
      </c>
      <c r="C72" s="88" t="s">
        <v>415</v>
      </c>
      <c r="D72" s="88" t="s">
        <v>108</v>
      </c>
      <c r="E72" s="92">
        <v>76642</v>
      </c>
      <c r="F72" s="88" t="s">
        <v>125</v>
      </c>
      <c r="G72" s="88" t="s">
        <v>126</v>
      </c>
      <c r="H72" s="88" t="s">
        <v>4</v>
      </c>
      <c r="I72" s="91">
        <v>33.067460317460302</v>
      </c>
      <c r="J72" s="90">
        <v>60.852459016393539</v>
      </c>
      <c r="K72" s="90">
        <v>1.7158469945355195</v>
      </c>
      <c r="L72" s="90">
        <v>0.86885245901639374</v>
      </c>
      <c r="M72" s="90">
        <v>0.40983606557377061</v>
      </c>
      <c r="N72" s="90">
        <v>2.8524590163934422</v>
      </c>
      <c r="O72" s="90">
        <v>60.994535519125776</v>
      </c>
      <c r="P72" s="90">
        <v>0</v>
      </c>
      <c r="Q72" s="90">
        <v>0</v>
      </c>
      <c r="R72" s="90">
        <v>0.13114754098360656</v>
      </c>
      <c r="S72" s="90">
        <v>0.14754098360655737</v>
      </c>
      <c r="T72" s="90">
        <v>0.69398907103825136</v>
      </c>
      <c r="U72" s="90">
        <v>62.874316939890797</v>
      </c>
      <c r="V72" s="90">
        <v>58.551912568306108</v>
      </c>
      <c r="W72" s="89" t="s">
        <v>114</v>
      </c>
      <c r="X72" s="88" t="s">
        <v>279</v>
      </c>
      <c r="Y72" s="87">
        <v>44938</v>
      </c>
      <c r="Z72" s="87" t="s">
        <v>278</v>
      </c>
      <c r="AA72" s="87" t="s">
        <v>277</v>
      </c>
    </row>
    <row r="73" spans="1:27" x14ac:dyDescent="0.35">
      <c r="A73" s="88" t="s">
        <v>414</v>
      </c>
      <c r="B73" s="88" t="s">
        <v>413</v>
      </c>
      <c r="C73" s="88" t="s">
        <v>288</v>
      </c>
      <c r="D73" s="88" t="s">
        <v>108</v>
      </c>
      <c r="E73" s="92">
        <v>78041</v>
      </c>
      <c r="F73" s="88" t="s">
        <v>287</v>
      </c>
      <c r="G73" s="88" t="s">
        <v>104</v>
      </c>
      <c r="H73" s="88" t="s">
        <v>105</v>
      </c>
      <c r="I73" s="91">
        <v>28.154166666666701</v>
      </c>
      <c r="J73" s="90">
        <v>272.81967213114802</v>
      </c>
      <c r="K73" s="90">
        <v>6.2076502732240435</v>
      </c>
      <c r="L73" s="90">
        <v>2.7704918032786887</v>
      </c>
      <c r="M73" s="90">
        <v>7.355191256830599</v>
      </c>
      <c r="N73" s="90">
        <v>1.8142076502732238</v>
      </c>
      <c r="O73" s="90">
        <v>49.234972677595614</v>
      </c>
      <c r="P73" s="90">
        <v>14.546448087431697</v>
      </c>
      <c r="Q73" s="90">
        <v>223.55737704918056</v>
      </c>
      <c r="R73" s="90">
        <v>4.4699453551912569</v>
      </c>
      <c r="S73" s="90">
        <v>2.7978142076502728</v>
      </c>
      <c r="T73" s="90">
        <v>7.8087431693989053</v>
      </c>
      <c r="U73" s="90">
        <v>274.07650273224101</v>
      </c>
      <c r="V73" s="90">
        <v>229.39344262295046</v>
      </c>
      <c r="W73" s="89" t="s">
        <v>114</v>
      </c>
      <c r="X73" s="88" t="s">
        <v>279</v>
      </c>
      <c r="Y73" s="87">
        <v>45008</v>
      </c>
      <c r="Z73" s="87" t="s">
        <v>278</v>
      </c>
      <c r="AA73" s="96" t="s">
        <v>277</v>
      </c>
    </row>
    <row r="74" spans="1:27" x14ac:dyDescent="0.35">
      <c r="A74" s="88" t="s">
        <v>412</v>
      </c>
      <c r="B74" s="88" t="s">
        <v>411</v>
      </c>
      <c r="C74" s="88" t="s">
        <v>410</v>
      </c>
      <c r="D74" s="88" t="s">
        <v>152</v>
      </c>
      <c r="E74" s="92">
        <v>48161</v>
      </c>
      <c r="F74" s="88" t="s">
        <v>150</v>
      </c>
      <c r="G74" s="88" t="s">
        <v>113</v>
      </c>
      <c r="H74" s="88" t="s">
        <v>4</v>
      </c>
      <c r="I74" s="91">
        <v>63.505952380952401</v>
      </c>
      <c r="J74" s="90">
        <v>52.202185792349667</v>
      </c>
      <c r="K74" s="90">
        <v>0.21857923497267759</v>
      </c>
      <c r="L74" s="90">
        <v>1.5300546448087433</v>
      </c>
      <c r="M74" s="90">
        <v>0.6502732240437159</v>
      </c>
      <c r="N74" s="90">
        <v>3.0437158469945356</v>
      </c>
      <c r="O74" s="90">
        <v>51.338797814207588</v>
      </c>
      <c r="P74" s="90">
        <v>0.21857923497267759</v>
      </c>
      <c r="Q74" s="90">
        <v>0</v>
      </c>
      <c r="R74" s="90">
        <v>1.1147540983606559</v>
      </c>
      <c r="S74" s="90">
        <v>0</v>
      </c>
      <c r="T74" s="90">
        <v>0.54644808743169404</v>
      </c>
      <c r="U74" s="90">
        <v>52.939890710382443</v>
      </c>
      <c r="V74" s="90">
        <v>32.278688524590159</v>
      </c>
      <c r="W74" s="89" t="s">
        <v>114</v>
      </c>
      <c r="X74" s="88" t="s">
        <v>279</v>
      </c>
      <c r="Y74" s="87">
        <v>44973</v>
      </c>
      <c r="Z74" s="87" t="s">
        <v>278</v>
      </c>
      <c r="AA74" s="96" t="s">
        <v>277</v>
      </c>
    </row>
    <row r="75" spans="1:27" ht="15.65" customHeight="1" x14ac:dyDescent="0.35">
      <c r="A75" s="88" t="s">
        <v>409</v>
      </c>
      <c r="B75" s="88" t="s">
        <v>408</v>
      </c>
      <c r="C75" s="88" t="s">
        <v>407</v>
      </c>
      <c r="D75" s="88" t="s">
        <v>167</v>
      </c>
      <c r="E75" s="92">
        <v>96950</v>
      </c>
      <c r="F75" s="88" t="s">
        <v>140</v>
      </c>
      <c r="G75" s="88" t="s">
        <v>126</v>
      </c>
      <c r="H75" s="88" t="s">
        <v>105</v>
      </c>
      <c r="I75" s="91">
        <v>64.8888888888889</v>
      </c>
      <c r="J75" s="90">
        <v>0</v>
      </c>
      <c r="K75" s="90">
        <v>3.8907103825136611</v>
      </c>
      <c r="L75" s="90">
        <v>1.284153005464481</v>
      </c>
      <c r="M75" s="90">
        <v>0.87431693989071035</v>
      </c>
      <c r="N75" s="90">
        <v>5.5901639344262293</v>
      </c>
      <c r="O75" s="90">
        <v>6.5573770491803282E-2</v>
      </c>
      <c r="P75" s="90">
        <v>0.39344262295081966</v>
      </c>
      <c r="Q75" s="90">
        <v>0</v>
      </c>
      <c r="R75" s="90">
        <v>4.9071038251366108</v>
      </c>
      <c r="S75" s="90">
        <v>0</v>
      </c>
      <c r="T75" s="90">
        <v>0</v>
      </c>
      <c r="U75" s="90">
        <v>1.1420765027322406</v>
      </c>
      <c r="V75" s="90">
        <v>6.0491803278688527</v>
      </c>
      <c r="W75" s="89" t="s">
        <v>114</v>
      </c>
      <c r="X75" s="88" t="s">
        <v>163</v>
      </c>
      <c r="Y75" s="87">
        <v>45359</v>
      </c>
      <c r="Z75" s="87" t="s">
        <v>300</v>
      </c>
      <c r="AA75" s="87" t="s">
        <v>277</v>
      </c>
    </row>
    <row r="76" spans="1:27" x14ac:dyDescent="0.35">
      <c r="A76" s="88" t="s">
        <v>406</v>
      </c>
      <c r="B76" s="88" t="s">
        <v>405</v>
      </c>
      <c r="C76" s="88" t="s">
        <v>404</v>
      </c>
      <c r="D76" s="88" t="s">
        <v>136</v>
      </c>
      <c r="E76" s="92">
        <v>16866</v>
      </c>
      <c r="F76" s="88" t="s">
        <v>137</v>
      </c>
      <c r="G76" s="88" t="s">
        <v>104</v>
      </c>
      <c r="H76" s="88" t="s">
        <v>105</v>
      </c>
      <c r="I76" s="91">
        <v>75.131502288805706</v>
      </c>
      <c r="J76" s="90">
        <v>219.97267759562848</v>
      </c>
      <c r="K76" s="90">
        <v>64.639344262295026</v>
      </c>
      <c r="L76" s="90">
        <v>531.82513661202279</v>
      </c>
      <c r="M76" s="90">
        <v>408.44262295082001</v>
      </c>
      <c r="N76" s="90">
        <v>626.82513661202233</v>
      </c>
      <c r="O76" s="90">
        <v>549.43169398907128</v>
      </c>
      <c r="P76" s="90">
        <v>26.136612021857928</v>
      </c>
      <c r="Q76" s="90">
        <v>22.486338797814209</v>
      </c>
      <c r="R76" s="90">
        <v>287.45901639344277</v>
      </c>
      <c r="S76" s="90">
        <v>76.202185792349681</v>
      </c>
      <c r="T76" s="90">
        <v>61.109289617486326</v>
      </c>
      <c r="U76" s="90">
        <v>800.10928961748539</v>
      </c>
      <c r="V76" s="90">
        <v>722.60655737704963</v>
      </c>
      <c r="W76" s="89">
        <v>800</v>
      </c>
      <c r="X76" s="88" t="s">
        <v>279</v>
      </c>
      <c r="Y76" s="87">
        <v>44987</v>
      </c>
      <c r="Z76" s="87" t="s">
        <v>286</v>
      </c>
      <c r="AA76" s="96" t="s">
        <v>277</v>
      </c>
    </row>
    <row r="77" spans="1:27" ht="15.65" customHeight="1" x14ac:dyDescent="0.35">
      <c r="A77" s="88" t="s">
        <v>403</v>
      </c>
      <c r="B77" s="88" t="s">
        <v>402</v>
      </c>
      <c r="C77" s="88" t="s">
        <v>401</v>
      </c>
      <c r="D77" s="88" t="s">
        <v>108</v>
      </c>
      <c r="E77" s="92">
        <v>77301</v>
      </c>
      <c r="F77" s="88" t="s">
        <v>125</v>
      </c>
      <c r="G77" s="88" t="s">
        <v>110</v>
      </c>
      <c r="H77" s="88" t="s">
        <v>105</v>
      </c>
      <c r="I77" s="91">
        <v>40.2895161290323</v>
      </c>
      <c r="J77" s="90">
        <v>372.56830601092986</v>
      </c>
      <c r="K77" s="90">
        <v>434.43169398907219</v>
      </c>
      <c r="L77" s="90">
        <v>239.60109289617452</v>
      </c>
      <c r="M77" s="90">
        <v>143.03825136612042</v>
      </c>
      <c r="N77" s="90">
        <v>538.44262295082183</v>
      </c>
      <c r="O77" s="90">
        <v>546.68306010929109</v>
      </c>
      <c r="P77" s="90">
        <v>34.650273224043715</v>
      </c>
      <c r="Q77" s="90">
        <v>69.863387978142043</v>
      </c>
      <c r="R77" s="90">
        <v>232.54644808743157</v>
      </c>
      <c r="S77" s="90">
        <v>118.34972677595621</v>
      </c>
      <c r="T77" s="90">
        <v>74.371584699453436</v>
      </c>
      <c r="U77" s="90">
        <v>764.371584699457</v>
      </c>
      <c r="V77" s="90">
        <v>773.31693989071255</v>
      </c>
      <c r="W77" s="89">
        <v>750</v>
      </c>
      <c r="X77" s="88" t="s">
        <v>279</v>
      </c>
      <c r="Y77" s="87">
        <v>45267</v>
      </c>
      <c r="Z77" s="87" t="s">
        <v>286</v>
      </c>
      <c r="AA77" s="87" t="s">
        <v>277</v>
      </c>
    </row>
    <row r="78" spans="1:27" x14ac:dyDescent="0.35">
      <c r="A78" s="88" t="s">
        <v>400</v>
      </c>
      <c r="B78" s="88" t="s">
        <v>399</v>
      </c>
      <c r="C78" s="88" t="s">
        <v>396</v>
      </c>
      <c r="D78" s="88" t="s">
        <v>147</v>
      </c>
      <c r="E78" s="92">
        <v>89060</v>
      </c>
      <c r="F78" s="88" t="s">
        <v>148</v>
      </c>
      <c r="G78" s="88" t="s">
        <v>119</v>
      </c>
      <c r="H78" s="88" t="s">
        <v>105</v>
      </c>
      <c r="I78" s="91">
        <v>44.430045871559599</v>
      </c>
      <c r="J78" s="90">
        <v>95.16939890710394</v>
      </c>
      <c r="K78" s="90">
        <v>43.393442622950815</v>
      </c>
      <c r="L78" s="90">
        <v>40.633879781420745</v>
      </c>
      <c r="M78" s="90">
        <v>37.868852459016381</v>
      </c>
      <c r="N78" s="90">
        <v>107.43169398907096</v>
      </c>
      <c r="O78" s="90">
        <v>109.48633879781434</v>
      </c>
      <c r="P78" s="90">
        <v>0.14754098360655737</v>
      </c>
      <c r="Q78" s="90">
        <v>0</v>
      </c>
      <c r="R78" s="90">
        <v>45.934426229508162</v>
      </c>
      <c r="S78" s="90">
        <v>16.759562841530052</v>
      </c>
      <c r="T78" s="90">
        <v>13.852459016393434</v>
      </c>
      <c r="U78" s="90">
        <v>140.51912568306014</v>
      </c>
      <c r="V78" s="90">
        <v>174.28415300546453</v>
      </c>
      <c r="W78" s="89" t="s">
        <v>114</v>
      </c>
      <c r="X78" s="88" t="s">
        <v>279</v>
      </c>
      <c r="Y78" s="87">
        <v>45015</v>
      </c>
      <c r="Z78" s="87" t="s">
        <v>127</v>
      </c>
      <c r="AA78" s="87" t="s">
        <v>277</v>
      </c>
    </row>
    <row r="79" spans="1:27" ht="15.65" customHeight="1" x14ac:dyDescent="0.35">
      <c r="A79" s="88" t="s">
        <v>398</v>
      </c>
      <c r="B79" s="88" t="s">
        <v>397</v>
      </c>
      <c r="C79" s="88" t="s">
        <v>396</v>
      </c>
      <c r="D79" s="88" t="s">
        <v>147</v>
      </c>
      <c r="E79" s="92">
        <v>89060</v>
      </c>
      <c r="F79" s="88" t="s">
        <v>148</v>
      </c>
      <c r="G79" s="88" t="s">
        <v>113</v>
      </c>
      <c r="H79" s="88" t="s">
        <v>105</v>
      </c>
      <c r="I79" s="91">
        <v>44.479532163742697</v>
      </c>
      <c r="J79" s="90">
        <v>6.9617486338797789</v>
      </c>
      <c r="K79" s="90">
        <v>14.672131147540977</v>
      </c>
      <c r="L79" s="90">
        <v>18.071038251366122</v>
      </c>
      <c r="M79" s="90">
        <v>28.535519125683052</v>
      </c>
      <c r="N79" s="90">
        <v>59.267759562841462</v>
      </c>
      <c r="O79" s="90">
        <v>8.9726775956284115</v>
      </c>
      <c r="P79" s="90">
        <v>0</v>
      </c>
      <c r="Q79" s="90">
        <v>0</v>
      </c>
      <c r="R79" s="90">
        <v>25.819672131147538</v>
      </c>
      <c r="S79" s="90">
        <v>8.8360655737704921</v>
      </c>
      <c r="T79" s="90">
        <v>3.8907103825136611</v>
      </c>
      <c r="U79" s="90">
        <v>29.693989071038242</v>
      </c>
      <c r="V79" s="90">
        <v>56.338797814207581</v>
      </c>
      <c r="W79" s="89" t="s">
        <v>114</v>
      </c>
      <c r="X79" s="88" t="s">
        <v>279</v>
      </c>
      <c r="Y79" s="87">
        <v>45225</v>
      </c>
      <c r="Z79" s="87" t="s">
        <v>278</v>
      </c>
      <c r="AA79" s="87" t="s">
        <v>277</v>
      </c>
    </row>
    <row r="80" spans="1:27" x14ac:dyDescent="0.35">
      <c r="A80" s="88" t="s">
        <v>393</v>
      </c>
      <c r="B80" s="88" t="s">
        <v>395</v>
      </c>
      <c r="C80" s="88" t="s">
        <v>394</v>
      </c>
      <c r="D80" s="88" t="s">
        <v>133</v>
      </c>
      <c r="E80" s="92">
        <v>32839</v>
      </c>
      <c r="F80" s="88" t="s">
        <v>7</v>
      </c>
      <c r="G80" s="88" t="s">
        <v>126</v>
      </c>
      <c r="H80" s="88" t="s">
        <v>105</v>
      </c>
      <c r="I80" s="91">
        <v>1.9426751592356699</v>
      </c>
      <c r="J80" s="90">
        <v>0.12568306010928965</v>
      </c>
      <c r="K80" s="90">
        <v>0.45901639344262318</v>
      </c>
      <c r="L80" s="90">
        <v>0.77049180327868905</v>
      </c>
      <c r="M80" s="90">
        <v>0.32786885245901654</v>
      </c>
      <c r="N80" s="90">
        <v>0.8961748633879788</v>
      </c>
      <c r="O80" s="90">
        <v>0.63387978142076551</v>
      </c>
      <c r="P80" s="90">
        <v>6.5573770491803282E-2</v>
      </c>
      <c r="Q80" s="90">
        <v>8.7431693989071038E-2</v>
      </c>
      <c r="R80" s="90">
        <v>2.7322404371584699E-2</v>
      </c>
      <c r="S80" s="90">
        <v>0</v>
      </c>
      <c r="T80" s="90">
        <v>1.6393442622950821E-2</v>
      </c>
      <c r="U80" s="90">
        <v>1.6393442622950833</v>
      </c>
      <c r="V80" s="90">
        <v>1.1912568306010938</v>
      </c>
      <c r="W80" s="89" t="s">
        <v>114</v>
      </c>
      <c r="X80" s="88" t="s">
        <v>163</v>
      </c>
      <c r="Y80" s="87">
        <v>44930</v>
      </c>
      <c r="Z80" s="87" t="s">
        <v>300</v>
      </c>
      <c r="AA80" s="96" t="s">
        <v>277</v>
      </c>
    </row>
    <row r="81" spans="1:27" ht="15.65" customHeight="1" x14ac:dyDescent="0.35">
      <c r="A81" s="88" t="s">
        <v>393</v>
      </c>
      <c r="B81" s="88" t="s">
        <v>392</v>
      </c>
      <c r="C81" s="88" t="s">
        <v>391</v>
      </c>
      <c r="D81" s="88" t="s">
        <v>138</v>
      </c>
      <c r="E81" s="92">
        <v>10924</v>
      </c>
      <c r="F81" s="88" t="s">
        <v>144</v>
      </c>
      <c r="G81" s="88" t="s">
        <v>113</v>
      </c>
      <c r="H81" s="88" t="s">
        <v>105</v>
      </c>
      <c r="I81" s="91">
        <v>78.8735632183908</v>
      </c>
      <c r="J81" s="90">
        <v>25.896174863387973</v>
      </c>
      <c r="K81" s="90">
        <v>21.622950819672134</v>
      </c>
      <c r="L81" s="90">
        <v>10.131147540983607</v>
      </c>
      <c r="M81" s="90">
        <v>7.830601092896174</v>
      </c>
      <c r="N81" s="90">
        <v>42.311475409836106</v>
      </c>
      <c r="O81" s="90">
        <v>23.169398907103822</v>
      </c>
      <c r="P81" s="90">
        <v>0</v>
      </c>
      <c r="Q81" s="90">
        <v>0</v>
      </c>
      <c r="R81" s="90">
        <v>6.7650273224043715</v>
      </c>
      <c r="S81" s="90">
        <v>7.3169398907103824</v>
      </c>
      <c r="T81" s="90">
        <v>9.7868852459016384</v>
      </c>
      <c r="U81" s="90">
        <v>41.612021857923487</v>
      </c>
      <c r="V81" s="90">
        <v>44.661202185792362</v>
      </c>
      <c r="W81" s="89" t="s">
        <v>114</v>
      </c>
      <c r="X81" s="88" t="s">
        <v>279</v>
      </c>
      <c r="Y81" s="87">
        <v>45260</v>
      </c>
      <c r="Z81" s="87" t="s">
        <v>278</v>
      </c>
      <c r="AA81" s="87" t="s">
        <v>277</v>
      </c>
    </row>
    <row r="82" spans="1:27" x14ac:dyDescent="0.35">
      <c r="A82" s="88" t="s">
        <v>390</v>
      </c>
      <c r="B82" s="88" t="s">
        <v>389</v>
      </c>
      <c r="C82" s="88" t="s">
        <v>388</v>
      </c>
      <c r="D82" s="88" t="s">
        <v>123</v>
      </c>
      <c r="E82" s="92">
        <v>88081</v>
      </c>
      <c r="F82" s="88" t="s">
        <v>124</v>
      </c>
      <c r="G82" s="88" t="s">
        <v>104</v>
      </c>
      <c r="H82" s="88" t="s">
        <v>105</v>
      </c>
      <c r="I82" s="91">
        <v>33.245396234223101</v>
      </c>
      <c r="J82" s="90">
        <v>779.94535519125782</v>
      </c>
      <c r="K82" s="90">
        <v>65.612021857923267</v>
      </c>
      <c r="L82" s="90">
        <v>37.693989071038246</v>
      </c>
      <c r="M82" s="90">
        <v>18.251366120218577</v>
      </c>
      <c r="N82" s="90">
        <v>101.08196721311467</v>
      </c>
      <c r="O82" s="90">
        <v>625.03825136612249</v>
      </c>
      <c r="P82" s="90">
        <v>3.6502732240437155</v>
      </c>
      <c r="Q82" s="90">
        <v>171.73224043716004</v>
      </c>
      <c r="R82" s="90">
        <v>17.628415300546454</v>
      </c>
      <c r="S82" s="90">
        <v>9.3497267759562828</v>
      </c>
      <c r="T82" s="90">
        <v>41.262295081967196</v>
      </c>
      <c r="U82" s="90">
        <v>833.26229508196718</v>
      </c>
      <c r="V82" s="90">
        <v>703.47540983606586</v>
      </c>
      <c r="W82" s="89">
        <v>500</v>
      </c>
      <c r="X82" s="88" t="s">
        <v>279</v>
      </c>
      <c r="Y82" s="87">
        <v>45246</v>
      </c>
      <c r="Z82" s="87" t="s">
        <v>286</v>
      </c>
      <c r="AA82" s="87" t="s">
        <v>277</v>
      </c>
    </row>
    <row r="83" spans="1:27" x14ac:dyDescent="0.35">
      <c r="A83" s="88" t="s">
        <v>387</v>
      </c>
      <c r="B83" s="88" t="s">
        <v>386</v>
      </c>
      <c r="C83" s="88" t="s">
        <v>385</v>
      </c>
      <c r="D83" s="88" t="s">
        <v>9</v>
      </c>
      <c r="E83" s="92">
        <v>35447</v>
      </c>
      <c r="F83" s="88" t="s">
        <v>112</v>
      </c>
      <c r="G83" s="88" t="s">
        <v>113</v>
      </c>
      <c r="H83" s="88" t="s">
        <v>105</v>
      </c>
      <c r="I83" s="91">
        <v>3.0921348314606698</v>
      </c>
      <c r="J83" s="90">
        <v>3.1803278688524568</v>
      </c>
      <c r="K83" s="90">
        <v>7.956284153005436</v>
      </c>
      <c r="L83" s="90">
        <v>8.3879781420764807</v>
      </c>
      <c r="M83" s="90">
        <v>3.0163934426229484</v>
      </c>
      <c r="N83" s="90">
        <v>11.846994535519027</v>
      </c>
      <c r="O83" s="90">
        <v>7.5136612021857623</v>
      </c>
      <c r="P83" s="90">
        <v>2.7704918032786874</v>
      </c>
      <c r="Q83" s="90">
        <v>0.40983606557377067</v>
      </c>
      <c r="R83" s="90">
        <v>0.37158469945355205</v>
      </c>
      <c r="S83" s="90">
        <v>0.21857923497267762</v>
      </c>
      <c r="T83" s="90">
        <v>0.10382513661202186</v>
      </c>
      <c r="U83" s="90">
        <v>21.846994535518991</v>
      </c>
      <c r="V83" s="90">
        <v>17.371584699453376</v>
      </c>
      <c r="W83" s="89" t="s">
        <v>114</v>
      </c>
      <c r="X83" s="88" t="s">
        <v>279</v>
      </c>
      <c r="Y83" s="87">
        <v>45260</v>
      </c>
      <c r="Z83" s="87" t="s">
        <v>278</v>
      </c>
      <c r="AA83" s="87" t="s">
        <v>277</v>
      </c>
    </row>
    <row r="84" spans="1:27" ht="15.65" customHeight="1" x14ac:dyDescent="0.35">
      <c r="A84" s="88" t="s">
        <v>384</v>
      </c>
      <c r="B84" s="88" t="s">
        <v>383</v>
      </c>
      <c r="C84" s="88" t="s">
        <v>382</v>
      </c>
      <c r="D84" s="88" t="s">
        <v>156</v>
      </c>
      <c r="E84" s="92">
        <v>68949</v>
      </c>
      <c r="F84" s="88" t="s">
        <v>143</v>
      </c>
      <c r="G84" s="88" t="s">
        <v>126</v>
      </c>
      <c r="H84" s="88" t="s">
        <v>105</v>
      </c>
      <c r="I84" s="91">
        <v>51.3333333333333</v>
      </c>
      <c r="J84" s="90">
        <v>0.81420765027322406</v>
      </c>
      <c r="K84" s="90">
        <v>1.2950819672131149</v>
      </c>
      <c r="L84" s="90">
        <v>4.3989071038251364</v>
      </c>
      <c r="M84" s="90">
        <v>4.4207650273224051</v>
      </c>
      <c r="N84" s="90">
        <v>9.3770491803278695</v>
      </c>
      <c r="O84" s="90">
        <v>0.52459016393442626</v>
      </c>
      <c r="P84" s="90">
        <v>1.0273224043715847</v>
      </c>
      <c r="Q84" s="90">
        <v>0</v>
      </c>
      <c r="R84" s="90">
        <v>4.9562841530054644</v>
      </c>
      <c r="S84" s="90">
        <v>1.0273224043715847</v>
      </c>
      <c r="T84" s="90">
        <v>0.76502732240437155</v>
      </c>
      <c r="U84" s="90">
        <v>4.1803278688524586</v>
      </c>
      <c r="V84" s="90">
        <v>8.7923497267759583</v>
      </c>
      <c r="W84" s="89" t="s">
        <v>114</v>
      </c>
      <c r="X84" s="88" t="s">
        <v>279</v>
      </c>
      <c r="Y84" s="87">
        <v>45015</v>
      </c>
      <c r="Z84" s="87" t="s">
        <v>360</v>
      </c>
      <c r="AA84" s="87" t="s">
        <v>277</v>
      </c>
    </row>
    <row r="85" spans="1:27" ht="15.65" customHeight="1" x14ac:dyDescent="0.35">
      <c r="A85" s="88" t="s">
        <v>381</v>
      </c>
      <c r="B85" s="88" t="s">
        <v>380</v>
      </c>
      <c r="C85" s="88" t="s">
        <v>379</v>
      </c>
      <c r="D85" s="88" t="s">
        <v>108</v>
      </c>
      <c r="E85" s="92">
        <v>78566</v>
      </c>
      <c r="F85" s="88" t="s">
        <v>287</v>
      </c>
      <c r="G85" s="88" t="s">
        <v>122</v>
      </c>
      <c r="H85" s="88" t="s">
        <v>105</v>
      </c>
      <c r="I85" s="91">
        <v>10.6445029624753</v>
      </c>
      <c r="J85" s="90">
        <v>993.31693989092105</v>
      </c>
      <c r="K85" s="90">
        <v>43.699453551912541</v>
      </c>
      <c r="L85" s="90">
        <v>4.6830601092896131</v>
      </c>
      <c r="M85" s="90">
        <v>28.699453551912555</v>
      </c>
      <c r="N85" s="90">
        <v>130.56830601092952</v>
      </c>
      <c r="O85" s="90">
        <v>935.02185792367379</v>
      </c>
      <c r="P85" s="90">
        <v>5.4644808743169397E-2</v>
      </c>
      <c r="Q85" s="90">
        <v>4.7540983606556919</v>
      </c>
      <c r="R85" s="90">
        <v>40.387978142076506</v>
      </c>
      <c r="S85" s="90">
        <v>30.568306010928957</v>
      </c>
      <c r="T85" s="90">
        <v>35.404371584699462</v>
      </c>
      <c r="U85" s="90">
        <v>964.03825136632315</v>
      </c>
      <c r="V85" s="90">
        <v>651.00000000006378</v>
      </c>
      <c r="W85" s="89">
        <v>650</v>
      </c>
      <c r="X85" s="88" t="s">
        <v>279</v>
      </c>
      <c r="Y85" s="87">
        <v>45022</v>
      </c>
      <c r="Z85" s="87" t="s">
        <v>286</v>
      </c>
      <c r="AA85" s="87" t="s">
        <v>277</v>
      </c>
    </row>
    <row r="86" spans="1:27" ht="15.65" customHeight="1" x14ac:dyDescent="0.35">
      <c r="A86" s="88" t="s">
        <v>378</v>
      </c>
      <c r="B86" s="88" t="s">
        <v>377</v>
      </c>
      <c r="C86" s="88" t="s">
        <v>376</v>
      </c>
      <c r="D86" s="88" t="s">
        <v>136</v>
      </c>
      <c r="E86" s="92">
        <v>18428</v>
      </c>
      <c r="F86" s="88" t="s">
        <v>137</v>
      </c>
      <c r="G86" s="88" t="s">
        <v>113</v>
      </c>
      <c r="H86" s="88" t="s">
        <v>4</v>
      </c>
      <c r="I86" s="91">
        <v>29.348005502063302</v>
      </c>
      <c r="J86" s="90">
        <v>42.797814207650298</v>
      </c>
      <c r="K86" s="90">
        <v>7.55191256830601</v>
      </c>
      <c r="L86" s="90">
        <v>30.174863387978085</v>
      </c>
      <c r="M86" s="90">
        <v>41.786885245901537</v>
      </c>
      <c r="N86" s="90">
        <v>66.398907103825067</v>
      </c>
      <c r="O86" s="90">
        <v>55.91256830601089</v>
      </c>
      <c r="P86" s="90">
        <v>0</v>
      </c>
      <c r="Q86" s="90">
        <v>0</v>
      </c>
      <c r="R86" s="90">
        <v>20.617486338797811</v>
      </c>
      <c r="S86" s="90">
        <v>2.8306010928961749</v>
      </c>
      <c r="T86" s="90">
        <v>4.3934426229508201</v>
      </c>
      <c r="U86" s="90">
        <v>94.469945355191157</v>
      </c>
      <c r="V86" s="90">
        <v>111.59016393442627</v>
      </c>
      <c r="W86" s="89">
        <v>100</v>
      </c>
      <c r="X86" s="88" t="s">
        <v>279</v>
      </c>
      <c r="Y86" s="87">
        <v>45029</v>
      </c>
      <c r="Z86" s="87" t="s">
        <v>286</v>
      </c>
      <c r="AA86" s="87" t="s">
        <v>277</v>
      </c>
    </row>
    <row r="87" spans="1:27" x14ac:dyDescent="0.35">
      <c r="A87" s="88" t="s">
        <v>375</v>
      </c>
      <c r="B87" s="88" t="s">
        <v>374</v>
      </c>
      <c r="C87" s="88" t="s">
        <v>373</v>
      </c>
      <c r="D87" s="88" t="s">
        <v>133</v>
      </c>
      <c r="E87" s="92">
        <v>33762</v>
      </c>
      <c r="F87" s="88" t="s">
        <v>7</v>
      </c>
      <c r="G87" s="88" t="s">
        <v>126</v>
      </c>
      <c r="H87" s="88" t="s">
        <v>105</v>
      </c>
      <c r="I87" s="91">
        <v>1.77837837837838</v>
      </c>
      <c r="J87" s="90">
        <v>0.59562841530054689</v>
      </c>
      <c r="K87" s="90">
        <v>0.67759562841530108</v>
      </c>
      <c r="L87" s="90">
        <v>1.7486338797814223</v>
      </c>
      <c r="M87" s="90">
        <v>0.73224043715847043</v>
      </c>
      <c r="N87" s="90">
        <v>1.8852459016393459</v>
      </c>
      <c r="O87" s="90">
        <v>1.7650273224043731</v>
      </c>
      <c r="P87" s="90">
        <v>1.092896174863388E-2</v>
      </c>
      <c r="Q87" s="90">
        <v>9.2896174863387984E-2</v>
      </c>
      <c r="R87" s="90">
        <v>0</v>
      </c>
      <c r="S87" s="90">
        <v>3.2786885245901641E-2</v>
      </c>
      <c r="T87" s="90">
        <v>2.185792349726776E-2</v>
      </c>
      <c r="U87" s="90">
        <v>3.6994535519125442</v>
      </c>
      <c r="V87" s="90">
        <v>2.3278688524590123</v>
      </c>
      <c r="W87" s="89" t="s">
        <v>114</v>
      </c>
      <c r="X87" s="88" t="s">
        <v>163</v>
      </c>
      <c r="Y87" s="87">
        <v>44519</v>
      </c>
      <c r="Z87" s="87" t="s">
        <v>300</v>
      </c>
      <c r="AA87" s="87" t="s">
        <v>277</v>
      </c>
    </row>
    <row r="88" spans="1:27" ht="15.65" customHeight="1" x14ac:dyDescent="0.35">
      <c r="A88" s="88" t="s">
        <v>372</v>
      </c>
      <c r="B88" s="88" t="s">
        <v>371</v>
      </c>
      <c r="C88" s="88" t="s">
        <v>370</v>
      </c>
      <c r="D88" s="88" t="s">
        <v>111</v>
      </c>
      <c r="E88" s="92">
        <v>70576</v>
      </c>
      <c r="F88" s="88" t="s">
        <v>112</v>
      </c>
      <c r="G88" s="88" t="s">
        <v>104</v>
      </c>
      <c r="H88" s="88" t="s">
        <v>4</v>
      </c>
      <c r="I88" s="91">
        <v>19.576108374384201</v>
      </c>
      <c r="J88" s="90">
        <v>265.72131147541143</v>
      </c>
      <c r="K88" s="90">
        <v>33.497267759562817</v>
      </c>
      <c r="L88" s="90">
        <v>41.819672131147506</v>
      </c>
      <c r="M88" s="90">
        <v>20.224043715846985</v>
      </c>
      <c r="N88" s="90">
        <v>80.169398907103897</v>
      </c>
      <c r="O88" s="90">
        <v>281.06010928961808</v>
      </c>
      <c r="P88" s="90">
        <v>0</v>
      </c>
      <c r="Q88" s="90">
        <v>3.2786885245901641E-2</v>
      </c>
      <c r="R88" s="90">
        <v>15.666666666666632</v>
      </c>
      <c r="S88" s="90">
        <v>6.7540983606557266</v>
      </c>
      <c r="T88" s="90">
        <v>9.8524590163934338</v>
      </c>
      <c r="U88" s="90">
        <v>328.98907103825496</v>
      </c>
      <c r="V88" s="90">
        <v>330.59562841530391</v>
      </c>
      <c r="W88" s="89" t="s">
        <v>114</v>
      </c>
      <c r="X88" s="88" t="s">
        <v>279</v>
      </c>
      <c r="Y88" s="87">
        <v>44603</v>
      </c>
      <c r="Z88" s="87" t="s">
        <v>286</v>
      </c>
      <c r="AA88" s="87" t="s">
        <v>277</v>
      </c>
    </row>
    <row r="89" spans="1:27" ht="15.65" customHeight="1" x14ac:dyDescent="0.35">
      <c r="A89" s="88" t="s">
        <v>369</v>
      </c>
      <c r="B89" s="88" t="s">
        <v>368</v>
      </c>
      <c r="C89" s="88" t="s">
        <v>367</v>
      </c>
      <c r="D89" s="88" t="s">
        <v>6</v>
      </c>
      <c r="E89" s="92">
        <v>2360</v>
      </c>
      <c r="F89" s="88" t="s">
        <v>141</v>
      </c>
      <c r="G89" s="88" t="s">
        <v>113</v>
      </c>
      <c r="H89" s="88" t="s">
        <v>4</v>
      </c>
      <c r="I89" s="91">
        <v>38.128048780487802</v>
      </c>
      <c r="J89" s="90">
        <v>80.0601092896176</v>
      </c>
      <c r="K89" s="90">
        <v>13.295081967213115</v>
      </c>
      <c r="L89" s="90">
        <v>45.868852459016345</v>
      </c>
      <c r="M89" s="90">
        <v>40.120218579234951</v>
      </c>
      <c r="N89" s="90">
        <v>57.338797814207631</v>
      </c>
      <c r="O89" s="90">
        <v>122.00546448087431</v>
      </c>
      <c r="P89" s="90">
        <v>0</v>
      </c>
      <c r="Q89" s="90">
        <v>0</v>
      </c>
      <c r="R89" s="90">
        <v>15.688524590163929</v>
      </c>
      <c r="S89" s="90">
        <v>5.2950819672131137</v>
      </c>
      <c r="T89" s="90">
        <v>4.0819672131147549</v>
      </c>
      <c r="U89" s="90">
        <v>154.27868852459051</v>
      </c>
      <c r="V89" s="90">
        <v>118.24590163934432</v>
      </c>
      <c r="W89" s="89" t="s">
        <v>114</v>
      </c>
      <c r="X89" s="88" t="s">
        <v>279</v>
      </c>
      <c r="Y89" s="87">
        <v>45267</v>
      </c>
      <c r="Z89" s="87" t="s">
        <v>278</v>
      </c>
      <c r="AA89" s="87" t="s">
        <v>277</v>
      </c>
    </row>
    <row r="90" spans="1:27" ht="15.65" customHeight="1" x14ac:dyDescent="0.35">
      <c r="A90" s="88" t="s">
        <v>366</v>
      </c>
      <c r="B90" s="88" t="s">
        <v>365</v>
      </c>
      <c r="C90" s="88" t="s">
        <v>364</v>
      </c>
      <c r="D90" s="88" t="s">
        <v>108</v>
      </c>
      <c r="E90" s="92">
        <v>77351</v>
      </c>
      <c r="F90" s="88" t="s">
        <v>125</v>
      </c>
      <c r="G90" s="88" t="s">
        <v>104</v>
      </c>
      <c r="H90" s="88" t="s">
        <v>4</v>
      </c>
      <c r="I90" s="91">
        <v>35.425860323886603</v>
      </c>
      <c r="J90" s="90">
        <v>738.21857923497157</v>
      </c>
      <c r="K90" s="90">
        <v>2.765027322404372</v>
      </c>
      <c r="L90" s="90">
        <v>0.66120218579234979</v>
      </c>
      <c r="M90" s="90">
        <v>0.38251366120218577</v>
      </c>
      <c r="N90" s="90">
        <v>3.639344262295082</v>
      </c>
      <c r="O90" s="90">
        <v>738.38797814207521</v>
      </c>
      <c r="P90" s="90">
        <v>0</v>
      </c>
      <c r="Q90" s="90">
        <v>0</v>
      </c>
      <c r="R90" s="90">
        <v>0.10382513661202186</v>
      </c>
      <c r="S90" s="90">
        <v>0.32240437158469948</v>
      </c>
      <c r="T90" s="90">
        <v>1.2240437158469946</v>
      </c>
      <c r="U90" s="90">
        <v>740.37704918032671</v>
      </c>
      <c r="V90" s="90">
        <v>259.86885245901703</v>
      </c>
      <c r="W90" s="89">
        <v>350</v>
      </c>
      <c r="X90" s="88" t="s">
        <v>279</v>
      </c>
      <c r="Y90" s="87">
        <v>44987</v>
      </c>
      <c r="Z90" s="87" t="s">
        <v>278</v>
      </c>
      <c r="AA90" s="87" t="s">
        <v>277</v>
      </c>
    </row>
    <row r="91" spans="1:27" ht="15.65" customHeight="1" x14ac:dyDescent="0.35">
      <c r="A91" s="88" t="s">
        <v>363</v>
      </c>
      <c r="B91" s="88" t="s">
        <v>362</v>
      </c>
      <c r="C91" s="88" t="s">
        <v>361</v>
      </c>
      <c r="D91" s="88" t="s">
        <v>158</v>
      </c>
      <c r="E91" s="92">
        <v>50313</v>
      </c>
      <c r="F91" s="88" t="s">
        <v>143</v>
      </c>
      <c r="G91" s="88" t="s">
        <v>126</v>
      </c>
      <c r="H91" s="88" t="s">
        <v>105</v>
      </c>
      <c r="I91" s="91">
        <v>42.857142857142897</v>
      </c>
      <c r="J91" s="90">
        <v>3.3606557377049184</v>
      </c>
      <c r="K91" s="90">
        <v>5.3278688524590168</v>
      </c>
      <c r="L91" s="90">
        <v>7.0109289617486343</v>
      </c>
      <c r="M91" s="90">
        <v>8.9125683060109289</v>
      </c>
      <c r="N91" s="90">
        <v>20.704918032786889</v>
      </c>
      <c r="O91" s="90">
        <v>3.5464480874316933</v>
      </c>
      <c r="P91" s="90">
        <v>0.22950819672131145</v>
      </c>
      <c r="Q91" s="90">
        <v>0.13114754098360656</v>
      </c>
      <c r="R91" s="90">
        <v>6.2021857923497263</v>
      </c>
      <c r="S91" s="90">
        <v>1.1693989071038251</v>
      </c>
      <c r="T91" s="90">
        <v>0.67759562841530052</v>
      </c>
      <c r="U91" s="90">
        <v>16.562841530054641</v>
      </c>
      <c r="V91" s="90">
        <v>22.131147540983598</v>
      </c>
      <c r="W91" s="89" t="s">
        <v>114</v>
      </c>
      <c r="X91" s="88" t="s">
        <v>279</v>
      </c>
      <c r="Y91" s="87">
        <v>44952</v>
      </c>
      <c r="Z91" s="87" t="s">
        <v>360</v>
      </c>
      <c r="AA91" s="87" t="s">
        <v>277</v>
      </c>
    </row>
    <row r="92" spans="1:27" x14ac:dyDescent="0.35">
      <c r="A92" s="88" t="s">
        <v>359</v>
      </c>
      <c r="B92" s="88" t="s">
        <v>358</v>
      </c>
      <c r="C92" s="88" t="s">
        <v>357</v>
      </c>
      <c r="D92" s="88" t="s">
        <v>158</v>
      </c>
      <c r="E92" s="92">
        <v>51501</v>
      </c>
      <c r="F92" s="88" t="s">
        <v>143</v>
      </c>
      <c r="G92" s="88" t="s">
        <v>126</v>
      </c>
      <c r="H92" s="88" t="s">
        <v>105</v>
      </c>
      <c r="I92" s="91">
        <v>34.129629629629598</v>
      </c>
      <c r="J92" s="90">
        <v>2.4371584699453552</v>
      </c>
      <c r="K92" s="90">
        <v>2.8688524590163933</v>
      </c>
      <c r="L92" s="90">
        <v>10.038251366120218</v>
      </c>
      <c r="M92" s="90">
        <v>10.311475409836063</v>
      </c>
      <c r="N92" s="90">
        <v>23.912568306010918</v>
      </c>
      <c r="O92" s="90">
        <v>1.5245901639344264</v>
      </c>
      <c r="P92" s="90">
        <v>0.21857923497267759</v>
      </c>
      <c r="Q92" s="90">
        <v>0</v>
      </c>
      <c r="R92" s="90">
        <v>4.4371584699453557</v>
      </c>
      <c r="S92" s="90">
        <v>1.6448087431693992</v>
      </c>
      <c r="T92" s="90">
        <v>1.2459016393442623</v>
      </c>
      <c r="U92" s="90">
        <v>18.327868852459005</v>
      </c>
      <c r="V92" s="90">
        <v>24.617486338797804</v>
      </c>
      <c r="W92" s="89" t="s">
        <v>114</v>
      </c>
      <c r="X92" s="88" t="s">
        <v>279</v>
      </c>
      <c r="Y92" s="87">
        <v>45232</v>
      </c>
      <c r="Z92" s="87" t="s">
        <v>278</v>
      </c>
      <c r="AA92" s="87" t="s">
        <v>277</v>
      </c>
    </row>
    <row r="93" spans="1:27" x14ac:dyDescent="0.35">
      <c r="A93" s="88" t="s">
        <v>356</v>
      </c>
      <c r="B93" s="88" t="s">
        <v>355</v>
      </c>
      <c r="C93" s="88" t="s">
        <v>354</v>
      </c>
      <c r="D93" s="88" t="s">
        <v>108</v>
      </c>
      <c r="E93" s="92">
        <v>76009</v>
      </c>
      <c r="F93" s="88" t="s">
        <v>128</v>
      </c>
      <c r="G93" s="88" t="s">
        <v>104</v>
      </c>
      <c r="H93" s="88" t="s">
        <v>105</v>
      </c>
      <c r="I93" s="91">
        <v>21.1075225677031</v>
      </c>
      <c r="J93" s="90">
        <v>175.39344262295148</v>
      </c>
      <c r="K93" s="90">
        <v>87.300546448087815</v>
      </c>
      <c r="L93" s="90">
        <v>197.95081967213099</v>
      </c>
      <c r="M93" s="90">
        <v>116.48087431693999</v>
      </c>
      <c r="N93" s="90">
        <v>279.12568306010866</v>
      </c>
      <c r="O93" s="90">
        <v>250.52459016393257</v>
      </c>
      <c r="P93" s="90">
        <v>20.945355191256816</v>
      </c>
      <c r="Q93" s="90">
        <v>26.530054644808718</v>
      </c>
      <c r="R93" s="90">
        <v>106.63387978142077</v>
      </c>
      <c r="S93" s="90">
        <v>58.202185792349646</v>
      </c>
      <c r="T93" s="90">
        <v>74.284153005464461</v>
      </c>
      <c r="U93" s="90">
        <v>338.00546448086897</v>
      </c>
      <c r="V93" s="90">
        <v>420.27868852458658</v>
      </c>
      <c r="W93" s="89">
        <v>525</v>
      </c>
      <c r="X93" s="88" t="s">
        <v>279</v>
      </c>
      <c r="Y93" s="87">
        <v>45281</v>
      </c>
      <c r="Z93" s="87" t="s">
        <v>353</v>
      </c>
      <c r="AA93" s="87" t="s">
        <v>277</v>
      </c>
    </row>
    <row r="94" spans="1:27" ht="15.65" customHeight="1" x14ac:dyDescent="0.35">
      <c r="A94" s="88" t="s">
        <v>352</v>
      </c>
      <c r="B94" s="88" t="s">
        <v>351</v>
      </c>
      <c r="C94" s="88" t="s">
        <v>350</v>
      </c>
      <c r="D94" s="88" t="s">
        <v>106</v>
      </c>
      <c r="E94" s="92">
        <v>30250</v>
      </c>
      <c r="F94" s="88" t="s">
        <v>107</v>
      </c>
      <c r="G94" s="88" t="s">
        <v>119</v>
      </c>
      <c r="H94" s="88" t="s">
        <v>105</v>
      </c>
      <c r="I94" s="91">
        <v>1.5148936170212799</v>
      </c>
      <c r="J94" s="90">
        <v>0.10928961748633884</v>
      </c>
      <c r="K94" s="90">
        <v>0.3770491803278691</v>
      </c>
      <c r="L94" s="90">
        <v>0.83606557377049251</v>
      </c>
      <c r="M94" s="90">
        <v>0.65027322404371635</v>
      </c>
      <c r="N94" s="90">
        <v>1.1038251366120229</v>
      </c>
      <c r="O94" s="90">
        <v>0.86885245901639407</v>
      </c>
      <c r="P94" s="90">
        <v>0</v>
      </c>
      <c r="Q94" s="90">
        <v>0</v>
      </c>
      <c r="R94" s="90">
        <v>4.9180327868852458E-2</v>
      </c>
      <c r="S94" s="90">
        <v>2.7322404371584702E-2</v>
      </c>
      <c r="T94" s="90">
        <v>5.4644808743169399E-3</v>
      </c>
      <c r="U94" s="90">
        <v>1.8907103825136631</v>
      </c>
      <c r="V94" s="90">
        <v>1.2786885245901651</v>
      </c>
      <c r="W94" s="89" t="s">
        <v>114</v>
      </c>
      <c r="X94" s="88" t="s">
        <v>279</v>
      </c>
      <c r="Y94" s="87">
        <v>45246</v>
      </c>
      <c r="Z94" s="87" t="s">
        <v>278</v>
      </c>
      <c r="AA94" s="87" t="s">
        <v>277</v>
      </c>
    </row>
    <row r="95" spans="1:27" x14ac:dyDescent="0.35">
      <c r="A95" s="88" t="s">
        <v>349</v>
      </c>
      <c r="B95" s="88" t="s">
        <v>348</v>
      </c>
      <c r="C95" s="88" t="s">
        <v>288</v>
      </c>
      <c r="D95" s="88" t="s">
        <v>108</v>
      </c>
      <c r="E95" s="92">
        <v>78046</v>
      </c>
      <c r="F95" s="88" t="s">
        <v>287</v>
      </c>
      <c r="G95" s="88" t="s">
        <v>119</v>
      </c>
      <c r="H95" s="88" t="s">
        <v>4</v>
      </c>
      <c r="I95" s="91">
        <v>27.1051747311828</v>
      </c>
      <c r="J95" s="90">
        <v>386.23497267759961</v>
      </c>
      <c r="K95" s="90">
        <v>13.540983606557379</v>
      </c>
      <c r="L95" s="90">
        <v>19.846994535519126</v>
      </c>
      <c r="M95" s="90">
        <v>66.568306010928922</v>
      </c>
      <c r="N95" s="90">
        <v>60.109289617486304</v>
      </c>
      <c r="O95" s="90">
        <v>426.08196721311822</v>
      </c>
      <c r="P95" s="90">
        <v>0</v>
      </c>
      <c r="Q95" s="90">
        <v>0</v>
      </c>
      <c r="R95" s="90">
        <v>22.256830601092894</v>
      </c>
      <c r="S95" s="90">
        <v>11.967213114754095</v>
      </c>
      <c r="T95" s="90">
        <v>17.781420765027327</v>
      </c>
      <c r="U95" s="90">
        <v>434.18579234973038</v>
      </c>
      <c r="V95" s="90">
        <v>383.07103825137023</v>
      </c>
      <c r="W95" s="89">
        <v>275</v>
      </c>
      <c r="X95" s="88" t="s">
        <v>279</v>
      </c>
      <c r="Y95" s="87">
        <v>45281</v>
      </c>
      <c r="Z95" s="87" t="s">
        <v>278</v>
      </c>
      <c r="AA95" s="96" t="s">
        <v>277</v>
      </c>
    </row>
    <row r="96" spans="1:27" ht="15.65" customHeight="1" x14ac:dyDescent="0.35">
      <c r="A96" s="88" t="s">
        <v>347</v>
      </c>
      <c r="B96" s="88" t="s">
        <v>346</v>
      </c>
      <c r="C96" s="88" t="s">
        <v>345</v>
      </c>
      <c r="D96" s="88" t="s">
        <v>111</v>
      </c>
      <c r="E96" s="92">
        <v>71334</v>
      </c>
      <c r="F96" s="88" t="s">
        <v>112</v>
      </c>
      <c r="G96" s="88" t="s">
        <v>104</v>
      </c>
      <c r="H96" s="88" t="s">
        <v>4</v>
      </c>
      <c r="I96" s="91">
        <v>50.707584050039102</v>
      </c>
      <c r="J96" s="90">
        <v>479.73224043715959</v>
      </c>
      <c r="K96" s="90">
        <v>11.825136612021856</v>
      </c>
      <c r="L96" s="90">
        <v>0</v>
      </c>
      <c r="M96" s="90">
        <v>0</v>
      </c>
      <c r="N96" s="90">
        <v>4.5300546448087422</v>
      </c>
      <c r="O96" s="90">
        <v>487.02732240437291</v>
      </c>
      <c r="P96" s="90">
        <v>0</v>
      </c>
      <c r="Q96" s="90">
        <v>0</v>
      </c>
      <c r="R96" s="90">
        <v>2</v>
      </c>
      <c r="S96" s="90">
        <v>0.30054644808743169</v>
      </c>
      <c r="T96" s="90">
        <v>0.56284153005464488</v>
      </c>
      <c r="U96" s="90">
        <v>488.69398907103954</v>
      </c>
      <c r="V96" s="90">
        <v>285.66120218579221</v>
      </c>
      <c r="W96" s="89">
        <v>361</v>
      </c>
      <c r="X96" s="88" t="s">
        <v>279</v>
      </c>
      <c r="Y96" s="87">
        <v>45246</v>
      </c>
      <c r="Z96" s="87" t="s">
        <v>286</v>
      </c>
      <c r="AA96" s="87" t="s">
        <v>277</v>
      </c>
    </row>
    <row r="97" spans="1:27" x14ac:dyDescent="0.35">
      <c r="A97" s="88" t="s">
        <v>344</v>
      </c>
      <c r="B97" s="88" t="s">
        <v>343</v>
      </c>
      <c r="C97" s="88" t="s">
        <v>342</v>
      </c>
      <c r="D97" s="88" t="s">
        <v>111</v>
      </c>
      <c r="E97" s="92">
        <v>71202</v>
      </c>
      <c r="F97" s="88" t="s">
        <v>112</v>
      </c>
      <c r="G97" s="88" t="s">
        <v>104</v>
      </c>
      <c r="H97" s="88" t="s">
        <v>4</v>
      </c>
      <c r="I97" s="91">
        <v>38.346253229974202</v>
      </c>
      <c r="J97" s="90">
        <v>739.46994535519002</v>
      </c>
      <c r="K97" s="90">
        <v>6.557377049180328</v>
      </c>
      <c r="L97" s="90">
        <v>0.4043715846994535</v>
      </c>
      <c r="M97" s="90">
        <v>0.78142076502732272</v>
      </c>
      <c r="N97" s="90">
        <v>2.7814207650273204</v>
      </c>
      <c r="O97" s="90">
        <v>174.25136612021882</v>
      </c>
      <c r="P97" s="90">
        <v>3.3442622950819674</v>
      </c>
      <c r="Q97" s="90">
        <v>566.836065573768</v>
      </c>
      <c r="R97" s="90">
        <v>1.8907103825136617</v>
      </c>
      <c r="S97" s="90">
        <v>0.37704918032786883</v>
      </c>
      <c r="T97" s="90">
        <v>2.1967213114754101</v>
      </c>
      <c r="U97" s="90">
        <v>742.74863387977985</v>
      </c>
      <c r="V97" s="90">
        <v>364.11475409835833</v>
      </c>
      <c r="W97" s="89">
        <v>677</v>
      </c>
      <c r="X97" s="88" t="s">
        <v>279</v>
      </c>
      <c r="Y97" s="87">
        <v>45232</v>
      </c>
      <c r="Z97" s="87" t="s">
        <v>286</v>
      </c>
      <c r="AA97" s="87" t="s">
        <v>277</v>
      </c>
    </row>
    <row r="98" spans="1:27" x14ac:dyDescent="0.35">
      <c r="A98" s="88" t="s">
        <v>341</v>
      </c>
      <c r="B98" s="88" t="s">
        <v>340</v>
      </c>
      <c r="C98" s="88" t="s">
        <v>339</v>
      </c>
      <c r="D98" s="88" t="s">
        <v>149</v>
      </c>
      <c r="E98" s="92">
        <v>44883</v>
      </c>
      <c r="F98" s="88" t="s">
        <v>150</v>
      </c>
      <c r="G98" s="88" t="s">
        <v>113</v>
      </c>
      <c r="H98" s="88" t="s">
        <v>105</v>
      </c>
      <c r="I98" s="91">
        <v>40.318452380952401</v>
      </c>
      <c r="J98" s="90">
        <v>26.896174863387976</v>
      </c>
      <c r="K98" s="90">
        <v>9.0054644808743163</v>
      </c>
      <c r="L98" s="90">
        <v>16.087431693989068</v>
      </c>
      <c r="M98" s="90">
        <v>13.234972677595625</v>
      </c>
      <c r="N98" s="90">
        <v>37.95628415300547</v>
      </c>
      <c r="O98" s="90">
        <v>19.136612021857921</v>
      </c>
      <c r="P98" s="90">
        <v>0.95628415300546454</v>
      </c>
      <c r="Q98" s="90">
        <v>7.1748633879781414</v>
      </c>
      <c r="R98" s="90">
        <v>13.010928961748629</v>
      </c>
      <c r="S98" s="90">
        <v>5.3278688524590159</v>
      </c>
      <c r="T98" s="90">
        <v>9.3879781420764985</v>
      </c>
      <c r="U98" s="90">
        <v>37.497267759562845</v>
      </c>
      <c r="V98" s="90">
        <v>51.04371584699453</v>
      </c>
      <c r="W98" s="89" t="s">
        <v>114</v>
      </c>
      <c r="X98" s="88" t="s">
        <v>279</v>
      </c>
      <c r="Y98" s="87">
        <v>45225</v>
      </c>
      <c r="Z98" s="87" t="s">
        <v>278</v>
      </c>
      <c r="AA98" s="87" t="s">
        <v>277</v>
      </c>
    </row>
    <row r="99" spans="1:27" x14ac:dyDescent="0.35">
      <c r="A99" s="88" t="s">
        <v>338</v>
      </c>
      <c r="B99" s="88" t="s">
        <v>337</v>
      </c>
      <c r="C99" s="88" t="s">
        <v>336</v>
      </c>
      <c r="D99" s="88" t="s">
        <v>142</v>
      </c>
      <c r="E99" s="92">
        <v>55330</v>
      </c>
      <c r="F99" s="88" t="s">
        <v>143</v>
      </c>
      <c r="G99" s="88" t="s">
        <v>113</v>
      </c>
      <c r="H99" s="88" t="s">
        <v>105</v>
      </c>
      <c r="I99" s="91">
        <v>4</v>
      </c>
      <c r="J99" s="90">
        <v>0</v>
      </c>
      <c r="K99" s="90">
        <v>0</v>
      </c>
      <c r="L99" s="90">
        <v>2.185792349726776E-2</v>
      </c>
      <c r="M99" s="90">
        <v>1</v>
      </c>
      <c r="N99" s="90">
        <v>1</v>
      </c>
      <c r="O99" s="90">
        <v>0</v>
      </c>
      <c r="P99" s="90">
        <v>2.185792349726776E-2</v>
      </c>
      <c r="Q99" s="90">
        <v>0</v>
      </c>
      <c r="R99" s="90">
        <v>1.0218579234972678</v>
      </c>
      <c r="S99" s="90">
        <v>0</v>
      </c>
      <c r="T99" s="90">
        <v>0</v>
      </c>
      <c r="U99" s="90">
        <v>0</v>
      </c>
      <c r="V99" s="90">
        <v>1.0218579234972678</v>
      </c>
      <c r="W99" s="89" t="s">
        <v>114</v>
      </c>
      <c r="X99" s="88" t="s">
        <v>279</v>
      </c>
      <c r="Y99" s="87">
        <v>44973</v>
      </c>
      <c r="Z99" s="87" t="s">
        <v>278</v>
      </c>
      <c r="AA99" s="87" t="s">
        <v>277</v>
      </c>
    </row>
    <row r="100" spans="1:27" ht="15.65" customHeight="1" x14ac:dyDescent="0.35">
      <c r="A100" s="88" t="s">
        <v>335</v>
      </c>
      <c r="B100" s="88" t="s">
        <v>334</v>
      </c>
      <c r="C100" s="88" t="s">
        <v>333</v>
      </c>
      <c r="D100" s="88" t="s">
        <v>115</v>
      </c>
      <c r="E100" s="92">
        <v>85349</v>
      </c>
      <c r="F100" s="88" t="s">
        <v>116</v>
      </c>
      <c r="G100" s="88" t="s">
        <v>113</v>
      </c>
      <c r="H100" s="88" t="s">
        <v>105</v>
      </c>
      <c r="I100" s="91">
        <v>5.2394736842105303</v>
      </c>
      <c r="J100" s="90">
        <v>60.601092896174904</v>
      </c>
      <c r="K100" s="90">
        <v>3.6721311475409801</v>
      </c>
      <c r="L100" s="90">
        <v>0.79781420765027322</v>
      </c>
      <c r="M100" s="90">
        <v>0</v>
      </c>
      <c r="N100" s="90">
        <v>2.3169398907103824</v>
      </c>
      <c r="O100" s="90">
        <v>40.202185792349667</v>
      </c>
      <c r="P100" s="90">
        <v>0.74863387978142082</v>
      </c>
      <c r="Q100" s="90">
        <v>21.803278688524625</v>
      </c>
      <c r="R100" s="90">
        <v>7.650273224043716E-2</v>
      </c>
      <c r="S100" s="90">
        <v>0</v>
      </c>
      <c r="T100" s="90">
        <v>0.24590163934426229</v>
      </c>
      <c r="U100" s="90">
        <v>64.748633879781394</v>
      </c>
      <c r="V100" s="90">
        <v>30.409836065573742</v>
      </c>
      <c r="W100" s="89">
        <v>100</v>
      </c>
      <c r="X100" s="88" t="s">
        <v>279</v>
      </c>
      <c r="Y100" s="87">
        <v>44882</v>
      </c>
      <c r="Z100" s="87" t="s">
        <v>278</v>
      </c>
      <c r="AA100" s="87" t="s">
        <v>277</v>
      </c>
    </row>
    <row r="101" spans="1:27" ht="15.65" customHeight="1" x14ac:dyDescent="0.35">
      <c r="A101" s="88" t="s">
        <v>332</v>
      </c>
      <c r="B101" s="88" t="s">
        <v>331</v>
      </c>
      <c r="C101" s="88" t="s">
        <v>196</v>
      </c>
      <c r="D101" s="88" t="s">
        <v>164</v>
      </c>
      <c r="E101" s="92">
        <v>84119</v>
      </c>
      <c r="F101" s="88" t="s">
        <v>148</v>
      </c>
      <c r="G101" s="88" t="s">
        <v>126</v>
      </c>
      <c r="H101" s="88" t="s">
        <v>105</v>
      </c>
      <c r="I101" s="91">
        <v>2.05080213903743</v>
      </c>
      <c r="J101" s="90">
        <v>0.25683060109289629</v>
      </c>
      <c r="K101" s="90">
        <v>3.2240437158469835</v>
      </c>
      <c r="L101" s="90">
        <v>0.42076502732240456</v>
      </c>
      <c r="M101" s="90">
        <v>0.27322404371584702</v>
      </c>
      <c r="N101" s="90">
        <v>2.8797814207650192</v>
      </c>
      <c r="O101" s="90">
        <v>1.0163934426229517</v>
      </c>
      <c r="P101" s="90">
        <v>0.18579234972677597</v>
      </c>
      <c r="Q101" s="90">
        <v>9.2896174863387984E-2</v>
      </c>
      <c r="R101" s="90">
        <v>0.50819672131147564</v>
      </c>
      <c r="S101" s="90">
        <v>3.825136612021858E-2</v>
      </c>
      <c r="T101" s="90">
        <v>5.4644808743169397E-2</v>
      </c>
      <c r="U101" s="90">
        <v>3.5737704918032631</v>
      </c>
      <c r="V101" s="90">
        <v>3.5355191256830443</v>
      </c>
      <c r="W101" s="89" t="s">
        <v>114</v>
      </c>
      <c r="X101" s="88" t="s">
        <v>163</v>
      </c>
      <c r="Y101" s="87">
        <v>44561</v>
      </c>
      <c r="Z101" s="87" t="s">
        <v>300</v>
      </c>
      <c r="AA101" s="87" t="s">
        <v>277</v>
      </c>
    </row>
    <row r="102" spans="1:27" ht="15.65" customHeight="1" x14ac:dyDescent="0.35">
      <c r="A102" s="88" t="s">
        <v>330</v>
      </c>
      <c r="B102" s="88" t="s">
        <v>329</v>
      </c>
      <c r="C102" s="88" t="s">
        <v>328</v>
      </c>
      <c r="D102" s="88" t="s">
        <v>108</v>
      </c>
      <c r="E102" s="92">
        <v>78061</v>
      </c>
      <c r="F102" s="88" t="s">
        <v>109</v>
      </c>
      <c r="G102" s="88" t="s">
        <v>110</v>
      </c>
      <c r="H102" s="88" t="s">
        <v>105</v>
      </c>
      <c r="I102" s="91">
        <v>35.396874127825797</v>
      </c>
      <c r="J102" s="90">
        <v>1271.1912568306007</v>
      </c>
      <c r="K102" s="90">
        <v>126.00000000000017</v>
      </c>
      <c r="L102" s="90">
        <v>169.55737704917962</v>
      </c>
      <c r="M102" s="90">
        <v>69.825136612022007</v>
      </c>
      <c r="N102" s="90">
        <v>347.36612021857684</v>
      </c>
      <c r="O102" s="90">
        <v>1282.4918032786829</v>
      </c>
      <c r="P102" s="90">
        <v>1.4480874316939898</v>
      </c>
      <c r="Q102" s="90">
        <v>5.267759562841527</v>
      </c>
      <c r="R102" s="90">
        <v>80.748633879781565</v>
      </c>
      <c r="S102" s="90">
        <v>61.508196721311627</v>
      </c>
      <c r="T102" s="90">
        <v>160.27868852459011</v>
      </c>
      <c r="U102" s="90">
        <v>1334.0382513661209</v>
      </c>
      <c r="V102" s="90">
        <v>1238.5683060109354</v>
      </c>
      <c r="W102" s="89">
        <v>1350</v>
      </c>
      <c r="X102" s="88" t="s">
        <v>279</v>
      </c>
      <c r="Y102" s="87">
        <v>45330</v>
      </c>
      <c r="Z102" s="87" t="s">
        <v>286</v>
      </c>
      <c r="AA102" s="87" t="s">
        <v>277</v>
      </c>
    </row>
    <row r="103" spans="1:27" ht="15.65" customHeight="1" x14ac:dyDescent="0.35">
      <c r="A103" s="88" t="s">
        <v>327</v>
      </c>
      <c r="B103" s="88" t="s">
        <v>326</v>
      </c>
      <c r="C103" s="88" t="s">
        <v>325</v>
      </c>
      <c r="D103" s="88" t="s">
        <v>152</v>
      </c>
      <c r="E103" s="92">
        <v>48060</v>
      </c>
      <c r="F103" s="88" t="s">
        <v>150</v>
      </c>
      <c r="G103" s="88" t="s">
        <v>113</v>
      </c>
      <c r="H103" s="88" t="s">
        <v>4</v>
      </c>
      <c r="I103" s="91">
        <v>42.782142857142901</v>
      </c>
      <c r="J103" s="90">
        <v>39.20765027322404</v>
      </c>
      <c r="K103" s="90">
        <v>11.469945355191259</v>
      </c>
      <c r="L103" s="90">
        <v>10.486338797814209</v>
      </c>
      <c r="M103" s="90">
        <v>6.3224043715846987</v>
      </c>
      <c r="N103" s="90">
        <v>33.087431693989053</v>
      </c>
      <c r="O103" s="90">
        <v>34.39890710382511</v>
      </c>
      <c r="P103" s="90">
        <v>0</v>
      </c>
      <c r="Q103" s="90">
        <v>0</v>
      </c>
      <c r="R103" s="90">
        <v>9.1147540983606525</v>
      </c>
      <c r="S103" s="90">
        <v>6.9344262295081966</v>
      </c>
      <c r="T103" s="90">
        <v>6.7540983606557381</v>
      </c>
      <c r="U103" s="90">
        <v>44.683060109289627</v>
      </c>
      <c r="V103" s="90">
        <v>60.639344262295062</v>
      </c>
      <c r="W103" s="89" t="s">
        <v>114</v>
      </c>
      <c r="X103" s="88" t="s">
        <v>279</v>
      </c>
      <c r="Y103" s="87">
        <v>45015</v>
      </c>
      <c r="Z103" s="87" t="s">
        <v>278</v>
      </c>
      <c r="AA103" s="87" t="s">
        <v>277</v>
      </c>
    </row>
    <row r="104" spans="1:27" x14ac:dyDescent="0.35">
      <c r="A104" s="88" t="s">
        <v>324</v>
      </c>
      <c r="B104" s="88" t="s">
        <v>323</v>
      </c>
      <c r="C104" s="88" t="s">
        <v>322</v>
      </c>
      <c r="D104" s="88" t="s">
        <v>108</v>
      </c>
      <c r="E104" s="92">
        <v>78017</v>
      </c>
      <c r="F104" s="88" t="s">
        <v>109</v>
      </c>
      <c r="G104" s="88" t="s">
        <v>104</v>
      </c>
      <c r="H104" s="88" t="s">
        <v>105</v>
      </c>
      <c r="I104" s="91">
        <v>43.390356460852999</v>
      </c>
      <c r="J104" s="90">
        <v>1833.1639344262317</v>
      </c>
      <c r="K104" s="90">
        <v>8.6393442622950829</v>
      </c>
      <c r="L104" s="90">
        <v>0.85792349726775963</v>
      </c>
      <c r="M104" s="90">
        <v>0</v>
      </c>
      <c r="N104" s="90">
        <v>0.25683060109289618</v>
      </c>
      <c r="O104" s="90">
        <v>254.13661202185745</v>
      </c>
      <c r="P104" s="90">
        <v>9.4153005464480888</v>
      </c>
      <c r="Q104" s="90">
        <v>1578.8524590163995</v>
      </c>
      <c r="R104" s="90">
        <v>4.3715846994535519E-2</v>
      </c>
      <c r="S104" s="90">
        <v>6.5573770491803282E-2</v>
      </c>
      <c r="T104" s="90">
        <v>8.8469945355191282</v>
      </c>
      <c r="U104" s="90">
        <v>1833.7049180327895</v>
      </c>
      <c r="V104" s="90">
        <v>971.79781420765266</v>
      </c>
      <c r="W104" s="95">
        <v>2400</v>
      </c>
      <c r="X104" s="88" t="s">
        <v>279</v>
      </c>
      <c r="Y104" s="87">
        <v>45246</v>
      </c>
      <c r="Z104" s="87" t="s">
        <v>321</v>
      </c>
      <c r="AA104" s="87" t="s">
        <v>277</v>
      </c>
    </row>
    <row r="105" spans="1:27" ht="15.65" customHeight="1" x14ac:dyDescent="0.35">
      <c r="A105" s="88" t="s">
        <v>320</v>
      </c>
      <c r="B105" s="88" t="s">
        <v>319</v>
      </c>
      <c r="C105" s="88" t="s">
        <v>318</v>
      </c>
      <c r="D105" s="88" t="s">
        <v>155</v>
      </c>
      <c r="E105" s="92">
        <v>3820</v>
      </c>
      <c r="F105" s="88" t="s">
        <v>141</v>
      </c>
      <c r="G105" s="88" t="s">
        <v>113</v>
      </c>
      <c r="H105" s="88" t="s">
        <v>105</v>
      </c>
      <c r="I105" s="91">
        <v>66.84375</v>
      </c>
      <c r="J105" s="90">
        <v>1</v>
      </c>
      <c r="K105" s="90">
        <v>0.66120218579234968</v>
      </c>
      <c r="L105" s="90">
        <v>42.459016393442617</v>
      </c>
      <c r="M105" s="90">
        <v>35.464480874316934</v>
      </c>
      <c r="N105" s="90">
        <v>39.311475409836042</v>
      </c>
      <c r="O105" s="90">
        <v>30.147540983606564</v>
      </c>
      <c r="P105" s="90">
        <v>6.3278688524590159</v>
      </c>
      <c r="Q105" s="90">
        <v>3.7978142076502732</v>
      </c>
      <c r="R105" s="90">
        <v>23.480874316939889</v>
      </c>
      <c r="S105" s="90">
        <v>4.7213114754098351</v>
      </c>
      <c r="T105" s="90">
        <v>4.5956284153005464</v>
      </c>
      <c r="U105" s="90">
        <v>46.786885245901615</v>
      </c>
      <c r="V105" s="90">
        <v>48.655737704918032</v>
      </c>
      <c r="W105" s="89" t="s">
        <v>114</v>
      </c>
      <c r="X105" s="88" t="s">
        <v>279</v>
      </c>
      <c r="Y105" s="87">
        <v>45008</v>
      </c>
      <c r="Z105" s="87" t="s">
        <v>278</v>
      </c>
      <c r="AA105" s="87" t="s">
        <v>277</v>
      </c>
    </row>
    <row r="106" spans="1:27" ht="15.65" customHeight="1" x14ac:dyDescent="0.35">
      <c r="A106" s="88" t="s">
        <v>317</v>
      </c>
      <c r="B106" s="88" t="s">
        <v>316</v>
      </c>
      <c r="C106" s="88" t="s">
        <v>315</v>
      </c>
      <c r="D106" s="88" t="s">
        <v>106</v>
      </c>
      <c r="E106" s="92">
        <v>31815</v>
      </c>
      <c r="F106" s="88" t="s">
        <v>107</v>
      </c>
      <c r="G106" s="88" t="s">
        <v>104</v>
      </c>
      <c r="H106" s="88" t="s">
        <v>105</v>
      </c>
      <c r="I106" s="91">
        <v>52.349235852953299</v>
      </c>
      <c r="J106" s="90">
        <v>844.06010928962746</v>
      </c>
      <c r="K106" s="90">
        <v>135.6775956284153</v>
      </c>
      <c r="L106" s="90">
        <v>267.15846994535576</v>
      </c>
      <c r="M106" s="90">
        <v>279.74863387978189</v>
      </c>
      <c r="N106" s="90">
        <v>590.35519125683334</v>
      </c>
      <c r="O106" s="90">
        <v>733.26775956285201</v>
      </c>
      <c r="P106" s="90">
        <v>31.715846994535525</v>
      </c>
      <c r="Q106" s="90">
        <v>171.30601092896111</v>
      </c>
      <c r="R106" s="90">
        <v>235.61748633879787</v>
      </c>
      <c r="S106" s="90">
        <v>102.18579234972675</v>
      </c>
      <c r="T106" s="90">
        <v>79.950819672131104</v>
      </c>
      <c r="U106" s="90">
        <v>1108.890710382515</v>
      </c>
      <c r="V106" s="90">
        <v>1008.4863387978144</v>
      </c>
      <c r="W106" s="89">
        <v>1600</v>
      </c>
      <c r="X106" s="88" t="s">
        <v>279</v>
      </c>
      <c r="Y106" s="87">
        <v>44987</v>
      </c>
      <c r="Z106" s="87" t="s">
        <v>286</v>
      </c>
      <c r="AA106" s="87" t="s">
        <v>277</v>
      </c>
    </row>
    <row r="107" spans="1:27" x14ac:dyDescent="0.35">
      <c r="A107" s="88" t="s">
        <v>314</v>
      </c>
      <c r="B107" s="88" t="s">
        <v>313</v>
      </c>
      <c r="C107" s="88" t="s">
        <v>312</v>
      </c>
      <c r="D107" s="88" t="s">
        <v>123</v>
      </c>
      <c r="E107" s="92">
        <v>87016</v>
      </c>
      <c r="F107" s="88" t="s">
        <v>124</v>
      </c>
      <c r="G107" s="88" t="s">
        <v>113</v>
      </c>
      <c r="H107" s="88" t="s">
        <v>4</v>
      </c>
      <c r="I107" s="91">
        <v>36.646853146853097</v>
      </c>
      <c r="J107" s="90">
        <v>358.8907103825133</v>
      </c>
      <c r="K107" s="90">
        <v>6.978142076502734</v>
      </c>
      <c r="L107" s="90">
        <v>0.25683060109289618</v>
      </c>
      <c r="M107" s="90">
        <v>9.8360655737704916E-2</v>
      </c>
      <c r="N107" s="90">
        <v>4.8360655737704903</v>
      </c>
      <c r="O107" s="90">
        <v>361.38797814207601</v>
      </c>
      <c r="P107" s="90">
        <v>0</v>
      </c>
      <c r="Q107" s="90">
        <v>0</v>
      </c>
      <c r="R107" s="90">
        <v>0.60655737704918034</v>
      </c>
      <c r="S107" s="90">
        <v>0.9289617486338797</v>
      </c>
      <c r="T107" s="90">
        <v>1.7103825136612025</v>
      </c>
      <c r="U107" s="90">
        <v>362.97814207650225</v>
      </c>
      <c r="V107" s="90">
        <v>175.18032786885183</v>
      </c>
      <c r="W107" s="95">
        <v>505</v>
      </c>
      <c r="X107" s="88" t="s">
        <v>279</v>
      </c>
      <c r="Y107" s="94">
        <v>45218</v>
      </c>
      <c r="Z107" s="93" t="s">
        <v>286</v>
      </c>
      <c r="AA107" s="93" t="s">
        <v>277</v>
      </c>
    </row>
    <row r="108" spans="1:27" ht="15.65" customHeight="1" x14ac:dyDescent="0.35">
      <c r="A108" s="88" t="s">
        <v>311</v>
      </c>
      <c r="B108" s="88" t="s">
        <v>310</v>
      </c>
      <c r="C108" s="88" t="s">
        <v>309</v>
      </c>
      <c r="D108" s="88" t="s">
        <v>146</v>
      </c>
      <c r="E108" s="92">
        <v>74103</v>
      </c>
      <c r="F108" s="88" t="s">
        <v>128</v>
      </c>
      <c r="G108" s="88" t="s">
        <v>113</v>
      </c>
      <c r="H108" s="88" t="s">
        <v>105</v>
      </c>
      <c r="I108" s="91">
        <v>2.2026143790849702</v>
      </c>
      <c r="J108" s="90">
        <v>0.79781420765027378</v>
      </c>
      <c r="K108" s="90">
        <v>1.0109289617486346</v>
      </c>
      <c r="L108" s="90">
        <v>1.0983606557377057</v>
      </c>
      <c r="M108" s="90">
        <v>0.77049180327868905</v>
      </c>
      <c r="N108" s="90">
        <v>2.6939890710382479</v>
      </c>
      <c r="O108" s="90">
        <v>0.86885245901639419</v>
      </c>
      <c r="P108" s="90">
        <v>3.825136612021858E-2</v>
      </c>
      <c r="Q108" s="90">
        <v>7.6502732240437174E-2</v>
      </c>
      <c r="R108" s="90">
        <v>0.30054644808743181</v>
      </c>
      <c r="S108" s="90">
        <v>0.1748633879781421</v>
      </c>
      <c r="T108" s="90">
        <v>0.10928961748633882</v>
      </c>
      <c r="U108" s="90">
        <v>3.0928961748633776</v>
      </c>
      <c r="V108" s="90">
        <v>2.4972677595628392</v>
      </c>
      <c r="W108" s="89" t="s">
        <v>114</v>
      </c>
      <c r="X108" s="88" t="s">
        <v>279</v>
      </c>
      <c r="Y108" s="87">
        <v>45106</v>
      </c>
      <c r="Z108" s="87" t="s">
        <v>278</v>
      </c>
      <c r="AA108" s="87" t="s">
        <v>277</v>
      </c>
    </row>
    <row r="109" spans="1:27" x14ac:dyDescent="0.35">
      <c r="A109" s="88" t="s">
        <v>308</v>
      </c>
      <c r="B109" s="88" t="s">
        <v>307</v>
      </c>
      <c r="C109" s="88" t="s">
        <v>306</v>
      </c>
      <c r="D109" s="88" t="s">
        <v>301</v>
      </c>
      <c r="E109" s="92">
        <v>5403</v>
      </c>
      <c r="F109" s="88" t="s">
        <v>141</v>
      </c>
      <c r="G109" s="88" t="s">
        <v>126</v>
      </c>
      <c r="H109" s="88" t="s">
        <v>105</v>
      </c>
      <c r="I109" s="91">
        <v>2.3311258278145699</v>
      </c>
      <c r="J109" s="90">
        <v>1.7103825136612036</v>
      </c>
      <c r="K109" s="90">
        <v>0.21311475409836064</v>
      </c>
      <c r="L109" s="90">
        <v>0</v>
      </c>
      <c r="M109" s="90">
        <v>1.092896174863388E-2</v>
      </c>
      <c r="N109" s="90">
        <v>0</v>
      </c>
      <c r="O109" s="90">
        <v>0</v>
      </c>
      <c r="P109" s="90">
        <v>6.5573770491803282E-2</v>
      </c>
      <c r="Q109" s="90">
        <v>1.8688524590163951</v>
      </c>
      <c r="R109" s="90">
        <v>0</v>
      </c>
      <c r="S109" s="90">
        <v>0</v>
      </c>
      <c r="T109" s="90">
        <v>0</v>
      </c>
      <c r="U109" s="90">
        <v>1.9344262295081984</v>
      </c>
      <c r="V109" s="90">
        <v>1.5519125683060122</v>
      </c>
      <c r="W109" s="89" t="s">
        <v>114</v>
      </c>
      <c r="X109" s="88" t="s">
        <v>305</v>
      </c>
      <c r="Y109" s="87" t="s">
        <v>305</v>
      </c>
      <c r="Z109" s="87" t="s">
        <v>305</v>
      </c>
      <c r="AA109" s="87" t="s">
        <v>305</v>
      </c>
    </row>
    <row r="110" spans="1:27" x14ac:dyDescent="0.35">
      <c r="A110" s="88" t="s">
        <v>304</v>
      </c>
      <c r="B110" s="88" t="s">
        <v>303</v>
      </c>
      <c r="C110" s="88" t="s">
        <v>302</v>
      </c>
      <c r="D110" s="88" t="s">
        <v>301</v>
      </c>
      <c r="E110" s="92">
        <v>5488</v>
      </c>
      <c r="F110" s="88" t="s">
        <v>141</v>
      </c>
      <c r="G110" s="88" t="s">
        <v>126</v>
      </c>
      <c r="H110" s="88" t="s">
        <v>105</v>
      </c>
      <c r="I110" s="91">
        <v>2.0836575875486401</v>
      </c>
      <c r="J110" s="90">
        <v>5.3989071038250884</v>
      </c>
      <c r="K110" s="90">
        <v>0.27868852459016408</v>
      </c>
      <c r="L110" s="90">
        <v>0.20218579234972681</v>
      </c>
      <c r="M110" s="90">
        <v>6.0109289617486336E-2</v>
      </c>
      <c r="N110" s="90">
        <v>0.40437158469945378</v>
      </c>
      <c r="O110" s="90">
        <v>5.5245901639343771</v>
      </c>
      <c r="P110" s="90">
        <v>0</v>
      </c>
      <c r="Q110" s="90">
        <v>1.092896174863388E-2</v>
      </c>
      <c r="R110" s="90">
        <v>0</v>
      </c>
      <c r="S110" s="90">
        <v>0</v>
      </c>
      <c r="T110" s="90">
        <v>2.185792349726776E-2</v>
      </c>
      <c r="U110" s="90">
        <v>5.9180327868851927</v>
      </c>
      <c r="V110" s="90">
        <v>5.0491803278688145</v>
      </c>
      <c r="W110" s="89" t="s">
        <v>114</v>
      </c>
      <c r="X110" s="88" t="s">
        <v>163</v>
      </c>
      <c r="Y110" s="87">
        <v>44979</v>
      </c>
      <c r="Z110" s="87" t="s">
        <v>300</v>
      </c>
      <c r="AA110" s="87" t="s">
        <v>277</v>
      </c>
    </row>
    <row r="111" spans="1:27" x14ac:dyDescent="0.35">
      <c r="A111" s="88" t="s">
        <v>299</v>
      </c>
      <c r="B111" s="88" t="s">
        <v>298</v>
      </c>
      <c r="C111" s="88" t="s">
        <v>297</v>
      </c>
      <c r="D111" s="88" t="s">
        <v>174</v>
      </c>
      <c r="E111" s="92">
        <v>72701</v>
      </c>
      <c r="F111" s="88" t="s">
        <v>112</v>
      </c>
      <c r="G111" s="88" t="s">
        <v>126</v>
      </c>
      <c r="H111" s="88" t="s">
        <v>105</v>
      </c>
      <c r="I111" s="91">
        <v>1.59782608695652</v>
      </c>
      <c r="J111" s="90">
        <v>0.11475409836065578</v>
      </c>
      <c r="K111" s="90">
        <v>0.41530054644808762</v>
      </c>
      <c r="L111" s="90">
        <v>0.79234972677595694</v>
      </c>
      <c r="M111" s="90">
        <v>0.30054644808743181</v>
      </c>
      <c r="N111" s="90">
        <v>1.2021857923497279</v>
      </c>
      <c r="O111" s="90">
        <v>0.34972677595628437</v>
      </c>
      <c r="P111" s="90">
        <v>3.825136612021858E-2</v>
      </c>
      <c r="Q111" s="90">
        <v>3.2786885245901641E-2</v>
      </c>
      <c r="R111" s="90">
        <v>1.6393442622950821E-2</v>
      </c>
      <c r="S111" s="90">
        <v>2.185792349726776E-2</v>
      </c>
      <c r="T111" s="90">
        <v>3.2786885245901641E-2</v>
      </c>
      <c r="U111" s="90">
        <v>1.5519125683060124</v>
      </c>
      <c r="V111" s="90">
        <v>1.4699453551912582</v>
      </c>
      <c r="W111" s="89" t="s">
        <v>114</v>
      </c>
      <c r="X111" s="88" t="s">
        <v>279</v>
      </c>
      <c r="Y111" s="87">
        <v>45232</v>
      </c>
      <c r="Z111" s="87" t="s">
        <v>278</v>
      </c>
      <c r="AA111" s="87" t="s">
        <v>277</v>
      </c>
    </row>
    <row r="112" spans="1:27" x14ac:dyDescent="0.35">
      <c r="A112" s="88" t="s">
        <v>296</v>
      </c>
      <c r="B112" s="88" t="s">
        <v>295</v>
      </c>
      <c r="C112" s="88" t="s">
        <v>294</v>
      </c>
      <c r="D112" s="88" t="s">
        <v>147</v>
      </c>
      <c r="E112" s="92">
        <v>89512</v>
      </c>
      <c r="F112" s="88" t="s">
        <v>148</v>
      </c>
      <c r="G112" s="88" t="s">
        <v>126</v>
      </c>
      <c r="H112" s="88" t="s">
        <v>105</v>
      </c>
      <c r="I112" s="91">
        <v>9.9417475728155296</v>
      </c>
      <c r="J112" s="90">
        <v>0.31147540983606553</v>
      </c>
      <c r="K112" s="90">
        <v>1.2950819672131151</v>
      </c>
      <c r="L112" s="90">
        <v>3.1584699453551917</v>
      </c>
      <c r="M112" s="90">
        <v>7.4808743169398841</v>
      </c>
      <c r="N112" s="90">
        <v>11.114754098360645</v>
      </c>
      <c r="O112" s="90">
        <v>0.7213114754098362</v>
      </c>
      <c r="P112" s="90">
        <v>0.4098360655737705</v>
      </c>
      <c r="Q112" s="90">
        <v>0</v>
      </c>
      <c r="R112" s="90">
        <v>5.3114754098360617</v>
      </c>
      <c r="S112" s="90">
        <v>1.1967213114754101</v>
      </c>
      <c r="T112" s="90">
        <v>0.19125683060109289</v>
      </c>
      <c r="U112" s="90">
        <v>5.5464480874316893</v>
      </c>
      <c r="V112" s="90">
        <v>11.153005464480863</v>
      </c>
      <c r="W112" s="89" t="s">
        <v>114</v>
      </c>
      <c r="X112" s="88" t="s">
        <v>279</v>
      </c>
      <c r="Y112" s="87">
        <v>45232</v>
      </c>
      <c r="Z112" s="87" t="s">
        <v>278</v>
      </c>
      <c r="AA112" s="87" t="s">
        <v>277</v>
      </c>
    </row>
    <row r="113" spans="1:27" x14ac:dyDescent="0.35">
      <c r="A113" s="88" t="s">
        <v>293</v>
      </c>
      <c r="B113" s="88" t="s">
        <v>292</v>
      </c>
      <c r="C113" s="88" t="s">
        <v>291</v>
      </c>
      <c r="D113" s="88" t="s">
        <v>133</v>
      </c>
      <c r="E113" s="92">
        <v>33073</v>
      </c>
      <c r="F113" s="88" t="s">
        <v>7</v>
      </c>
      <c r="G113" s="88" t="s">
        <v>110</v>
      </c>
      <c r="H113" s="88" t="s">
        <v>105</v>
      </c>
      <c r="I113" s="91">
        <v>45.863564041368299</v>
      </c>
      <c r="J113" s="90">
        <v>464.92349726776752</v>
      </c>
      <c r="K113" s="90">
        <v>133.68852459016401</v>
      </c>
      <c r="L113" s="90">
        <v>0.62841530054644801</v>
      </c>
      <c r="M113" s="90">
        <v>1.092896174863388E-2</v>
      </c>
      <c r="N113" s="90">
        <v>122.32240437158462</v>
      </c>
      <c r="O113" s="90">
        <v>387.65027322404876</v>
      </c>
      <c r="P113" s="90">
        <v>14.3224043715847</v>
      </c>
      <c r="Q113" s="90">
        <v>74.956284153005399</v>
      </c>
      <c r="R113" s="90">
        <v>10.114754098360656</v>
      </c>
      <c r="S113" s="90">
        <v>37.21311475409837</v>
      </c>
      <c r="T113" s="90">
        <v>25.748633879781423</v>
      </c>
      <c r="U113" s="90">
        <v>526.1748633879846</v>
      </c>
      <c r="V113" s="90">
        <v>405.65027322405001</v>
      </c>
      <c r="W113" s="89">
        <v>700</v>
      </c>
      <c r="X113" s="88" t="s">
        <v>279</v>
      </c>
      <c r="Y113" s="87">
        <v>45274</v>
      </c>
      <c r="Z113" s="87" t="s">
        <v>286</v>
      </c>
      <c r="AA113" s="87" t="s">
        <v>277</v>
      </c>
    </row>
    <row r="114" spans="1:27" x14ac:dyDescent="0.35">
      <c r="A114" s="88" t="s">
        <v>290</v>
      </c>
      <c r="B114" s="88" t="s">
        <v>289</v>
      </c>
      <c r="C114" s="88" t="s">
        <v>288</v>
      </c>
      <c r="D114" s="88" t="s">
        <v>108</v>
      </c>
      <c r="E114" s="92">
        <v>78041</v>
      </c>
      <c r="F114" s="88" t="s">
        <v>287</v>
      </c>
      <c r="G114" s="88" t="s">
        <v>104</v>
      </c>
      <c r="H114" s="88" t="s">
        <v>105</v>
      </c>
      <c r="I114" s="91">
        <v>33.873955960516298</v>
      </c>
      <c r="J114" s="90">
        <v>178.86885245901686</v>
      </c>
      <c r="K114" s="90">
        <v>2.6284153005464481</v>
      </c>
      <c r="L114" s="90">
        <v>17.21311475409836</v>
      </c>
      <c r="M114" s="90">
        <v>34.7049180327869</v>
      </c>
      <c r="N114" s="90">
        <v>15.18032786885246</v>
      </c>
      <c r="O114" s="90">
        <v>150.47540983606547</v>
      </c>
      <c r="P114" s="90">
        <v>11.174863387978142</v>
      </c>
      <c r="Q114" s="90">
        <v>56.584699453551806</v>
      </c>
      <c r="R114" s="90">
        <v>8.3169398907103815</v>
      </c>
      <c r="S114" s="90">
        <v>3.502732240437159</v>
      </c>
      <c r="T114" s="90">
        <v>4.4918032786885247</v>
      </c>
      <c r="U114" s="90">
        <v>217.10382513661278</v>
      </c>
      <c r="V114" s="90">
        <v>174.4644808743171</v>
      </c>
      <c r="W114" s="89">
        <v>250</v>
      </c>
      <c r="X114" s="88" t="s">
        <v>279</v>
      </c>
      <c r="Y114" s="87">
        <v>45330</v>
      </c>
      <c r="Z114" s="87" t="s">
        <v>286</v>
      </c>
      <c r="AA114" s="87" t="s">
        <v>277</v>
      </c>
    </row>
    <row r="115" spans="1:27" x14ac:dyDescent="0.35">
      <c r="A115" s="88" t="s">
        <v>285</v>
      </c>
      <c r="B115" s="88" t="s">
        <v>284</v>
      </c>
      <c r="C115" s="88" t="s">
        <v>283</v>
      </c>
      <c r="D115" s="88" t="s">
        <v>169</v>
      </c>
      <c r="E115" s="92">
        <v>25309</v>
      </c>
      <c r="F115" s="88" t="s">
        <v>137</v>
      </c>
      <c r="G115" s="88" t="s">
        <v>113</v>
      </c>
      <c r="H115" s="88" t="s">
        <v>105</v>
      </c>
      <c r="I115" s="91">
        <v>6.1428571428571397</v>
      </c>
      <c r="J115" s="90">
        <v>2.7322404371584699E-2</v>
      </c>
      <c r="K115" s="90">
        <v>0.32240437158469942</v>
      </c>
      <c r="L115" s="90">
        <v>1.4535519125683067</v>
      </c>
      <c r="M115" s="90">
        <v>0.9125683060109292</v>
      </c>
      <c r="N115" s="90">
        <v>2.4972677595628423</v>
      </c>
      <c r="O115" s="90">
        <v>0.21857923497267762</v>
      </c>
      <c r="P115" s="90">
        <v>0</v>
      </c>
      <c r="Q115" s="90">
        <v>0</v>
      </c>
      <c r="R115" s="90">
        <v>3.2786885245901641E-2</v>
      </c>
      <c r="S115" s="90">
        <v>0</v>
      </c>
      <c r="T115" s="90">
        <v>0</v>
      </c>
      <c r="U115" s="90">
        <v>2.683060109289618</v>
      </c>
      <c r="V115" s="90">
        <v>2.4098360655737712</v>
      </c>
      <c r="W115" s="89" t="s">
        <v>114</v>
      </c>
      <c r="X115" s="88" t="s">
        <v>279</v>
      </c>
      <c r="Y115" s="87">
        <v>45008</v>
      </c>
      <c r="Z115" s="87" t="s">
        <v>278</v>
      </c>
      <c r="AA115" s="87" t="s">
        <v>277</v>
      </c>
    </row>
    <row r="116" spans="1:27" x14ac:dyDescent="0.35">
      <c r="A116" s="88" t="s">
        <v>282</v>
      </c>
      <c r="B116" s="88" t="s">
        <v>281</v>
      </c>
      <c r="C116" s="88" t="s">
        <v>280</v>
      </c>
      <c r="D116" s="88" t="s">
        <v>154</v>
      </c>
      <c r="E116" s="92">
        <v>2863</v>
      </c>
      <c r="F116" s="88" t="s">
        <v>141</v>
      </c>
      <c r="G116" s="88" t="s">
        <v>126</v>
      </c>
      <c r="H116" s="88" t="s">
        <v>4</v>
      </c>
      <c r="I116" s="91">
        <v>41.893004115226297</v>
      </c>
      <c r="J116" s="90">
        <v>40.202185792349731</v>
      </c>
      <c r="K116" s="90">
        <v>19.459016393442614</v>
      </c>
      <c r="L116" s="90">
        <v>0</v>
      </c>
      <c r="M116" s="90">
        <v>0</v>
      </c>
      <c r="N116" s="90">
        <v>12.868852459016392</v>
      </c>
      <c r="O116" s="90">
        <v>46.792349726775967</v>
      </c>
      <c r="P116" s="90">
        <v>0</v>
      </c>
      <c r="Q116" s="90">
        <v>0</v>
      </c>
      <c r="R116" s="90">
        <v>1.8633879781420766</v>
      </c>
      <c r="S116" s="90">
        <v>1.0109289617486339</v>
      </c>
      <c r="T116" s="90">
        <v>3.2732240437158473</v>
      </c>
      <c r="U116" s="90">
        <v>53.513661202185801</v>
      </c>
      <c r="V116" s="90">
        <v>36.672131147540945</v>
      </c>
      <c r="W116" s="89" t="s">
        <v>114</v>
      </c>
      <c r="X116" s="88" t="s">
        <v>279</v>
      </c>
      <c r="Y116" s="87">
        <v>45008</v>
      </c>
      <c r="Z116" s="87" t="s">
        <v>278</v>
      </c>
      <c r="AA116" s="87" t="s">
        <v>277</v>
      </c>
    </row>
    <row r="117" spans="1:27" customFormat="1" ht="14.5" x14ac:dyDescent="0.35">
      <c r="A117" s="78" t="s">
        <v>276</v>
      </c>
    </row>
    <row r="118" spans="1:27" customFormat="1" ht="14.5" x14ac:dyDescent="0.35">
      <c r="A118" s="78" t="s">
        <v>275</v>
      </c>
    </row>
    <row r="119" spans="1:27" customFormat="1" x14ac:dyDescent="0.35">
      <c r="A119" s="86" t="s">
        <v>274</v>
      </c>
      <c r="B119" s="81"/>
      <c r="C119" s="81"/>
      <c r="D119" s="81"/>
      <c r="E119" s="85"/>
      <c r="F119" s="81"/>
      <c r="G119" s="81"/>
      <c r="H119" s="81"/>
      <c r="I119" s="84"/>
      <c r="J119" s="83"/>
      <c r="K119" s="83"/>
      <c r="L119" s="83"/>
      <c r="M119" s="83"/>
      <c r="N119" s="83"/>
      <c r="O119" s="83"/>
      <c r="P119" s="83"/>
      <c r="Q119" s="83"/>
      <c r="R119" s="83"/>
      <c r="S119" s="83"/>
      <c r="T119" s="83"/>
      <c r="U119" s="83"/>
      <c r="V119" s="83"/>
      <c r="W119" s="82"/>
      <c r="X119" s="81"/>
      <c r="Y119" s="80"/>
      <c r="Z119" s="79"/>
      <c r="AA119" s="79"/>
    </row>
    <row r="120" spans="1:27" customFormat="1" x14ac:dyDescent="0.35">
      <c r="A120" s="78"/>
      <c r="B120" s="75"/>
      <c r="C120" s="75"/>
      <c r="D120" s="75"/>
      <c r="E120" s="77"/>
      <c r="F120" s="75"/>
      <c r="G120" s="75"/>
      <c r="H120" s="75"/>
      <c r="I120" s="75"/>
      <c r="J120" s="75"/>
      <c r="K120" s="75"/>
      <c r="L120" s="75"/>
      <c r="M120" s="75"/>
      <c r="N120" s="75"/>
      <c r="O120" s="75"/>
      <c r="P120" s="75"/>
      <c r="Q120" s="75"/>
      <c r="R120" s="75"/>
      <c r="S120" s="75"/>
      <c r="T120" s="75"/>
      <c r="U120" s="75"/>
      <c r="V120" s="75"/>
      <c r="W120" s="75"/>
      <c r="X120" s="75"/>
      <c r="Y120" s="76"/>
      <c r="Z120" s="75"/>
      <c r="AA120" s="75"/>
    </row>
  </sheetData>
  <mergeCells count="13">
    <mergeCell ref="A1:D1"/>
    <mergeCell ref="A2:D2"/>
    <mergeCell ref="A3:D3"/>
    <mergeCell ref="E3:H3"/>
    <mergeCell ref="I3:L3"/>
    <mergeCell ref="U3:X3"/>
    <mergeCell ref="Y3:AA3"/>
    <mergeCell ref="J5:M5"/>
    <mergeCell ref="N5:Q5"/>
    <mergeCell ref="R5:U5"/>
    <mergeCell ref="W5:AA5"/>
    <mergeCell ref="M3:P3"/>
    <mergeCell ref="Q3:T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B0C07-7D35-4B42-84EA-143B2C5ABDC7}">
  <dimension ref="A1:F26"/>
  <sheetViews>
    <sheetView zoomScaleNormal="100" workbookViewId="0">
      <selection activeCell="B31" sqref="B31"/>
    </sheetView>
  </sheetViews>
  <sheetFormatPr defaultRowHeight="14.5" x14ac:dyDescent="0.35"/>
  <cols>
    <col min="1" max="1" width="52.26953125" customWidth="1"/>
    <col min="2" max="2" width="19" customWidth="1"/>
  </cols>
  <sheetData>
    <row r="1" spans="1:6" ht="26" x14ac:dyDescent="0.35">
      <c r="A1" s="420" t="s">
        <v>10</v>
      </c>
      <c r="B1" s="420"/>
      <c r="C1" s="420"/>
      <c r="D1" s="420"/>
      <c r="E1" s="420"/>
      <c r="F1" s="420"/>
    </row>
    <row r="2" spans="1:6" ht="15" customHeight="1" x14ac:dyDescent="0.35">
      <c r="A2" s="135"/>
      <c r="B2" s="135"/>
    </row>
    <row r="3" spans="1:6" ht="26.5" thickBot="1" x14ac:dyDescent="0.4">
      <c r="A3" s="134" t="s">
        <v>634</v>
      </c>
      <c r="B3" s="11"/>
      <c r="C3" s="11"/>
      <c r="D3" s="11"/>
      <c r="E3" s="11"/>
    </row>
    <row r="4" spans="1:6" x14ac:dyDescent="0.35">
      <c r="A4" s="133" t="s">
        <v>633</v>
      </c>
      <c r="B4" s="132" t="s">
        <v>177</v>
      </c>
    </row>
    <row r="5" spans="1:6" ht="15" thickBot="1" x14ac:dyDescent="0.4">
      <c r="A5" s="131" t="s">
        <v>632</v>
      </c>
      <c r="B5" s="130">
        <v>122</v>
      </c>
    </row>
    <row r="6" spans="1:6" ht="15" thickBot="1" x14ac:dyDescent="0.4">
      <c r="A6" s="129" t="s">
        <v>631</v>
      </c>
      <c r="B6" s="128">
        <v>42</v>
      </c>
    </row>
    <row r="7" spans="1:6" ht="15" customHeight="1" thickBot="1" x14ac:dyDescent="0.4">
      <c r="A7" s="127" t="s">
        <v>630</v>
      </c>
      <c r="B7" s="126">
        <v>17</v>
      </c>
      <c r="C7" s="125"/>
    </row>
    <row r="8" spans="1:6" ht="15" thickBot="1" x14ac:dyDescent="0.4">
      <c r="A8" s="124" t="s">
        <v>629</v>
      </c>
      <c r="B8" s="123">
        <v>26</v>
      </c>
    </row>
    <row r="9" spans="1:6" x14ac:dyDescent="0.35">
      <c r="A9" s="122" t="s">
        <v>628</v>
      </c>
      <c r="B9" s="121">
        <v>9</v>
      </c>
    </row>
    <row r="10" spans="1:6" x14ac:dyDescent="0.35">
      <c r="A10" s="120" t="s">
        <v>627</v>
      </c>
      <c r="B10" s="119">
        <v>6</v>
      </c>
    </row>
    <row r="11" spans="1:6" x14ac:dyDescent="0.35">
      <c r="A11" s="120" t="s">
        <v>626</v>
      </c>
      <c r="B11" s="119">
        <v>6</v>
      </c>
    </row>
    <row r="12" spans="1:6" x14ac:dyDescent="0.35">
      <c r="A12" s="120" t="s">
        <v>625</v>
      </c>
      <c r="B12" s="119">
        <v>4</v>
      </c>
    </row>
    <row r="13" spans="1:6" x14ac:dyDescent="0.35">
      <c r="A13" s="120" t="s">
        <v>624</v>
      </c>
      <c r="B13" s="119">
        <v>3</v>
      </c>
    </row>
    <row r="14" spans="1:6" x14ac:dyDescent="0.35">
      <c r="A14" s="120" t="s">
        <v>623</v>
      </c>
      <c r="B14" s="119">
        <v>3</v>
      </c>
    </row>
    <row r="15" spans="1:6" x14ac:dyDescent="0.35">
      <c r="A15" s="120" t="s">
        <v>622</v>
      </c>
      <c r="B15" s="119">
        <v>3</v>
      </c>
    </row>
    <row r="16" spans="1:6" x14ac:dyDescent="0.35">
      <c r="A16" s="120" t="s">
        <v>621</v>
      </c>
      <c r="B16" s="119">
        <v>2</v>
      </c>
    </row>
    <row r="17" spans="1:2" x14ac:dyDescent="0.35">
      <c r="A17" s="120" t="s">
        <v>620</v>
      </c>
      <c r="B17" s="119">
        <v>1</v>
      </c>
    </row>
    <row r="18" spans="1:2" x14ac:dyDescent="0.35">
      <c r="A18" s="120" t="s">
        <v>619</v>
      </c>
      <c r="B18" s="119">
        <v>1</v>
      </c>
    </row>
    <row r="19" spans="1:2" x14ac:dyDescent="0.35">
      <c r="A19" s="120" t="s">
        <v>618</v>
      </c>
      <c r="B19" s="119">
        <v>1</v>
      </c>
    </row>
    <row r="20" spans="1:2" x14ac:dyDescent="0.35">
      <c r="A20" s="120" t="s">
        <v>617</v>
      </c>
      <c r="B20" s="119">
        <v>1</v>
      </c>
    </row>
    <row r="21" spans="1:2" x14ac:dyDescent="0.35">
      <c r="A21" s="120" t="s">
        <v>616</v>
      </c>
      <c r="B21" s="119">
        <v>1</v>
      </c>
    </row>
    <row r="22" spans="1:2" x14ac:dyDescent="0.35">
      <c r="A22" s="120" t="s">
        <v>615</v>
      </c>
      <c r="B22" s="119">
        <v>1</v>
      </c>
    </row>
    <row r="23" spans="1:2" x14ac:dyDescent="0.35">
      <c r="A23" s="437" t="s">
        <v>614</v>
      </c>
      <c r="B23" s="437"/>
    </row>
    <row r="24" spans="1:2" x14ac:dyDescent="0.35">
      <c r="A24" s="437"/>
      <c r="B24" s="437"/>
    </row>
    <row r="25" spans="1:2" x14ac:dyDescent="0.35">
      <c r="A25" s="437"/>
      <c r="B25" s="437"/>
    </row>
    <row r="26" spans="1:2" x14ac:dyDescent="0.35">
      <c r="A26" s="437"/>
      <c r="B26" s="437"/>
    </row>
  </sheetData>
  <mergeCells count="2">
    <mergeCell ref="A1:F1"/>
    <mergeCell ref="A23:B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7B9159-8373-4016-96F0-3DC801AF55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51f64f43-848e-4f71-a29c-5b275075194e"/>
    <ds:schemaRef ds:uri="http://purl.org/dc/terms/"/>
    <ds:schemaRef ds:uri="http://schemas.openxmlformats.org/package/2006/metadata/core-properties"/>
    <ds:schemaRef ds:uri="9225b539-7b15-42b2-871d-c20cb6e17ae7"/>
    <ds:schemaRef ds:uri="http://www.w3.org/XML/1998/namespace"/>
    <ds:schemaRef ds:uri="http://purl.org/dc/dcmityp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Wright, Kristen</cp:lastModifiedBy>
  <cp:lastPrinted>2020-02-10T19:14:43Z</cp:lastPrinted>
  <dcterms:created xsi:type="dcterms:W3CDTF">2020-01-31T18:40:16Z</dcterms:created>
  <dcterms:modified xsi:type="dcterms:W3CDTF">2024-04-12T17:50:25Z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