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cegov-my.sharepoint.com/personal/0436856295_ice_dhs_gov/Documents/Desktop/ILT TEMP 2/"/>
    </mc:Choice>
  </mc:AlternateContent>
  <xr:revisionPtr revIDLastSave="0" documentId="8_{FBC3966D-19B9-4178-B567-294605D97CCB}" xr6:coauthVersionLast="47" xr6:coauthVersionMax="47" xr10:uidLastSave="{00000000-0000-0000-0000-000000000000}"/>
  <bookViews>
    <workbookView xWindow="-120" yWindow="-120" windowWidth="29040" windowHeight="15840" tabRatio="668"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8" r:id="rId8"/>
    <sheet name="Trans. Detainee Pop." sheetId="15" r:id="rId9"/>
    <sheet name="Vulnerable &amp; Special Population" sheetId="16" r:id="rId10"/>
    <sheet name="Monthly Segregation" sheetId="17"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1" l="1"/>
  <c r="P6" i="21"/>
  <c r="O6" i="21"/>
  <c r="N6" i="21"/>
  <c r="M6" i="21"/>
  <c r="L6" i="21"/>
  <c r="K6" i="21"/>
  <c r="J6" i="21"/>
  <c r="I6" i="21"/>
  <c r="H6" i="21"/>
  <c r="G6" i="21"/>
  <c r="F6" i="21"/>
  <c r="E6" i="21"/>
  <c r="D6" i="21"/>
  <c r="C6" i="21"/>
  <c r="B6" i="21"/>
  <c r="AK33" i="20"/>
  <c r="AJ33" i="20"/>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K30" i="20"/>
  <c r="AK34" i="20" s="1"/>
  <c r="AJ30" i="20"/>
  <c r="AJ34" i="20" s="1"/>
  <c r="AI30" i="20"/>
  <c r="AI34" i="20" s="1"/>
  <c r="AH30" i="20"/>
  <c r="AH34" i="20" s="1"/>
  <c r="AG30" i="20"/>
  <c r="AG34" i="20" s="1"/>
  <c r="AF30" i="20"/>
  <c r="AF34" i="20" s="1"/>
  <c r="AE30" i="20"/>
  <c r="AE34" i="20" s="1"/>
  <c r="AD30" i="20"/>
  <c r="AD34" i="20" s="1"/>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D82" i="19"/>
  <c r="C82" i="19"/>
  <c r="O82" i="19" s="1"/>
  <c r="O81" i="19"/>
  <c r="O80" i="19"/>
  <c r="O79" i="19"/>
  <c r="N78" i="19"/>
  <c r="M78" i="19"/>
  <c r="L78" i="19"/>
  <c r="K78" i="19"/>
  <c r="J78" i="19"/>
  <c r="I78" i="19"/>
  <c r="H78" i="19"/>
  <c r="G78" i="19"/>
  <c r="F78" i="19"/>
  <c r="E78" i="19"/>
  <c r="O78" i="19" s="1"/>
  <c r="D78" i="19"/>
  <c r="C78" i="19"/>
  <c r="O77" i="19"/>
  <c r="O76" i="19"/>
  <c r="O75" i="19"/>
  <c r="N74" i="19"/>
  <c r="M74" i="19"/>
  <c r="L74" i="19"/>
  <c r="K74" i="19"/>
  <c r="J74" i="19"/>
  <c r="I74" i="19"/>
  <c r="H74" i="19"/>
  <c r="G74" i="19"/>
  <c r="F74" i="19"/>
  <c r="E74" i="19"/>
  <c r="O74" i="19" s="1"/>
  <c r="D74" i="19"/>
  <c r="C74" i="19"/>
  <c r="O73" i="19"/>
  <c r="O72" i="19"/>
  <c r="O71" i="19"/>
  <c r="N70" i="19"/>
  <c r="M70" i="19"/>
  <c r="L70" i="19"/>
  <c r="K70" i="19"/>
  <c r="J70" i="19"/>
  <c r="I70" i="19"/>
  <c r="H70" i="19"/>
  <c r="G70" i="19"/>
  <c r="F70" i="19"/>
  <c r="E70" i="19"/>
  <c r="O70" i="19" s="1"/>
  <c r="D70" i="19"/>
  <c r="C70" i="19"/>
  <c r="O69" i="19"/>
  <c r="O68" i="19"/>
  <c r="O67" i="19"/>
  <c r="N66" i="19"/>
  <c r="M66" i="19"/>
  <c r="L66" i="19"/>
  <c r="K66" i="19"/>
  <c r="J66" i="19"/>
  <c r="I66" i="19"/>
  <c r="H66" i="19"/>
  <c r="G66" i="19"/>
  <c r="F66" i="19"/>
  <c r="E66" i="19"/>
  <c r="O66" i="19" s="1"/>
  <c r="D66" i="19"/>
  <c r="C66" i="19"/>
  <c r="O65" i="19"/>
  <c r="O64" i="19"/>
  <c r="O63" i="19"/>
  <c r="N62" i="19"/>
  <c r="M62" i="19"/>
  <c r="L62" i="19"/>
  <c r="K62" i="19"/>
  <c r="J62" i="19"/>
  <c r="I62" i="19"/>
  <c r="H62" i="19"/>
  <c r="G62" i="19"/>
  <c r="F62" i="19"/>
  <c r="E62" i="19"/>
  <c r="O62" i="19" s="1"/>
  <c r="D62" i="19"/>
  <c r="C62" i="19"/>
  <c r="O61" i="19"/>
  <c r="O60" i="19"/>
  <c r="O59" i="19"/>
  <c r="N58" i="19"/>
  <c r="M58" i="19"/>
  <c r="L58" i="19"/>
  <c r="K58" i="19"/>
  <c r="J58" i="19"/>
  <c r="I58" i="19"/>
  <c r="H58" i="19"/>
  <c r="G58" i="19"/>
  <c r="F58" i="19"/>
  <c r="E58" i="19"/>
  <c r="O58" i="19" s="1"/>
  <c r="D58" i="19"/>
  <c r="C58" i="19"/>
  <c r="O57" i="19"/>
  <c r="O56" i="19"/>
  <c r="O55" i="19"/>
  <c r="N54" i="19"/>
  <c r="M54" i="19"/>
  <c r="L54" i="19"/>
  <c r="K54" i="19"/>
  <c r="J54" i="19"/>
  <c r="I54" i="19"/>
  <c r="H54" i="19"/>
  <c r="G54" i="19"/>
  <c r="F54" i="19"/>
  <c r="E54" i="19"/>
  <c r="O54" i="19" s="1"/>
  <c r="D54" i="19"/>
  <c r="C54" i="19"/>
  <c r="O53" i="19"/>
  <c r="O52" i="19"/>
  <c r="O51" i="19"/>
  <c r="N50" i="19"/>
  <c r="M50" i="19"/>
  <c r="L50" i="19"/>
  <c r="K50" i="19"/>
  <c r="J50" i="19"/>
  <c r="I50" i="19"/>
  <c r="H50" i="19"/>
  <c r="G50" i="19"/>
  <c r="F50" i="19"/>
  <c r="E50" i="19"/>
  <c r="O50" i="19" s="1"/>
  <c r="D50" i="19"/>
  <c r="C50" i="19"/>
  <c r="O49" i="19"/>
  <c r="O48" i="19"/>
  <c r="O47" i="19"/>
  <c r="N46" i="19"/>
  <c r="M46" i="19"/>
  <c r="L46" i="19"/>
  <c r="K46" i="19"/>
  <c r="J46" i="19"/>
  <c r="I46" i="19"/>
  <c r="H46" i="19"/>
  <c r="G46" i="19"/>
  <c r="F46" i="19"/>
  <c r="E46" i="19"/>
  <c r="O46" i="19" s="1"/>
  <c r="D46" i="19"/>
  <c r="C46" i="19"/>
  <c r="O45" i="19"/>
  <c r="O44" i="19"/>
  <c r="O43" i="19"/>
  <c r="N42" i="19"/>
  <c r="M42" i="19"/>
  <c r="L42" i="19"/>
  <c r="K42" i="19"/>
  <c r="J42" i="19"/>
  <c r="I42" i="19"/>
  <c r="H42" i="19"/>
  <c r="G42" i="19"/>
  <c r="F42" i="19"/>
  <c r="E42" i="19"/>
  <c r="O42" i="19" s="1"/>
  <c r="D42" i="19"/>
  <c r="C42" i="19"/>
  <c r="O41" i="19"/>
  <c r="O40" i="19"/>
  <c r="O39" i="19"/>
  <c r="N38" i="19"/>
  <c r="N37" i="19" s="1"/>
  <c r="M38" i="19"/>
  <c r="M37" i="19" s="1"/>
  <c r="L38" i="19"/>
  <c r="K38" i="19"/>
  <c r="J38" i="19"/>
  <c r="I38" i="19"/>
  <c r="H38" i="19"/>
  <c r="G38" i="19"/>
  <c r="F38" i="19"/>
  <c r="E38" i="19"/>
  <c r="E37" i="19" s="1"/>
  <c r="D38" i="19"/>
  <c r="C38" i="19"/>
  <c r="L37" i="19"/>
  <c r="K37" i="19"/>
  <c r="J37" i="19"/>
  <c r="I37" i="19"/>
  <c r="H37" i="19"/>
  <c r="G37" i="19"/>
  <c r="F37" i="19"/>
  <c r="D37" i="19"/>
  <c r="C37" i="19"/>
  <c r="E30" i="19"/>
  <c r="J29" i="19"/>
  <c r="D29" i="19"/>
  <c r="C29" i="19"/>
  <c r="B29" i="19"/>
  <c r="E29" i="19" s="1"/>
  <c r="F23" i="19"/>
  <c r="E23" i="19"/>
  <c r="C23" i="19"/>
  <c r="V22" i="19"/>
  <c r="F22" i="19"/>
  <c r="E22" i="19"/>
  <c r="C22" i="19"/>
  <c r="V21" i="19"/>
  <c r="F21" i="19"/>
  <c r="E21" i="19"/>
  <c r="C21" i="19"/>
  <c r="U20" i="19"/>
  <c r="T20" i="19"/>
  <c r="S20" i="19"/>
  <c r="R20" i="19"/>
  <c r="Q20" i="19"/>
  <c r="P20" i="19"/>
  <c r="O20" i="19"/>
  <c r="N20" i="19"/>
  <c r="M20" i="19"/>
  <c r="L20" i="19"/>
  <c r="K20" i="19"/>
  <c r="J20" i="19"/>
  <c r="V20" i="19" s="1"/>
  <c r="D20" i="19"/>
  <c r="E20" i="19" s="1"/>
  <c r="B20" i="19"/>
  <c r="F20" i="19" s="1"/>
  <c r="C14" i="19"/>
  <c r="C13" i="19"/>
  <c r="C10" i="19" s="1"/>
  <c r="C12" i="19"/>
  <c r="C11" i="19"/>
  <c r="O10" i="19"/>
  <c r="B10" i="19"/>
  <c r="O37" i="19" l="1"/>
  <c r="C20" i="19"/>
  <c r="O38" i="19"/>
  <c r="A26" i="12" l="1"/>
  <c r="A26" i="14"/>
</calcChain>
</file>

<file path=xl/sharedStrings.xml><?xml version="1.0" encoding="utf-8"?>
<sst xmlns="http://schemas.openxmlformats.org/spreadsheetml/2006/main" count="2642" uniqueCount="913">
  <si>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</si>
  <si>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</si>
  <si>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</si>
  <si>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</si>
  <si>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</si>
  <si>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</si>
  <si>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</si>
  <si>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</si>
  <si>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</si>
  <si>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</si>
  <si>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</si>
  <si>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</si>
  <si>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</si>
  <si>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</si>
  <si>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</si>
  <si>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</si>
  <si>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</si>
  <si>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</si>
  <si>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</si>
  <si>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</si>
  <si>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</si>
  <si>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</si>
  <si>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</si>
  <si>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</si>
  <si>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</si>
  <si>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</si>
  <si>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</si>
  <si>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</si>
  <si>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</si>
  <si>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</si>
  <si>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</si>
  <si>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</si>
  <si>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</si>
  <si>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</si>
  <si>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</si>
  <si>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</si>
  <si>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</si>
  <si>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</si>
  <si>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</si>
  <si>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</si>
  <si>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</si>
  <si>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</si>
  <si>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</si>
  <si>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</si>
  <si>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</si>
  <si>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</si>
  <si>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</si>
  <si>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</si>
  <si>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</si>
  <si>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</si>
  <si>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</si>
  <si>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</si>
  <si>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</si>
  <si>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</si>
  <si>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</si>
  <si>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</si>
  <si>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</si>
  <si>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</si>
  <si>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</si>
  <si>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</si>
  <si>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</si>
  <si>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</si>
  <si>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</si>
  <si>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</si>
  <si>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</si>
  <si>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</si>
  <si>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</si>
  <si>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</si>
  <si>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</si>
  <si>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</si>
  <si>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</si>
  <si>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</si>
  <si>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</si>
  <si>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</si>
  <si>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</si>
  <si>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</si>
  <si>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</si>
  <si>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</si>
  <si>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</si>
  <si>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</si>
  <si>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</si>
  <si>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</si>
  <si>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</si>
  <si>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</si>
  <si>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</si>
  <si>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</si>
  <si>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</si>
  <si>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</si>
  <si>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</si>
  <si>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</si>
  <si>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</si>
  <si>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</si>
  <si>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</si>
  <si>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</si>
  <si>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</si>
  <si>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</si>
  <si>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</si>
  <si>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</si>
  <si>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</si>
  <si>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</si>
  <si>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</si>
  <si>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</si>
  <si>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</si>
  <si>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</si>
  <si>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</si>
  <si>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</si>
  <si>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</si>
  <si>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</si>
  <si>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</si>
  <si>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</si>
  <si>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</si>
  <si>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</si>
  <si>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</si>
  <si>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</si>
  <si>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</si>
  <si>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</si>
  <si>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</si>
  <si>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</si>
  <si>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</si>
  <si>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</si>
  <si>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</si>
  <si>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</si>
  <si>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</si>
  <si>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</si>
  <si>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</si>
  <si>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</si>
  <si>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</si>
  <si>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</si>
  <si>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</si>
  <si>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</si>
  <si>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</si>
  <si>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</si>
  <si>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</si>
  <si>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</si>
  <si>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</si>
  <si>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</si>
  <si>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</si>
  <si>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</si>
  <si>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</si>
  <si>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</si>
  <si>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</si>
  <si>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</si>
  <si>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</si>
  <si>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</si>
  <si>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</si>
  <si>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</si>
  <si>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</si>
  <si>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</si>
  <si>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</si>
  <si>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</si>
  <si>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</si>
  <si>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</si>
  <si>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</si>
  <si>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</si>
  <si>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</si>
  <si>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</si>
  <si>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</si>
  <si>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</si>
  <si>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</si>
  <si>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</si>
  <si>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</si>
  <si>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</si>
  <si>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</si>
  <si>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</si>
  <si>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</si>
  <si>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</si>
  <si>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</si>
  <si>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</si>
  <si>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</si>
  <si>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</si>
  <si>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</si>
  <si>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</si>
  <si>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</si>
  <si>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</si>
  <si>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</si>
  <si>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</si>
  <si>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</si>
  <si>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</si>
  <si>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</si>
  <si>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</si>
  <si>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</si>
  <si>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</si>
  <si>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</si>
  <si>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</si>
  <si>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</si>
  <si>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</si>
  <si>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</si>
  <si>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</si>
  <si>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</si>
  <si>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</si>
  <si>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327 INDUSTRIAL DRIVE</t>
  </si>
  <si>
    <t>JONESBORO</t>
  </si>
  <si>
    <t>1800 INDUSTRIAL DRIVE</t>
  </si>
  <si>
    <t>RAYMONDVILLE</t>
  </si>
  <si>
    <t>USMS IGA</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</si>
  <si>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</si>
  <si>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</si>
  <si>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</si>
  <si>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</si>
  <si>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</si>
  <si>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</si>
  <si>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</si>
  <si>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</si>
  <si>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</si>
  <si>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</si>
  <si>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</si>
  <si>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</si>
  <si>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</si>
  <si>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</si>
  <si>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</si>
  <si>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</si>
  <si>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</si>
  <si>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</si>
  <si>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</si>
  <si>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</si>
  <si>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</si>
  <si>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</si>
  <si>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</si>
  <si>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MIAMI</t>
  </si>
  <si>
    <t>FL</t>
  </si>
  <si>
    <t>DENVER CONTRACT DETENTION FACILITY</t>
  </si>
  <si>
    <t>CO</t>
  </si>
  <si>
    <t>DEN</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</si>
  <si>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</si>
  <si>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</si>
  <si>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</si>
  <si>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</si>
  <si>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</si>
  <si>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</si>
  <si>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</si>
  <si>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</si>
  <si>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</si>
  <si>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</si>
  <si>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</si>
  <si>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</si>
  <si>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</si>
  <si>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</si>
  <si>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</si>
  <si>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</si>
  <si>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</si>
  <si>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</si>
  <si>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</si>
  <si>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3250 NORTH PINAL PARKWAY</t>
  </si>
  <si>
    <t>FLORENCE</t>
  </si>
  <si>
    <t>425 GOLDEN STATE AVE</t>
  </si>
  <si>
    <t>BAKERSFIELD</t>
  </si>
  <si>
    <t>SFR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</si>
  <si>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</si>
  <si>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</si>
  <si>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</si>
  <si>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</si>
  <si>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</si>
  <si>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</si>
  <si>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</si>
  <si>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</si>
  <si>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</si>
  <si>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</si>
  <si>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</si>
  <si>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</si>
  <si>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</si>
  <si>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</si>
  <si>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</si>
  <si>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</si>
  <si>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</si>
  <si>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</si>
  <si>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</si>
  <si>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</si>
  <si>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</si>
  <si>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</si>
  <si>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</si>
  <si>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ELIZABETH CONTRACT DETENTION FACILITY</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</si>
  <si>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</si>
  <si>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</si>
  <si>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</si>
  <si>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</si>
  <si>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</si>
  <si>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</si>
  <si>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</si>
  <si>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</si>
  <si>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</si>
  <si>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</si>
  <si>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</si>
  <si>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</si>
  <si>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</si>
  <si>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</si>
  <si>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</si>
  <si>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</si>
  <si>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</si>
  <si>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</si>
  <si>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</si>
  <si>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</si>
  <si>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</si>
  <si>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</si>
  <si>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</si>
  <si>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</si>
  <si>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</si>
  <si>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</si>
  <si>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</si>
  <si>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</si>
  <si>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</si>
  <si>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</si>
  <si>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</si>
  <si>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</si>
  <si>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</si>
  <si>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</si>
  <si>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</si>
  <si>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</si>
  <si>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</si>
  <si>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</si>
  <si>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</si>
  <si>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</si>
  <si>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266 COUNTY FARM ROAD</t>
  </si>
  <si>
    <t>DOVER</t>
  </si>
  <si>
    <t>NH</t>
  </si>
  <si>
    <t>1520 E. BASIN ROAD</t>
  </si>
  <si>
    <t>NE</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</si>
  <si>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</si>
  <si>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</si>
  <si>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</si>
  <si>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</si>
  <si>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</si>
  <si>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</si>
  <si>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</si>
  <si>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</si>
  <si>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</si>
  <si>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</si>
  <si>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</si>
  <si>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</si>
  <si>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</si>
  <si>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</si>
  <si>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</si>
  <si>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</si>
  <si>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</si>
  <si>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</si>
  <si>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</si>
  <si>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</si>
  <si>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</si>
  <si>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</si>
  <si>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</si>
  <si>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</si>
  <si>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</si>
  <si>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</si>
  <si>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</si>
  <si>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</si>
  <si>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</si>
  <si>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</si>
  <si>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</si>
  <si>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</si>
  <si>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</si>
  <si>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</si>
  <si>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</si>
  <si>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</si>
  <si>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</si>
  <si>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325 COURT STREET</t>
  </si>
  <si>
    <t>ROBSTOWN</t>
  </si>
  <si>
    <t>LOVEJOY</t>
  </si>
  <si>
    <t>ORSA</t>
  </si>
  <si>
    <t>UT</t>
  </si>
  <si>
    <t>WASHOE COUNTY JAIL</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</si>
  <si>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</si>
  <si>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</si>
  <si>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</si>
  <si>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</si>
  <si>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</si>
  <si>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</si>
  <si>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</si>
  <si>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</si>
  <si>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</si>
  <si>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</si>
  <si>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</si>
  <si>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</si>
  <si>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t>
  </si>
  <si>
    <t>MP</t>
  </si>
  <si>
    <t>HAGATNA</t>
  </si>
  <si>
    <t>GU</t>
  </si>
  <si>
    <t>PHELPS COUNTY JAIL</t>
  </si>
  <si>
    <t>715 5TH AVENUE</t>
  </si>
  <si>
    <t>HOLDREGE</t>
  </si>
  <si>
    <t>SOUTH CENTRAL REGIONAL JAIL</t>
  </si>
  <si>
    <t>CHARLESTON</t>
  </si>
  <si>
    <t>WV</t>
  </si>
  <si>
    <t>BALDWIN COUNTY CORRECTIONAL CENTER</t>
  </si>
  <si>
    <t>200 HAND AVE.</t>
  </si>
  <si>
    <t>BAY MINETTE</t>
  </si>
  <si>
    <t>MINICASSIA DETENTION CENTER</t>
  </si>
  <si>
    <t>1415 ALBION AVENUE</t>
  </si>
  <si>
    <t>BURLEY</t>
  </si>
  <si>
    <t>ID</t>
  </si>
  <si>
    <t>POTTAWATTAMIE COUNTY JAIL</t>
  </si>
  <si>
    <t>1400 BIG LAKE ROAD</t>
  </si>
  <si>
    <t>COUNCIL BLUFFS</t>
  </si>
  <si>
    <t>TN</t>
  </si>
  <si>
    <t>WASHINGTON COUNTY DETENTION CENTER</t>
  </si>
  <si>
    <t>1155 WEST CLYDESDALE DRIVE</t>
  </si>
  <si>
    <t>FAYETTEVILLE</t>
  </si>
  <si>
    <t>AR</t>
  </si>
  <si>
    <t>EAST HIDALGO DETENTION CENTER</t>
  </si>
  <si>
    <t>1330 HIGHWAY 107</t>
  </si>
  <si>
    <t>LA VILLA</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</si>
  <si>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</si>
  <si>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</si>
  <si>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</si>
  <si>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</si>
  <si>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</si>
  <si>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</si>
  <si>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</si>
  <si>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</si>
  <si>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</si>
  <si>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</si>
  <si>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</si>
  <si>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</si>
  <si>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</si>
  <si>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</si>
  <si>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</si>
  <si>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</si>
  <si>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</si>
  <si>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</si>
  <si>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</si>
  <si>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</si>
  <si>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</si>
  <si>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</si>
  <si>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</si>
  <si>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</si>
  <si>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</si>
  <si>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</si>
  <si>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</si>
  <si>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</si>
  <si>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</si>
  <si>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</si>
  <si>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</si>
  <si>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</si>
  <si>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</si>
  <si>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</si>
  <si>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</si>
  <si>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</si>
  <si>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</si>
  <si>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</si>
  <si>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</si>
  <si>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</si>
  <si>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</si>
  <si>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</si>
  <si>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</si>
  <si>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</si>
  <si>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</si>
  <si>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</si>
  <si>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</si>
  <si>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</si>
  <si>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</si>
  <si>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</si>
  <si>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</si>
  <si>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</si>
  <si>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</si>
  <si>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</si>
  <si>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</si>
  <si>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</si>
  <si>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</si>
  <si>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</si>
  <si>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</si>
  <si>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</si>
  <si>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</si>
  <si>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</si>
  <si>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</si>
  <si>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</si>
  <si>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</si>
  <si>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</si>
  <si>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</si>
  <si>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</si>
  <si>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</si>
  <si>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</si>
  <si>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</si>
  <si>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</si>
  <si>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</si>
  <si>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</si>
  <si>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</si>
  <si>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</si>
  <si>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</si>
  <si>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</si>
  <si>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</si>
  <si>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</si>
  <si>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</si>
  <si>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</si>
  <si>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</si>
  <si>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</si>
  <si>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</si>
  <si>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</si>
  <si>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</si>
  <si>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</si>
  <si>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</si>
  <si>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</si>
  <si>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</si>
  <si>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</si>
  <si>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</si>
  <si>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</si>
  <si>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</si>
  <si>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</si>
  <si>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</si>
  <si>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</si>
  <si>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</si>
  <si>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</si>
  <si>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May Court Appearance: Total Hearings*</t>
  </si>
  <si>
    <t>FY24 thru May Court Appearance: Final Hearings*</t>
  </si>
  <si>
    <t>Data from OBP Report, 06.30.2024</t>
  </si>
  <si>
    <t>Data from BI Inc. Participants Report, 06.29.2024</t>
  </si>
  <si>
    <t>Active ATD Participants and Average Length in Program, FY24,  as of 06/29/2024, by AOR and Technology</t>
  </si>
  <si>
    <t>* Data are based on an individual's self-identification as transgender.</t>
  </si>
  <si>
    <t>Buffalo Area of Responsibility</t>
  </si>
  <si>
    <t>St. Paul Area of Responsibility</t>
  </si>
  <si>
    <t>Dallas Area of Responsibility</t>
  </si>
  <si>
    <t>Seattle Area of Responsibility</t>
  </si>
  <si>
    <t>Chicago Area of Responsibility</t>
  </si>
  <si>
    <t>Boston Area of Responsibility</t>
  </si>
  <si>
    <t>Washington Area of Responsibility</t>
  </si>
  <si>
    <t>San Antonio Area of Responsibility</t>
  </si>
  <si>
    <t>Harlingen Area of Responsibility</t>
  </si>
  <si>
    <t>Phoenix Area of Responsibility</t>
  </si>
  <si>
    <t>El Paso Area of Responsibility</t>
  </si>
  <si>
    <t>San Francisco Area of Responsibility</t>
  </si>
  <si>
    <t>Miami Area of Responsibility</t>
  </si>
  <si>
    <t>Houston Area of Responsibility</t>
  </si>
  <si>
    <t>New Orleans Area of Responsibility</t>
  </si>
  <si>
    <t>Denver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</si>
  <si>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</si>
  <si>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</si>
  <si>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</si>
  <si>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</si>
  <si>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</si>
  <si>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6/30/2024*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</si>
  <si>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</si>
  <si>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</si>
  <si>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</si>
  <si>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</si>
  <si>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</si>
  <si>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</si>
  <si>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</si>
  <si>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</si>
  <si>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</si>
  <si>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</si>
  <si>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</si>
  <si>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</si>
  <si>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</si>
  <si>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</si>
  <si>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</si>
  <si>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</si>
  <si>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</si>
  <si>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</si>
  <si>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</si>
  <si>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</si>
  <si>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</si>
  <si>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</si>
  <si>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</si>
  <si>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</si>
  <si>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</si>
  <si>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</si>
  <si>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</si>
  <si>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</si>
  <si>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</si>
  <si>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</si>
  <si>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</si>
  <si>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</si>
  <si>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</si>
  <si>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KAY CO JUSTICE FACILITY</t>
  </si>
  <si>
    <t>`</t>
  </si>
  <si>
    <t>TORRANCE/ESTANCIA, NM</t>
  </si>
  <si>
    <t>T DON HUTTO DETENTION CENTER</t>
  </si>
  <si>
    <t>NYE COUNTY SHERIFF-PAHRUMP</t>
  </si>
  <si>
    <t>OTAY MESA DETENTION CENTER</t>
  </si>
  <si>
    <t>HENDERSON DETENTION</t>
  </si>
  <si>
    <t>FLORENCE SPC</t>
  </si>
  <si>
    <t>PRINCE EDWARD COUNTY (FARMVILLE)</t>
  </si>
  <si>
    <t>DESERT VIEW ANNEX</t>
  </si>
  <si>
    <t>EL PASO SPC</t>
  </si>
  <si>
    <t>CCA, FLORENCE CORRECTIONAL CENTER</t>
  </si>
  <si>
    <t>GOLDEN STATE ANNEX</t>
  </si>
  <si>
    <t>FOLKSTON ANNEX IPC</t>
  </si>
  <si>
    <t>FOLKSTON MAIN IPC</t>
  </si>
  <si>
    <t>CENTRAL LOUISIANA ICE PROCESSING CENTER (CLIPC)</t>
  </si>
  <si>
    <t>BUFFALO SPC</t>
  </si>
  <si>
    <t>MOSHANNON VALLEY PROCESSING CENTER</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</si>
  <si>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</si>
  <si>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</si>
  <si>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</si>
  <si>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RICHWOOD COR CENTER</t>
  </si>
  <si>
    <t>CLINTON COUNTY CORR. FAC.</t>
  </si>
  <si>
    <t>CLAY COUNTY JUSTICE CENTER</t>
  </si>
  <si>
    <t>EL PASO BEHAVIORAL HEALTH SYSTEM</t>
  </si>
  <si>
    <t>CHASE COUNTY JAIL</t>
  </si>
  <si>
    <t>HCA HOUSTON HC CONROE</t>
  </si>
  <si>
    <t>DODGE COUNTY JAIL, JUNEAU</t>
  </si>
  <si>
    <t>PIKE COUNTY JAIL</t>
  </si>
  <si>
    <t>KANDIYOHI CO. JAIL</t>
  </si>
  <si>
    <t>STRAFFORD CO DEPT OF CORR</t>
  </si>
  <si>
    <t>FREEBORN COUNTY JAIL, MN</t>
  </si>
  <si>
    <t>SOUTH LOUISIANA ICE PROCESSING CENTER</t>
  </si>
  <si>
    <t>BAKER COUNTY SHERIFF DEPT.</t>
  </si>
  <si>
    <t>PRAIRIELAND DETENTION CENTER</t>
  </si>
  <si>
    <t>MONTGOMERY PROCESSING CTR</t>
  </si>
  <si>
    <r>
      <t xml:space="preserve">May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</si>
  <si>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Pass</t>
  </si>
  <si>
    <t>NDS 2019</t>
  </si>
  <si>
    <t>ODO</t>
  </si>
  <si>
    <t>PBNDS 2011 - 2016 Revised</t>
  </si>
  <si>
    <t>HLG</t>
  </si>
  <si>
    <t>911 PARR BLVD 775 328 3308</t>
  </si>
  <si>
    <t>Scheduled</t>
  </si>
  <si>
    <t>ST. CLAIR COUNTY JAIL</t>
  </si>
  <si>
    <t>FRS</t>
  </si>
  <si>
    <t>300 EL RANCHO WAY</t>
  </si>
  <si>
    <t>SOUTH TEXAS FAM RESIDENTIAL CENTER</t>
  </si>
  <si>
    <t>1001 CENTER WAY</t>
  </si>
  <si>
    <t>GUAYNABO</t>
  </si>
  <si>
    <t>651 FEDERAL DRIVE, SUITE 104</t>
  </si>
  <si>
    <t>SAN JUAN STAGING</t>
  </si>
  <si>
    <t>Fail</t>
  </si>
  <si>
    <t>ORSA NDS 2019</t>
  </si>
  <si>
    <t>VICENTE T. SEMAN BLDG, CIVIC CENTER</t>
  </si>
  <si>
    <t>SAIPAN DEPARTMENT OF CORR</t>
  </si>
  <si>
    <t>11866 HASTINGS BRIDGE ROAD P.O. BOX 429</t>
  </si>
  <si>
    <t>ROBERT A DEYTON DETENTION FAC</t>
  </si>
  <si>
    <t>PBNDS 2011 - 2013 Errata</t>
  </si>
  <si>
    <t>PORT ISABEL SPC</t>
  </si>
  <si>
    <t>PLYMOUTH CO COR FACILTY</t>
  </si>
  <si>
    <t>CARROLLTON</t>
  </si>
  <si>
    <t>188 CEMETERY ST</t>
  </si>
  <si>
    <t>PICKENS COUNTY DET CTR</t>
  </si>
  <si>
    <t>Pending Final Report</t>
  </si>
  <si>
    <t>OTERO CO PROCESSING CENTER</t>
  </si>
  <si>
    <t>VT</t>
  </si>
  <si>
    <t>SWANTON</t>
  </si>
  <si>
    <t>3649 LOWER NEWTON ROAD</t>
  </si>
  <si>
    <t>NORTHWEST STATE CORRECTIONAL CENTER</t>
  </si>
  <si>
    <t>PHILIPSBURG</t>
  </si>
  <si>
    <t>555 GEO DRIVE</t>
  </si>
  <si>
    <t>LIMESTONE DET CENTER</t>
  </si>
  <si>
    <t>NDS 2000</t>
  </si>
  <si>
    <t>18201 SW 12TH ST</t>
  </si>
  <si>
    <t>KNOXVILLE</t>
  </si>
  <si>
    <t>5001 MALONEYVILLE RD</t>
  </si>
  <si>
    <t>409 FM 1144</t>
  </si>
  <si>
    <t>KARNES CO IMMIGRATION PROCESS CTR</t>
  </si>
  <si>
    <t>500 HILBIG RD</t>
  </si>
  <si>
    <t>JOE CORLEY PROCESSING CTR</t>
  </si>
  <si>
    <t>BAY ST. LOUIS</t>
  </si>
  <si>
    <t>8450 HIGHWAY 90</t>
  </si>
  <si>
    <t>HANCOCK COUNTY PUBLIC SAFETY COMPLEX</t>
  </si>
  <si>
    <t>MCFARLAND</t>
  </si>
  <si>
    <t>611 FRONTAGE RD</t>
  </si>
  <si>
    <t>GEAUGA COUNTY JAIL (GEAUGOH)</t>
  </si>
  <si>
    <t>3026 HWY 252 EAST</t>
  </si>
  <si>
    <t>MOUNTAIN HOME</t>
  </si>
  <si>
    <t>2255 E. 8TH NORTH</t>
  </si>
  <si>
    <t>ELMORE COUNTY JAIL</t>
  </si>
  <si>
    <t>EDEN DETENTION CTR</t>
  </si>
  <si>
    <t>10450 RANCHO ROAD</t>
  </si>
  <si>
    <t>203 ASPINAL AVE. PO BOX 3236</t>
  </si>
  <si>
    <t>DEPTARTMENT OF CORRECTIONS HAGATNA</t>
  </si>
  <si>
    <t>3130 OAKLAND ST</t>
  </si>
  <si>
    <t>3347 TAMIAMI TRAIL E</t>
  </si>
  <si>
    <t>4909 FM 2826</t>
  </si>
  <si>
    <t>COASTAL BEND DET. FACILITY</t>
  </si>
  <si>
    <t>MCELHATTAN</t>
  </si>
  <si>
    <t>58 PINE MOUNTAIN RD.</t>
  </si>
  <si>
    <t>SOUTH BURLINGTON</t>
  </si>
  <si>
    <t>7 FARRELL STREET</t>
  </si>
  <si>
    <t>CHITTENDEN REGIONAL CORRECTIONAL FACILITY</t>
  </si>
  <si>
    <t>SAULT STE MARIE</t>
  </si>
  <si>
    <t>CHIPPEWA CO., SSM</t>
  </si>
  <si>
    <t>COTTONWOOD FALL</t>
  </si>
  <si>
    <t>1100 BOWLING ROAD</t>
  </si>
  <si>
    <t>Last Final Rating</t>
  </si>
  <si>
    <t>Pending FY24 Inspection</t>
  </si>
  <si>
    <t>Last Inspection End Date</t>
  </si>
  <si>
    <t>FY24 ALOS</t>
  </si>
  <si>
    <t>Data Source: ICE Integrated Decision Support (IIDS), 06/24/2024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</si>
  <si>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</si>
  <si>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</si>
  <si>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</si>
  <si>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</si>
  <si>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</si>
  <si>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</si>
  <si>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</si>
  <si>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</si>
  <si>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</si>
  <si>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</si>
  <si>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</si>
  <si>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</si>
  <si>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</si>
  <si>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</si>
  <si>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</si>
  <si>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</si>
  <si>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</si>
  <si>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</si>
  <si>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</si>
  <si>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</si>
  <si>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</si>
  <si>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</si>
  <si>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</si>
  <si>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</si>
  <si>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</si>
  <si>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</si>
  <si>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</si>
  <si>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</si>
  <si>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</si>
  <si>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</si>
  <si>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</si>
  <si>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</si>
  <si>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</si>
  <si>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</si>
  <si>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</si>
  <si>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</si>
  <si>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</si>
  <si>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</si>
  <si>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</si>
  <si>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</si>
  <si>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</si>
  <si>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</si>
  <si>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</si>
  <si>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</si>
  <si>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</si>
  <si>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</si>
  <si>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</si>
  <si>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</si>
  <si>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</si>
  <si>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</si>
  <si>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</si>
  <si>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</si>
  <si>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</si>
  <si>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</si>
  <si>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</si>
  <si>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</si>
  <si>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</si>
  <si>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</si>
  <si>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</si>
  <si>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</si>
  <si>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</si>
  <si>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</si>
  <si>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</si>
  <si>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</si>
  <si>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</si>
  <si>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</si>
  <si>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</si>
  <si>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</si>
  <si>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</si>
  <si>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</si>
  <si>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</si>
  <si>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</si>
  <si>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</si>
  <si>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</si>
  <si>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</si>
  <si>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</si>
  <si>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</si>
  <si>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</si>
  <si>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</si>
  <si>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</si>
  <si>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</si>
  <si>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</si>
  <si>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</si>
  <si>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CARDFVA</t>
  </si>
  <si>
    <t>CENTRAL LOUISIANA ICE PROC CTR</t>
  </si>
  <si>
    <t>JENADLA</t>
  </si>
  <si>
    <t>DENICDF</t>
  </si>
  <si>
    <t>FLO</t>
  </si>
  <si>
    <t>MTGPCTX</t>
  </si>
  <si>
    <t>CCASDCA</t>
  </si>
  <si>
    <t>River Correctional Center</t>
  </si>
  <si>
    <t>RVRCCLA</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</si>
  <si>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</si>
  <si>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</si>
  <si>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</si>
  <si>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</si>
  <si>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</si>
  <si>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</si>
  <si>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</si>
  <si>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</si>
  <si>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</si>
  <si>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</si>
  <si>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</si>
  <si>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</si>
  <si>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</si>
  <si>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</si>
  <si>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</si>
  <si>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</si>
  <si>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</si>
  <si>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</si>
  <si>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</si>
  <si>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</si>
  <si>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</si>
  <si>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</si>
  <si>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</si>
  <si>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</si>
  <si>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</si>
  <si>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</si>
  <si>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</si>
  <si>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</si>
  <si>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</si>
  <si>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</si>
  <si>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</si>
  <si>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</si>
  <si>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</si>
  <si>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</si>
  <si>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</si>
  <si>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</si>
  <si>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</si>
  <si>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</si>
  <si>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</si>
  <si>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</si>
  <si>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</si>
  <si>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</si>
  <si>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</si>
  <si>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</si>
  <si>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</si>
  <si>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</si>
  <si>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</si>
  <si>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</si>
  <si>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</si>
  <si>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</si>
  <si>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</si>
  <si>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</si>
  <si>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</si>
  <si>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</si>
  <si>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</si>
  <si>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</si>
  <si>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</si>
  <si>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</si>
  <si>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</si>
  <si>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</si>
  <si>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</si>
  <si>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</si>
  <si>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</si>
  <si>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</si>
  <si>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</si>
  <si>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</si>
  <si>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</si>
  <si>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</si>
  <si>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</si>
  <si>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</si>
  <si>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06/29/2024 (IIDS Run Date 07/01/2024; EID as of 06/29/2024).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</si>
  <si>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</si>
  <si>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</si>
  <si>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</si>
  <si>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</si>
  <si>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06/29/2024 (IIDS Run Date 07/01/2024; EID as of 06/29/2024).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</si>
  <si>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</si>
  <si>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</si>
  <si>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</si>
  <si>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</si>
  <si>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</si>
  <si>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</si>
  <si>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</si>
  <si>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06/29/2024 (IIDS Run Date 07/01/2024; EID as of 06/29/2024).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</si>
  <si>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</si>
  <si>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</si>
  <si>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</si>
  <si>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06/30/2024 (IIDS Run Date 07/01/2024; EID as of 06/30/2024).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</si>
  <si>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</si>
  <si>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</si>
  <si>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</si>
  <si>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06/29/2024 (IIDS Run Date 07/01/2024; EID as of 06/29/2024).</t>
  </si>
  <si>
    <t>USCIS Average Time from USCIS Fear Decision Service Date to ICE Release (In Days) &amp; Non-Citizens with USCIS-Established Fear Decisions in an ICE Detention Facility</t>
  </si>
  <si>
    <t>Non Citizens Currently in ICE Detention Facilities data are a snapshot as 06/30/2024 (IIDS Run Date 07/01/2024; EID as of 06/30/2024).</t>
  </si>
  <si>
    <t>FY2024 YTD ICE Final Releases data are updated through 06/29/2024 (IIDS Run Date 07/01/2024; EID as of 06/29/2024).</t>
  </si>
  <si>
    <t>USCIS provided data containing APSO (Asylum Pre Screening Officer) cases clocked during FY2022 - FY2024. Data were received on 07/01/2024.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</si>
  <si>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</si>
  <si>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</si>
  <si>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178,917 positive fear screening determinations, 123,795 negative fear screening determinations and 68,495 without an identified determination. Of the 178,917 with positive fear screening determinations; 110,378 have Persecution Claim Established and 68,539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</si>
  <si>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</si>
  <si>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</si>
  <si>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</si>
  <si>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</si>
  <si>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</si>
  <si>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</si>
  <si>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</si>
  <si>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</si>
  <si>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07/02/2024 (IIDS Run Date 07/03/2024; EID as of 07/02/2024).</t>
  </si>
  <si>
    <t>Monthly Bond Statistics</t>
  </si>
  <si>
    <t>FY2024 YTD ICE Final Book Out data are updated through 06/29/2024 (IIDS Run Date 07/01/2024; EID as of 06/29/2024).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</si>
  <si>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</si>
  <si>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06/01/2023 - 07/01/2024 . Data were received on 07/02/2024.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</si>
  <si>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</si>
  <si>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</si>
  <si>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</si>
  <si>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</si>
  <si>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</si>
  <si>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07/02/2024 (IIDS Run Date 07/03/2024; EID as of 07/02/2024).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</si>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</sst>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4"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0"/>
      <name val="Calibri"/>
      <family val="2"/>
      <scheme val="minor"/>
    </font>
    <font>
      <b/>
      <sz val="10"/>
      <color rgb="FF000000"/>
      <name val="Calibri"/>
      <family val="2"/>
    </font>
    <font>
      <b/>
      <i/>
      <sz val="10"/>
      <color rgb="FF000000"/>
      <name val="Calibri"/>
      <family val="2"/>
    </font>
    <font>
      <sz val="12"/>
      <name val="Calibri"/>
      <family val="2"/>
      <scheme val="minor"/>
    </font>
    <font>
      <sz val="12"/>
      <color indexed="8"/>
      <name val="Calibri"/>
      <family val="2"/>
      <scheme val="minor"/>
    </font>
    <font>
      <sz val="12"/>
      <color rgb="FFFF0000"/>
      <name val="Times New Roman"/>
      <family val="1"/>
    </font>
    <font>
      <b/>
      <sz val="12"/>
      <color theme="3" tint="-0.499984740745262"/>
      <name val="Times New Roman"/>
      <family val="1"/>
    </font>
    <font>
      <b/>
      <sz val="12"/>
      <color theme="4" tint="-0.499984740745262"/>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78">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9" xfId="3" applyFont="1" applyFill="1" applyBorder="1" applyAlignment="1">
      <alignment vertical="center" wrapText="1"/>
    </xf>
    <xf numFmtId="0" fontId="20" fillId="6" borderId="5"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4" fillId="2" borderId="12" xfId="0" applyNumberFormat="1" applyFont="1" applyFill="1" applyBorder="1" applyAlignment="1">
      <alignment vertical="top" wrapText="1"/>
    </xf>
    <xf numFmtId="49" fontId="24" fillId="0" borderId="12"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7" xfId="0" applyFont="1" applyFill="1" applyBorder="1" applyAlignment="1">
      <alignment horizontal="center" vertical="center" wrapText="1"/>
    </xf>
    <xf numFmtId="0" fontId="22" fillId="4" borderId="17" xfId="0" applyFont="1" applyFill="1" applyBorder="1"/>
    <xf numFmtId="41" fontId="23" fillId="4" borderId="17" xfId="0" applyNumberFormat="1" applyFont="1" applyFill="1" applyBorder="1" applyAlignment="1">
      <alignment horizontal="center"/>
    </xf>
    <xf numFmtId="166" fontId="23"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2" fillId="9" borderId="17" xfId="0" applyFont="1" applyFill="1" applyBorder="1" applyAlignment="1">
      <alignment vertical="center"/>
    </xf>
    <xf numFmtId="3" fontId="22" fillId="9" borderId="17" xfId="0" applyNumberFormat="1" applyFont="1" applyFill="1" applyBorder="1" applyAlignment="1">
      <alignment vertical="center"/>
    </xf>
    <xf numFmtId="167" fontId="22" fillId="9" borderId="17"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7" xfId="0" applyFont="1" applyBorder="1"/>
    <xf numFmtId="2" fontId="30"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2" fillId="9" borderId="17" xfId="0" applyNumberFormat="1" applyFont="1" applyFill="1" applyBorder="1"/>
    <xf numFmtId="167" fontId="22" fillId="9" borderId="17" xfId="0" applyNumberFormat="1" applyFont="1" applyFill="1" applyBorder="1"/>
    <xf numFmtId="0" fontId="30" fillId="0" borderId="17" xfId="0" applyFont="1" applyBorder="1" applyAlignment="1">
      <alignment horizontal="left" indent="1"/>
    </xf>
    <xf numFmtId="0" fontId="22" fillId="9" borderId="17" xfId="0" applyFont="1" applyFill="1" applyBorder="1" applyAlignment="1">
      <alignment horizontal="left"/>
    </xf>
    <xf numFmtId="0" fontId="22" fillId="9" borderId="17" xfId="0" applyFont="1" applyFill="1" applyBorder="1"/>
    <xf numFmtId="3" fontId="6" fillId="9" borderId="17" xfId="0" applyNumberFormat="1" applyFont="1" applyFill="1" applyBorder="1"/>
    <xf numFmtId="167" fontId="6" fillId="9" borderId="17" xfId="0" applyNumberFormat="1" applyFont="1" applyFill="1" applyBorder="1"/>
    <xf numFmtId="0" fontId="6" fillId="0" borderId="17" xfId="0" applyFont="1" applyBorder="1" applyAlignment="1">
      <alignment horizontal="left" vertical="center" indent="1"/>
    </xf>
    <xf numFmtId="0" fontId="6" fillId="0" borderId="17" xfId="0" applyFont="1" applyBorder="1"/>
    <xf numFmtId="2" fontId="6" fillId="0" borderId="17" xfId="0" applyNumberFormat="1" applyFont="1" applyBorder="1"/>
    <xf numFmtId="0" fontId="0" fillId="0" borderId="18" xfId="0" applyBorder="1"/>
    <xf numFmtId="0" fontId="32" fillId="0" borderId="18" xfId="0" applyFont="1" applyBorder="1" applyAlignment="1">
      <alignment horizontal="left"/>
    </xf>
    <xf numFmtId="1" fontId="0" fillId="0" borderId="18" xfId="0" applyNumberFormat="1" applyBorder="1"/>
    <xf numFmtId="0" fontId="32" fillId="0" borderId="18" xfId="0" applyFont="1" applyBorder="1" applyAlignment="1">
      <alignment horizontal="left" vertical="center" wrapText="1"/>
    </xf>
    <xf numFmtId="164" fontId="0" fillId="2" borderId="19" xfId="1" applyNumberFormat="1" applyFont="1" applyFill="1" applyBorder="1" applyAlignment="1">
      <alignment horizontal="left"/>
    </xf>
    <xf numFmtId="164" fontId="32" fillId="2" borderId="20" xfId="1" applyNumberFormat="1" applyFont="1" applyFill="1" applyBorder="1" applyAlignment="1">
      <alignment horizontal="right"/>
    </xf>
    <xf numFmtId="164" fontId="0" fillId="0" borderId="0" xfId="0" applyNumberFormat="1"/>
    <xf numFmtId="164" fontId="0" fillId="2" borderId="21" xfId="1" applyNumberFormat="1" applyFont="1" applyFill="1" applyBorder="1" applyAlignment="1">
      <alignment horizontal="left"/>
    </xf>
    <xf numFmtId="164" fontId="32" fillId="2" borderId="22" xfId="1" applyNumberFormat="1" applyFont="1" applyFill="1" applyBorder="1" applyAlignment="1">
      <alignment horizontal="right"/>
    </xf>
    <xf numFmtId="164" fontId="27" fillId="5" borderId="16" xfId="1" applyNumberFormat="1" applyFont="1" applyFill="1" applyBorder="1" applyAlignment="1">
      <alignment horizontal="left"/>
    </xf>
    <xf numFmtId="164" fontId="27" fillId="5" borderId="23" xfId="1" applyNumberFormat="1" applyFont="1" applyFill="1" applyBorder="1" applyAlignment="1">
      <alignment horizontal="left" vertical="center"/>
    </xf>
    <xf numFmtId="164" fontId="27" fillId="0" borderId="16" xfId="1" applyNumberFormat="1" applyFont="1" applyFill="1" applyBorder="1"/>
    <xf numFmtId="0" fontId="27" fillId="0" borderId="23" xfId="0" applyFont="1" applyBorder="1" applyAlignment="1">
      <alignment horizontal="left" vertical="center"/>
    </xf>
    <xf numFmtId="0" fontId="14" fillId="3" borderId="11"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31" fillId="2" borderId="0" xfId="0" applyFont="1" applyFill="1" applyAlignment="1">
      <alignment horizontal="left" vertical="center" wrapText="1"/>
    </xf>
    <xf numFmtId="0" fontId="0" fillId="0" borderId="0" xfId="0" applyAlignment="1">
      <alignment vertical="center" wrapText="1"/>
    </xf>
    <xf numFmtId="0" fontId="5" fillId="0" borderId="0" xfId="3" applyFont="1" applyAlignment="1">
      <alignment vertical="center" wrapText="1"/>
    </xf>
    <xf numFmtId="0" fontId="33"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2" fillId="0" borderId="0" xfId="0" applyFont="1"/>
    <xf numFmtId="2" fontId="34" fillId="10" borderId="24" xfId="0" applyNumberFormat="1" applyFont="1" applyFill="1" applyBorder="1" applyAlignment="1">
      <alignment horizontal="right" vertical="center"/>
    </xf>
    <xf numFmtId="0" fontId="34" fillId="10" borderId="24" xfId="0" applyFont="1" applyFill="1" applyBorder="1" applyAlignment="1">
      <alignment horizontal="right" vertical="center"/>
    </xf>
    <xf numFmtId="0" fontId="34" fillId="10" borderId="25" xfId="0" applyFont="1" applyFill="1" applyBorder="1" applyAlignment="1">
      <alignment vertical="center"/>
    </xf>
    <xf numFmtId="2" fontId="35" fillId="0" borderId="24" xfId="0" applyNumberFormat="1" applyFont="1" applyBorder="1" applyAlignment="1">
      <alignment horizontal="right" vertical="center"/>
    </xf>
    <xf numFmtId="0" fontId="35" fillId="0" borderId="24" xfId="0" applyFont="1" applyBorder="1" applyAlignment="1">
      <alignment horizontal="right" vertical="center"/>
    </xf>
    <xf numFmtId="0" fontId="35" fillId="0" borderId="25" xfId="0" applyFont="1" applyBorder="1" applyAlignment="1">
      <alignment vertical="center"/>
    </xf>
    <xf numFmtId="0" fontId="35" fillId="0" borderId="25" xfId="0" applyFont="1" applyBorder="1" applyAlignment="1">
      <alignment vertical="center" wrapText="1"/>
    </xf>
    <xf numFmtId="0" fontId="34" fillId="10" borderId="26" xfId="0" applyFont="1" applyFill="1" applyBorder="1" applyAlignment="1">
      <alignment vertical="center" wrapText="1"/>
    </xf>
    <xf numFmtId="0" fontId="34" fillId="10" borderId="17" xfId="0" applyFont="1" applyFill="1" applyBorder="1" applyAlignment="1">
      <alignment vertical="center"/>
    </xf>
    <xf numFmtId="0" fontId="32" fillId="0" borderId="0" xfId="0" applyFont="1" applyAlignment="1">
      <alignment horizontal="left" vertical="center"/>
    </xf>
    <xf numFmtId="0" fontId="34" fillId="0" borderId="0" xfId="0" applyFont="1" applyAlignment="1">
      <alignment horizontal="left" vertical="center"/>
    </xf>
    <xf numFmtId="0" fontId="34" fillId="0" borderId="6" xfId="0" applyFont="1" applyBorder="1" applyAlignment="1">
      <alignment horizontal="left" vertical="center"/>
    </xf>
    <xf numFmtId="0" fontId="0" fillId="0" borderId="0" xfId="0" applyAlignment="1">
      <alignment vertical="center"/>
    </xf>
    <xf numFmtId="0" fontId="34" fillId="10" borderId="26" xfId="0" applyFont="1" applyFill="1" applyBorder="1" applyAlignment="1">
      <alignment vertical="center"/>
    </xf>
    <xf numFmtId="0" fontId="34" fillId="10" borderId="27" xfId="0" applyFont="1" applyFill="1" applyBorder="1" applyAlignment="1">
      <alignment vertical="center"/>
    </xf>
    <xf numFmtId="0" fontId="27" fillId="11" borderId="29" xfId="0" applyFont="1" applyFill="1" applyBorder="1"/>
    <xf numFmtId="0" fontId="0" fillId="0" borderId="1" xfId="0" applyBorder="1"/>
    <xf numFmtId="0" fontId="36" fillId="11" borderId="11" xfId="0" applyFont="1" applyFill="1" applyBorder="1" applyAlignment="1">
      <alignment horizontal="center" vertical="center" wrapText="1"/>
    </xf>
    <xf numFmtId="0" fontId="36" fillId="11" borderId="10" xfId="0" applyFont="1" applyFill="1" applyBorder="1" applyAlignment="1">
      <alignment horizontal="center" vertical="center" wrapText="1"/>
    </xf>
    <xf numFmtId="0" fontId="37" fillId="12" borderId="31" xfId="0" applyFont="1" applyFill="1" applyBorder="1" applyAlignment="1">
      <alignment vertical="top" wrapText="1"/>
    </xf>
    <xf numFmtId="0" fontId="37" fillId="12" borderId="7" xfId="0" applyFont="1" applyFill="1" applyBorder="1" applyAlignment="1">
      <alignment vertical="top" wrapText="1"/>
    </xf>
    <xf numFmtId="0" fontId="27" fillId="11" borderId="1" xfId="0" applyFont="1" applyFill="1" applyBorder="1"/>
    <xf numFmtId="0" fontId="19" fillId="0" borderId="0" xfId="2" applyFont="1" applyAlignment="1">
      <alignment vertical="top"/>
    </xf>
    <xf numFmtId="0" fontId="6" fillId="0" borderId="0" xfId="0" applyFont="1"/>
    <xf numFmtId="14" fontId="6" fillId="0" borderId="0" xfId="0" applyNumberFormat="1" applyFont="1"/>
    <xf numFmtId="165" fontId="6" fillId="0" borderId="0" xfId="0" applyNumberFormat="1" applyFont="1"/>
    <xf numFmtId="14" fontId="39" fillId="0" borderId="1" xfId="0" applyNumberFormat="1" applyFont="1" applyBorder="1" applyAlignment="1">
      <alignment horizontal="right"/>
    </xf>
    <xf numFmtId="0" fontId="39" fillId="0" borderId="1" xfId="0" applyFont="1" applyBorder="1" applyAlignment="1">
      <alignment horizontal="left" vertical="center"/>
    </xf>
    <xf numFmtId="3" fontId="30" fillId="0" borderId="1" xfId="0" applyNumberFormat="1" applyFont="1" applyBorder="1" applyAlignment="1">
      <alignment horizontal="right" vertical="center"/>
    </xf>
    <xf numFmtId="3" fontId="40" fillId="0" borderId="1" xfId="0" applyNumberFormat="1" applyFont="1" applyBorder="1" applyAlignment="1">
      <alignment horizontal="right" vertical="center"/>
    </xf>
    <xf numFmtId="3" fontId="40" fillId="0" borderId="1" xfId="1" applyNumberFormat="1" applyFont="1" applyFill="1" applyBorder="1" applyAlignment="1">
      <alignment vertical="center"/>
    </xf>
    <xf numFmtId="0" fontId="40" fillId="0" borderId="1" xfId="0" applyFont="1" applyBorder="1" applyAlignment="1">
      <alignment vertical="center"/>
    </xf>
    <xf numFmtId="165" fontId="40" fillId="0" borderId="1" xfId="0" applyNumberFormat="1" applyFont="1" applyBorder="1" applyAlignment="1">
      <alignment vertical="center"/>
    </xf>
    <xf numFmtId="0" fontId="39" fillId="0" borderId="1" xfId="0" applyFont="1" applyBorder="1" applyAlignment="1">
      <alignment horizontal="right"/>
    </xf>
    <xf numFmtId="3" fontId="39" fillId="0" borderId="1" xfId="0" applyNumberFormat="1" applyFont="1" applyBorder="1" applyAlignment="1">
      <alignment horizontal="right" vertical="center"/>
    </xf>
    <xf numFmtId="0" fontId="41" fillId="0" borderId="0" xfId="0" applyFont="1"/>
    <xf numFmtId="14" fontId="39" fillId="2" borderId="1" xfId="0" applyNumberFormat="1" applyFont="1" applyFill="1" applyBorder="1" applyAlignment="1">
      <alignment horizontal="right"/>
    </xf>
    <xf numFmtId="3" fontId="39" fillId="0" borderId="1" xfId="1" applyNumberFormat="1" applyFont="1" applyFill="1" applyBorder="1" applyAlignment="1">
      <alignment vertical="center"/>
    </xf>
    <xf numFmtId="0" fontId="39" fillId="0" borderId="1" xfId="0" applyFont="1" applyBorder="1" applyAlignment="1">
      <alignment vertical="center"/>
    </xf>
    <xf numFmtId="165" fontId="39" fillId="0" borderId="1" xfId="0" applyNumberFormat="1" applyFont="1" applyBorder="1" applyAlignment="1">
      <alignment vertical="center"/>
    </xf>
    <xf numFmtId="14" fontId="39" fillId="0" borderId="3" xfId="0" applyNumberFormat="1" applyFont="1" applyBorder="1" applyAlignment="1">
      <alignment horizontal="right"/>
    </xf>
    <xf numFmtId="14" fontId="10" fillId="4" borderId="9" xfId="0" applyNumberFormat="1" applyFont="1" applyFill="1" applyBorder="1" applyAlignment="1">
      <alignment vertical="top" wrapText="1"/>
    </xf>
    <xf numFmtId="1" fontId="10" fillId="4" borderId="9" xfId="0" applyNumberFormat="1" applyFont="1" applyFill="1" applyBorder="1" applyAlignment="1">
      <alignment horizontal="left" vertical="top" wrapText="1"/>
    </xf>
    <xf numFmtId="1" fontId="10" fillId="4" borderId="9" xfId="0" applyNumberFormat="1" applyFont="1" applyFill="1" applyBorder="1" applyAlignment="1">
      <alignment horizontal="left" wrapText="1"/>
    </xf>
    <xf numFmtId="1" fontId="10" fillId="4" borderId="9" xfId="4" applyNumberFormat="1" applyFont="1" applyFill="1" applyBorder="1" applyAlignment="1">
      <alignment horizontal="left" wrapText="1"/>
    </xf>
    <xf numFmtId="165" fontId="10" fillId="4" borderId="9" xfId="0" applyNumberFormat="1" applyFont="1" applyFill="1" applyBorder="1" applyAlignment="1">
      <alignment horizontal="left" wrapText="1"/>
    </xf>
    <xf numFmtId="3" fontId="21" fillId="3" borderId="5" xfId="1" applyNumberFormat="1" applyFont="1" applyFill="1" applyBorder="1" applyAlignment="1">
      <alignment horizontal="right" wrapText="1"/>
    </xf>
    <xf numFmtId="3" fontId="21" fillId="3" borderId="5" xfId="1" applyNumberFormat="1" applyFont="1" applyFill="1" applyBorder="1" applyAlignment="1">
      <alignment horizontal="left" vertical="top" wrapText="1"/>
    </xf>
    <xf numFmtId="1" fontId="21" fillId="3" borderId="5" xfId="1" applyNumberFormat="1" applyFont="1" applyFill="1" applyBorder="1" applyAlignment="1">
      <alignment horizontal="left" vertical="top" wrapText="1"/>
    </xf>
    <xf numFmtId="3" fontId="21" fillId="3" borderId="5" xfId="1" applyNumberFormat="1" applyFont="1" applyFill="1" applyBorder="1" applyAlignment="1">
      <alignment vertical="top" wrapText="1"/>
    </xf>
    <xf numFmtId="0" fontId="21" fillId="3" borderId="5" xfId="4" applyFont="1" applyFill="1" applyBorder="1" applyAlignment="1">
      <alignment horizontal="left" vertical="top" wrapText="1"/>
    </xf>
    <xf numFmtId="0" fontId="21" fillId="3" borderId="5" xfId="4" applyFont="1" applyFill="1" applyBorder="1" applyAlignment="1">
      <alignment vertical="top" wrapText="1"/>
    </xf>
    <xf numFmtId="165" fontId="21" fillId="3" borderId="5"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42" fillId="2" borderId="0" xfId="0" applyFont="1" applyFill="1" applyAlignment="1">
      <alignment vertical="center"/>
    </xf>
    <xf numFmtId="165" fontId="42" fillId="2" borderId="0" xfId="0" applyNumberFormat="1" applyFont="1" applyFill="1" applyAlignment="1">
      <alignment vertical="center"/>
    </xf>
    <xf numFmtId="0" fontId="42" fillId="2" borderId="32" xfId="0" applyFont="1" applyFill="1" applyBorder="1" applyAlignment="1">
      <alignment vertical="center"/>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2" fillId="2" borderId="0" xfId="0" applyFont="1" applyFill="1"/>
    <xf numFmtId="0" fontId="15"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5" fillId="2" borderId="0" xfId="0" applyFont="1" applyFill="1"/>
    <xf numFmtId="0" fontId="46" fillId="2" borderId="0" xfId="0" applyFont="1" applyFill="1" applyAlignment="1">
      <alignment horizontal="center"/>
    </xf>
    <xf numFmtId="0" fontId="46" fillId="0" borderId="0" xfId="0" applyFont="1" applyAlignment="1">
      <alignment horizont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4" xfId="0" applyFont="1" applyFill="1" applyBorder="1" applyAlignment="1">
      <alignment horizontal="center" vertical="center"/>
    </xf>
    <xf numFmtId="0" fontId="8" fillId="2" borderId="0" xfId="0" applyFont="1" applyFill="1" applyAlignment="1">
      <alignment horizontal="center"/>
    </xf>
    <xf numFmtId="0" fontId="2" fillId="2" borderId="0" xfId="0" applyFont="1" applyFill="1" applyAlignment="1">
      <alignment horizontal="left"/>
    </xf>
    <xf numFmtId="0" fontId="8" fillId="2" borderId="0" xfId="0" applyFont="1" applyFill="1" applyAlignment="1">
      <alignment horizontal="left" vertical="center"/>
    </xf>
    <xf numFmtId="0" fontId="8" fillId="2" borderId="34"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7" xfId="0" applyFont="1" applyFill="1" applyBorder="1"/>
    <xf numFmtId="164" fontId="2" fillId="5" borderId="38" xfId="1" applyNumberFormat="1" applyFont="1" applyFill="1" applyBorder="1"/>
    <xf numFmtId="170" fontId="2" fillId="0" borderId="1" xfId="1" applyNumberFormat="1" applyFont="1" applyFill="1" applyBorder="1"/>
    <xf numFmtId="170" fontId="2" fillId="0" borderId="0" xfId="1" applyNumberFormat="1" applyFont="1" applyFill="1" applyBorder="1"/>
    <xf numFmtId="41" fontId="2" fillId="5" borderId="39"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70" fontId="2" fillId="2" borderId="0" xfId="1" applyNumberFormat="1" applyFont="1" applyFill="1" applyBorder="1"/>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32" xfId="0" applyNumberFormat="1" applyFont="1" applyFill="1" applyBorder="1" applyAlignment="1">
      <alignment horizontal="center"/>
    </xf>
    <xf numFmtId="0" fontId="8" fillId="2" borderId="32" xfId="0" applyFont="1" applyFill="1" applyBorder="1" applyAlignment="1">
      <alignment horizontal="center"/>
    </xf>
    <xf numFmtId="164" fontId="2" fillId="2" borderId="6" xfId="1" applyNumberFormat="1" applyFont="1" applyFill="1" applyBorder="1" applyAlignment="1">
      <alignment horizontal="left"/>
    </xf>
    <xf numFmtId="0" fontId="2" fillId="2" borderId="0" xfId="0" applyFont="1" applyFill="1" applyAlignment="1">
      <alignment wrapText="1"/>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8" xfId="5" applyFont="1" applyFill="1" applyBorder="1"/>
    <xf numFmtId="0" fontId="2" fillId="5" borderId="38" xfId="0" applyFont="1" applyFill="1" applyBorder="1"/>
    <xf numFmtId="41" fontId="2" fillId="5" borderId="38" xfId="1" applyNumberFormat="1" applyFont="1" applyFill="1" applyBorder="1"/>
    <xf numFmtId="41" fontId="2" fillId="5" borderId="38" xfId="0" applyNumberFormat="1" applyFont="1" applyFill="1" applyBorder="1"/>
    <xf numFmtId="41" fontId="2" fillId="5" borderId="43"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34" xfId="0" applyFont="1" applyFill="1" applyBorder="1" applyAlignment="1">
      <alignment horizontal="center"/>
    </xf>
    <xf numFmtId="0" fontId="2" fillId="0" borderId="6" xfId="0" applyFont="1" applyBorder="1"/>
    <xf numFmtId="0" fontId="8" fillId="2" borderId="0" xfId="0" applyFont="1" applyFill="1" applyAlignment="1">
      <alignment vertical="center" wrapText="1"/>
    </xf>
    <xf numFmtId="0" fontId="8" fillId="2" borderId="34"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48" xfId="0" applyFont="1" applyFill="1" applyBorder="1" applyAlignment="1">
      <alignment vertical="center" wrapText="1"/>
    </xf>
    <xf numFmtId="0" fontId="8" fillId="0" borderId="34" xfId="0" applyFont="1" applyBorder="1" applyAlignment="1">
      <alignment horizontal="center"/>
    </xf>
    <xf numFmtId="164" fontId="2" fillId="4" borderId="49" xfId="1" applyNumberFormat="1" applyFont="1" applyFill="1" applyBorder="1" applyAlignment="1"/>
    <xf numFmtId="164" fontId="2" fillId="0" borderId="49" xfId="1" applyNumberFormat="1" applyFont="1" applyFill="1" applyBorder="1" applyAlignment="1"/>
    <xf numFmtId="3" fontId="8" fillId="0" borderId="34" xfId="0" applyNumberFormat="1" applyFont="1" applyBorder="1" applyAlignment="1">
      <alignment horizontal="center"/>
    </xf>
    <xf numFmtId="164" fontId="2" fillId="0" borderId="36"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4" xfId="0" applyFont="1" applyFill="1" applyBorder="1"/>
    <xf numFmtId="0" fontId="14" fillId="3" borderId="4" xfId="0" applyFont="1" applyFill="1" applyBorder="1" applyAlignment="1">
      <alignment horizontal="center" vertical="center" wrapText="1"/>
    </xf>
    <xf numFmtId="0" fontId="8" fillId="5" borderId="37" xfId="0" applyFont="1" applyFill="1" applyBorder="1"/>
    <xf numFmtId="41" fontId="2" fillId="5" borderId="38" xfId="0" applyNumberFormat="1" applyFont="1" applyFill="1" applyBorder="1" applyAlignment="1">
      <alignment horizontal="right"/>
    </xf>
    <xf numFmtId="164" fontId="2" fillId="5" borderId="38" xfId="1" applyNumberFormat="1" applyFont="1" applyFill="1" applyBorder="1" applyAlignment="1">
      <alignment horizontal="right"/>
    </xf>
    <xf numFmtId="3" fontId="2" fillId="2" borderId="34" xfId="0" applyNumberFormat="1" applyFont="1" applyFill="1" applyBorder="1"/>
    <xf numFmtId="164" fontId="8" fillId="13" borderId="3" xfId="1" applyNumberFormat="1" applyFont="1" applyFill="1" applyBorder="1" applyAlignment="1">
      <alignment horizontal="left"/>
    </xf>
    <xf numFmtId="164" fontId="2" fillId="13"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8"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9"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16" fontId="8" fillId="2" borderId="34"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4"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4" xfId="0" applyNumberFormat="1" applyFont="1" applyFill="1" applyBorder="1"/>
    <xf numFmtId="4" fontId="2" fillId="2" borderId="0" xfId="0" applyNumberFormat="1" applyFont="1" applyFill="1"/>
    <xf numFmtId="16" fontId="2" fillId="0" borderId="34" xfId="0" applyNumberFormat="1" applyFont="1" applyBorder="1"/>
    <xf numFmtId="166" fontId="2" fillId="2" borderId="0" xfId="1" applyNumberFormat="1" applyFont="1" applyFill="1" applyBorder="1" applyAlignment="1">
      <alignment horizontal="left"/>
    </xf>
    <xf numFmtId="0" fontId="2" fillId="0" borderId="34"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14" fillId="3" borderId="33" xfId="0" applyFont="1" applyFill="1" applyBorder="1" applyAlignment="1">
      <alignment horizontal="center" vertical="center" wrapText="1"/>
    </xf>
    <xf numFmtId="16" fontId="14" fillId="3" borderId="11" xfId="0" applyNumberFormat="1" applyFont="1" applyFill="1" applyBorder="1" applyAlignment="1">
      <alignment horizontal="center" vertical="center" wrapText="1"/>
    </xf>
    <xf numFmtId="164" fontId="8" fillId="4" borderId="37" xfId="1" applyNumberFormat="1" applyFont="1" applyFill="1" applyBorder="1" applyAlignment="1">
      <alignment horizontal="left"/>
    </xf>
    <xf numFmtId="164" fontId="8" fillId="4" borderId="38" xfId="1" applyNumberFormat="1" applyFont="1" applyFill="1" applyBorder="1" applyAlignment="1">
      <alignment horizontal="left"/>
    </xf>
    <xf numFmtId="164" fontId="8" fillId="4"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4" xfId="1" applyNumberFormat="1" applyFont="1" applyFill="1" applyBorder="1" applyAlignment="1">
      <alignment horizontal="left"/>
    </xf>
    <xf numFmtId="164" fontId="2" fillId="0" borderId="4" xfId="1" applyNumberFormat="1" applyFont="1" applyFill="1" applyBorder="1" applyAlignment="1">
      <alignment horizontal="left"/>
    </xf>
    <xf numFmtId="164" fontId="2" fillId="0" borderId="12" xfId="1" applyNumberFormat="1" applyFont="1" applyFill="1" applyBorder="1" applyAlignment="1">
      <alignment horizontal="left"/>
    </xf>
    <xf numFmtId="0" fontId="2" fillId="0" borderId="4" xfId="0" applyFont="1" applyBorder="1" applyAlignment="1">
      <alignment horizontal="left"/>
    </xf>
    <xf numFmtId="0" fontId="2" fillId="0" borderId="1" xfId="0" applyFont="1" applyBorder="1"/>
    <xf numFmtId="0" fontId="2" fillId="0" borderId="12" xfId="0" applyFont="1" applyBorder="1"/>
    <xf numFmtId="0" fontId="2" fillId="0" borderId="13" xfId="0" applyFont="1" applyBorder="1" applyAlignment="1">
      <alignment horizontal="left"/>
    </xf>
    <xf numFmtId="0" fontId="2" fillId="0" borderId="5" xfId="0" applyFont="1" applyBorder="1"/>
    <xf numFmtId="0" fontId="2" fillId="0" borderId="55" xfId="0" applyFont="1" applyBorder="1"/>
    <xf numFmtId="0" fontId="2" fillId="0" borderId="23" xfId="0" applyFont="1" applyBorder="1" applyAlignment="1">
      <alignment horizontal="left"/>
    </xf>
    <xf numFmtId="0" fontId="2" fillId="0" borderId="29" xfId="0" applyFont="1" applyBorder="1"/>
    <xf numFmtId="0" fontId="2" fillId="0" borderId="16" xfId="0" applyFont="1" applyBorder="1"/>
    <xf numFmtId="0" fontId="22" fillId="0" borderId="0" xfId="0" applyFont="1"/>
    <xf numFmtId="0" fontId="51" fillId="14" borderId="35" xfId="0" applyFont="1" applyFill="1" applyBorder="1"/>
    <xf numFmtId="0" fontId="51" fillId="14" borderId="42" xfId="0" applyFont="1" applyFill="1" applyBorder="1"/>
    <xf numFmtId="0" fontId="51" fillId="14" borderId="36" xfId="0" applyFont="1" applyFill="1" applyBorder="1"/>
    <xf numFmtId="0" fontId="51" fillId="15" borderId="42" xfId="0" applyFont="1" applyFill="1" applyBorder="1"/>
    <xf numFmtId="0" fontId="51" fillId="15" borderId="36" xfId="0" applyFont="1" applyFill="1" applyBorder="1"/>
    <xf numFmtId="0" fontId="51" fillId="14" borderId="1" xfId="0" applyFont="1" applyFill="1" applyBorder="1" applyAlignment="1">
      <alignment horizontal="center"/>
    </xf>
    <xf numFmtId="0" fontId="51" fillId="15" borderId="1" xfId="0" applyFont="1" applyFill="1" applyBorder="1" applyAlignment="1">
      <alignment horizontal="center"/>
    </xf>
    <xf numFmtId="0" fontId="51" fillId="0" borderId="1" xfId="0" applyFont="1" applyBorder="1"/>
    <xf numFmtId="171" fontId="52" fillId="2" borderId="1" xfId="1" applyNumberFormat="1" applyFont="1" applyFill="1" applyBorder="1" applyAlignment="1">
      <alignment horizontal="left"/>
    </xf>
    <xf numFmtId="0" fontId="50" fillId="5" borderId="3" xfId="0" applyFont="1" applyFill="1" applyBorder="1"/>
    <xf numFmtId="171" fontId="52" fillId="2" borderId="3" xfId="1" applyNumberFormat="1" applyFont="1" applyFill="1" applyBorder="1" applyAlignment="1">
      <alignment horizontal="left"/>
    </xf>
    <xf numFmtId="0" fontId="27" fillId="0" borderId="0" xfId="0" applyFont="1"/>
    <xf numFmtId="0" fontId="50" fillId="5" borderId="0" xfId="0" applyFont="1" applyFill="1"/>
    <xf numFmtId="0" fontId="51" fillId="5" borderId="0" xfId="0" applyFont="1" applyFill="1"/>
    <xf numFmtId="164" fontId="52" fillId="2" borderId="1" xfId="1" applyNumberFormat="1" applyFont="1" applyFill="1" applyBorder="1" applyAlignment="1">
      <alignment horizontal="left"/>
    </xf>
    <xf numFmtId="164" fontId="52" fillId="2" borderId="29" xfId="1" applyNumberFormat="1" applyFont="1" applyFill="1" applyBorder="1" applyAlignment="1">
      <alignment horizontal="left"/>
    </xf>
    <xf numFmtId="164" fontId="52" fillId="2" borderId="3" xfId="1" applyNumberFormat="1" applyFont="1" applyFill="1" applyBorder="1" applyAlignment="1">
      <alignment horizontal="left"/>
    </xf>
    <xf numFmtId="0" fontId="21" fillId="3" borderId="10" xfId="0" applyFont="1" applyFill="1" applyBorder="1" applyAlignment="1">
      <alignment horizontal="center" vertical="center" wrapText="1"/>
    </xf>
    <xf numFmtId="172" fontId="21" fillId="3" borderId="33" xfId="0" applyNumberFormat="1" applyFont="1" applyFill="1" applyBorder="1" applyAlignment="1">
      <alignment horizontal="center" vertical="center" wrapText="1"/>
    </xf>
    <xf numFmtId="172" fontId="21" fillId="3" borderId="11" xfId="0" applyNumberFormat="1" applyFont="1" applyFill="1" applyBorder="1" applyAlignment="1">
      <alignment horizontal="center" vertical="center" wrapText="1"/>
    </xf>
    <xf numFmtId="172" fontId="21" fillId="16" borderId="56" xfId="0" applyNumberFormat="1" applyFont="1" applyFill="1" applyBorder="1" applyAlignment="1">
      <alignment horizontal="center" vertical="center" wrapText="1"/>
    </xf>
    <xf numFmtId="172" fontId="21" fillId="16" borderId="33" xfId="0" applyNumberFormat="1" applyFont="1" applyFill="1" applyBorder="1" applyAlignment="1">
      <alignment horizontal="center" vertical="center" wrapText="1"/>
    </xf>
    <xf numFmtId="172" fontId="21" fillId="16" borderId="11" xfId="0" applyNumberFormat="1" applyFont="1" applyFill="1" applyBorder="1" applyAlignment="1">
      <alignment horizontal="center" vertical="center" wrapText="1"/>
    </xf>
    <xf numFmtId="164" fontId="22" fillId="13"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36"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9" fontId="6" fillId="2" borderId="36"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36" xfId="1" applyNumberFormat="1" applyFont="1" applyFill="1" applyBorder="1" applyAlignment="1">
      <alignment horizontal="right"/>
    </xf>
    <xf numFmtId="164" fontId="22" fillId="13" borderId="23" xfId="1" applyNumberFormat="1" applyFont="1" applyFill="1" applyBorder="1" applyAlignment="1">
      <alignment horizontal="left"/>
    </xf>
    <xf numFmtId="171" fontId="6" fillId="2" borderId="29"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57" xfId="1" applyNumberFormat="1" applyFont="1" applyFill="1" applyBorder="1" applyAlignment="1">
      <alignment horizontal="right"/>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164" fontId="22" fillId="13" borderId="13" xfId="1" applyNumberFormat="1" applyFont="1" applyFill="1" applyBorder="1" applyAlignment="1">
      <alignment horizontal="left"/>
    </xf>
    <xf numFmtId="3" fontId="6" fillId="2" borderId="5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29"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31" xfId="2" applyFont="1" applyFill="1" applyBorder="1" applyAlignment="1">
      <alignment horizontal="center" vertical="top"/>
    </xf>
    <xf numFmtId="0" fontId="6" fillId="0" borderId="34"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4" xfId="0" applyFont="1" applyBorder="1" applyAlignment="1">
      <alignment vertical="center" wrapText="1"/>
    </xf>
    <xf numFmtId="0" fontId="6" fillId="0" borderId="12" xfId="0" applyFont="1" applyBorder="1" applyAlignment="1">
      <alignment vertical="center"/>
    </xf>
    <xf numFmtId="49" fontId="2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6" fillId="2" borderId="55" xfId="0" applyFont="1" applyFill="1" applyBorder="1" applyAlignment="1">
      <alignment horizontal="left" vertical="top" wrapText="1"/>
    </xf>
    <xf numFmtId="0" fontId="6" fillId="2" borderId="16" xfId="0" applyFont="1" applyFill="1" applyBorder="1" applyAlignment="1">
      <alignment horizontal="left" vertical="top" wrapText="1"/>
    </xf>
    <xf numFmtId="0" fontId="18" fillId="2" borderId="0" xfId="0" applyFont="1" applyFill="1" applyAlignment="1">
      <alignment horizontal="left" vertical="center" wrapText="1"/>
    </xf>
    <xf numFmtId="0" fontId="17" fillId="2" borderId="0" xfId="0" applyFont="1" applyFill="1" applyAlignment="1">
      <alignment horizontal="left" wrapText="1"/>
    </xf>
    <xf numFmtId="0" fontId="27" fillId="0" borderId="0" xfId="0" applyFont="1" applyAlignment="1">
      <alignment horizontal="center" wrapText="1"/>
    </xf>
    <xf numFmtId="0" fontId="27" fillId="0" borderId="0" xfId="0" applyFont="1" applyAlignment="1">
      <alignment horizontal="center"/>
    </xf>
    <xf numFmtId="0" fontId="28" fillId="0" borderId="0" xfId="0" applyFont="1" applyAlignment="1">
      <alignment horizontal="left"/>
    </xf>
    <xf numFmtId="0" fontId="17"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164" fontId="2" fillId="2" borderId="5"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8" fillId="0" borderId="0" xfId="0" applyFont="1" applyAlignment="1">
      <alignment horizontal="left" vertical="center"/>
    </xf>
    <xf numFmtId="0" fontId="2" fillId="4" borderId="41"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45" xfId="0" applyFont="1" applyFill="1" applyBorder="1" applyAlignment="1">
      <alignment horizontal="center" vertical="center"/>
    </xf>
    <xf numFmtId="0" fontId="8" fillId="2" borderId="6" xfId="0" applyFont="1" applyFill="1" applyBorder="1" applyAlignment="1">
      <alignment horizontal="left" vertical="center"/>
    </xf>
    <xf numFmtId="0" fontId="8" fillId="2" borderId="0" xfId="0" applyFont="1" applyFill="1" applyAlignment="1">
      <alignment horizontal="left"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45" xfId="0" applyFont="1" applyFill="1" applyBorder="1" applyAlignment="1">
      <alignment horizontal="center" vertic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4" borderId="35" xfId="0" applyFont="1" applyFill="1" applyBorder="1" applyAlignment="1">
      <alignment horizontal="center" vertical="center"/>
    </xf>
    <xf numFmtId="0" fontId="2" fillId="4" borderId="36" xfId="0" applyFont="1" applyFill="1" applyBorder="1" applyAlignment="1">
      <alignment horizontal="center" vertical="center"/>
    </xf>
    <xf numFmtId="0" fontId="8" fillId="0" borderId="14" xfId="0" applyFont="1" applyBorder="1" applyAlignment="1">
      <alignment horizontal="left" vertical="center"/>
    </xf>
    <xf numFmtId="0" fontId="8" fillId="0" borderId="47" xfId="0" applyFont="1" applyBorder="1" applyAlignment="1">
      <alignment horizontal="left" vertical="center"/>
    </xf>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2" fillId="5" borderId="38" xfId="0" applyFont="1" applyFill="1" applyBorder="1" applyAlignment="1">
      <alignment horizontal="left"/>
    </xf>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2" borderId="1" xfId="1" applyNumberFormat="1" applyFont="1" applyFill="1" applyBorder="1" applyAlignment="1">
      <alignment horizontal="left"/>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2" borderId="34" xfId="0" applyFont="1" applyFill="1" applyBorder="1" applyAlignment="1">
      <alignment horizontal="left"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2" fillId="2" borderId="1" xfId="0" applyFont="1" applyFill="1" applyBorder="1"/>
    <xf numFmtId="0" fontId="2" fillId="5" borderId="35" xfId="0" applyFont="1" applyFill="1" applyBorder="1" applyAlignment="1">
      <alignment horizontal="left"/>
    </xf>
    <xf numFmtId="0" fontId="2" fillId="5" borderId="36" xfId="0" applyFont="1" applyFill="1" applyBorder="1" applyAlignment="1">
      <alignment horizontal="left"/>
    </xf>
    <xf numFmtId="0" fontId="2" fillId="2" borderId="0" xfId="0" applyFont="1" applyFill="1"/>
    <xf numFmtId="0" fontId="2" fillId="2" borderId="40" xfId="0" applyFont="1" applyFill="1" applyBorder="1"/>
    <xf numFmtId="164" fontId="2" fillId="2" borderId="35" xfId="1" applyNumberFormat="1" applyFont="1" applyFill="1" applyBorder="1" applyAlignment="1">
      <alignment horizontal="left"/>
    </xf>
    <xf numFmtId="164" fontId="2" fillId="2" borderId="36" xfId="1" applyNumberFormat="1" applyFont="1" applyFill="1" applyBorder="1" applyAlignment="1">
      <alignment horizontal="left"/>
    </xf>
    <xf numFmtId="164" fontId="2" fillId="2" borderId="0" xfId="1" applyNumberFormat="1" applyFont="1" applyFill="1" applyBorder="1" applyAlignment="1">
      <alignment horizontal="left"/>
    </xf>
    <xf numFmtId="0" fontId="44" fillId="2" borderId="0" xfId="0" applyFont="1" applyFill="1" applyAlignment="1">
      <alignment horizontal="left" vertical="center"/>
    </xf>
    <xf numFmtId="0" fontId="46" fillId="4" borderId="10" xfId="0" applyFont="1" applyFill="1" applyBorder="1" applyAlignment="1">
      <alignment horizontal="center" vertical="center"/>
    </xf>
    <xf numFmtId="0" fontId="46" fillId="4" borderId="33" xfId="0" applyFont="1" applyFill="1" applyBorder="1" applyAlignment="1">
      <alignment horizontal="center" vertical="center"/>
    </xf>
    <xf numFmtId="0" fontId="46" fillId="4" borderId="11" xfId="0" applyFont="1" applyFill="1" applyBorder="1" applyAlignment="1">
      <alignment horizontal="center" vertical="center"/>
    </xf>
    <xf numFmtId="0" fontId="14" fillId="3" borderId="35"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9" fillId="0" borderId="0" xfId="2" applyFont="1" applyAlignment="1">
      <alignment horizontal="left" vertical="top"/>
    </xf>
    <xf numFmtId="0" fontId="15" fillId="6" borderId="0" xfId="3" applyFont="1" applyFill="1" applyAlignment="1">
      <alignment horizontal="left" vertical="center" wrapText="1"/>
    </xf>
    <xf numFmtId="0" fontId="19" fillId="5" borderId="0" xfId="2" applyFont="1" applyFill="1" applyAlignment="1">
      <alignment horizontal="left" vertical="top"/>
    </xf>
    <xf numFmtId="0" fontId="51" fillId="15" borderId="46" xfId="0" applyFont="1" applyFill="1" applyBorder="1" applyAlignment="1">
      <alignment horizontal="center"/>
    </xf>
    <xf numFmtId="0" fontId="51" fillId="15" borderId="48" xfId="0" applyFont="1" applyFill="1" applyBorder="1" applyAlignment="1">
      <alignment horizontal="center"/>
    </xf>
    <xf numFmtId="0" fontId="51" fillId="14" borderId="46" xfId="0" applyFont="1" applyFill="1" applyBorder="1" applyAlignment="1">
      <alignment horizontal="center"/>
    </xf>
    <xf numFmtId="0" fontId="51" fillId="14" borderId="48" xfId="0" applyFont="1" applyFill="1" applyBorder="1" applyAlignment="1">
      <alignment horizontal="center"/>
    </xf>
    <xf numFmtId="0" fontId="50" fillId="5" borderId="1" xfId="0" applyFont="1" applyFill="1" applyBorder="1" applyAlignment="1">
      <alignment horizontal="center" vertical="center"/>
    </xf>
    <xf numFmtId="0" fontId="50" fillId="4" borderId="1" xfId="0" applyFont="1" applyFill="1" applyBorder="1" applyAlignment="1">
      <alignment horizontal="center" vertical="center"/>
    </xf>
    <xf numFmtId="0" fontId="53" fillId="0" borderId="0" xfId="0" applyFont="1" applyAlignment="1">
      <alignment wrapText="1"/>
    </xf>
    <xf numFmtId="0" fontId="22" fillId="0" borderId="0" xfId="0" applyFont="1" applyAlignment="1">
      <alignment wrapText="1"/>
    </xf>
    <xf numFmtId="0" fontId="43"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43" fillId="0" borderId="0" xfId="2" applyFont="1" applyAlignment="1">
      <alignment horizontal="left" vertical="top"/>
    </xf>
    <xf numFmtId="0" fontId="43" fillId="6" borderId="0" xfId="3" applyFont="1" applyFill="1" applyAlignment="1">
      <alignment horizontal="left" vertical="center" wrapText="1"/>
    </xf>
    <xf numFmtId="0" fontId="2" fillId="0" borderId="0" xfId="0" applyFont="1" applyAlignment="1">
      <alignment vertical="top" wrapText="1"/>
    </xf>
    <xf numFmtId="0" fontId="33" fillId="0" borderId="6" xfId="0" applyFont="1" applyBorder="1" applyAlignment="1">
      <alignment horizontal="left" vertical="top" wrapText="1"/>
    </xf>
    <xf numFmtId="0" fontId="33" fillId="0" borderId="0" xfId="0" applyFont="1" applyAlignment="1">
      <alignment horizontal="left" vertical="top" wrapText="1"/>
    </xf>
    <xf numFmtId="0" fontId="34" fillId="10" borderId="28" xfId="0" applyFont="1" applyFill="1" applyBorder="1" applyAlignment="1">
      <alignment horizontal="center" vertical="center"/>
    </xf>
    <xf numFmtId="0" fontId="34" fillId="10" borderId="27" xfId="0" applyFont="1" applyFill="1" applyBorder="1" applyAlignment="1">
      <alignment horizontal="center" vertical="center"/>
    </xf>
    <xf numFmtId="0" fontId="34" fillId="10" borderId="26" xfId="0" applyFont="1" applyFill="1" applyBorder="1" applyAlignment="1">
      <alignment horizontal="center" vertical="center"/>
    </xf>
    <xf numFmtId="0" fontId="34" fillId="10" borderId="6" xfId="0" applyFont="1" applyFill="1" applyBorder="1" applyAlignment="1">
      <alignment horizontal="center" vertical="center"/>
    </xf>
    <xf numFmtId="0" fontId="34"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xf numFmtId="0" fontId="32" fillId="0" borderId="0" xfId="0" applyFont="1" applyAlignment="1">
      <alignment horizontal="left" vertical="center"/>
    </xf>
    <xf numFmtId="0" fontId="37" fillId="12" borderId="28" xfId="0" applyFont="1" applyFill="1" applyBorder="1" applyAlignment="1">
      <alignment vertical="top" wrapText="1"/>
    </xf>
    <xf numFmtId="0" fontId="37" fillId="12" borderId="30" xfId="0" applyFont="1" applyFill="1" applyBorder="1" applyAlignment="1">
      <alignment vertical="top" wrapText="1"/>
    </xf>
    <xf numFmtId="0" fontId="19" fillId="0" borderId="31" xfId="2" applyFont="1" applyBorder="1" applyAlignment="1">
      <alignment horizontal="center" vertical="top"/>
    </xf>
    <xf numFmtId="0" fontId="6" fillId="2" borderId="4" xfId="0" applyFont="1" applyFill="1" applyBorder="1" applyAlignment="1">
      <alignment horizontal="center" vertical="top" wrapText="1"/>
    </xf>
    <xf numFmtId="0" fontId="6" fillId="0" borderId="4" xfId="0" applyFont="1" applyBorder="1" applyAlignment="1">
      <alignment horizontal="center" vertical="top"/>
    </xf>
    <xf numFmtId="0" fontId="6" fillId="0" borderId="4" xfId="0" applyFont="1" applyBorder="1" applyAlignment="1">
      <alignment horizontal="center" vertical="top" wrapText="1"/>
    </xf>
    <xf numFmtId="0" fontId="51" fillId="0" borderId="13" xfId="0" applyFont="1" applyBorder="1" applyAlignment="1">
      <alignment horizontal="center" vertical="top" wrapText="1"/>
    </xf>
    <xf numFmtId="0" fontId="51" fillId="0" borderId="8" xfId="0" applyFont="1" applyBorder="1" applyAlignment="1">
      <alignment horizontal="center" vertical="top" wrapText="1"/>
    </xf>
    <xf numFmtId="0" fontId="51" fillId="0" borderId="2" xfId="0" applyFont="1" applyBorder="1" applyAlignment="1">
      <alignment horizontal="center" vertical="top" wrapText="1"/>
    </xf>
    <xf numFmtId="0" fontId="51" fillId="0" borderId="13" xfId="0" applyFont="1" applyBorder="1" applyAlignment="1">
      <alignment vertical="top" wrapText="1"/>
    </xf>
    <xf numFmtId="0" fontId="51" fillId="0" borderId="8" xfId="0" applyFont="1" applyBorder="1" applyAlignment="1">
      <alignment vertical="top" wrapText="1"/>
    </xf>
    <xf numFmtId="0" fontId="51" fillId="0" borderId="15" xfId="0" applyFont="1" applyBorder="1" applyAlignment="1">
      <alignment vertical="top" wrapText="1"/>
    </xf>
    <xf numFmtId="0" fontId="6" fillId="0" borderId="4" xfId="0" applyFont="1" applyBorder="1" applyAlignment="1">
      <alignment horizontal="left" vertical="top" wrapText="1"/>
    </xf>
    <xf numFmtId="0" fontId="6" fillId="0" borderId="13" xfId="0" applyFont="1" applyBorder="1" applyAlignment="1">
      <alignment horizontal="center" vertical="top" wrapText="1"/>
    </xf>
    <xf numFmtId="0" fontId="6" fillId="0" borderId="8" xfId="0" applyFont="1" applyBorder="1" applyAlignment="1">
      <alignment horizontal="center"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4C50C-8010-4869-B162-7397FF375D92}" name="Table_Facility_List_Staging_8_26_2013.accdb_11432" displayName="Table_Facility_List_Staging_8_26_2013.accdb_11432" ref="A7:AB113" headerRowDxfId="32" dataDxfId="30" totalsRowDxfId="28" headerRowBorderDxfId="31" tableBorderDxfId="29">
  <autoFilter ref="A7:AB113" xr:uid="{61BD7780-12DE-4870-B406-61B4C7C077E2}"/>
  <sortState xmlns:xlrd2="http://schemas.microsoft.com/office/spreadsheetml/2017/richdata2" ref="A8:AB113">
    <sortCondition ref="A7:A113"/>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9" t="s">
        <v>433</v>
      </c>
    </row>
    <row r="2" spans="1:1" ht="51.75" customHeight="1" x14ac:dyDescent="0.25">
      <c r="A2" s="8" t="s">
        <v>43</v>
      </c>
    </row>
    <row r="3" spans="1:1" ht="76.349999999999994" customHeight="1" x14ac:dyDescent="0.25">
      <c r="A3" s="8" t="s">
        <v>466</v>
      </c>
    </row>
    <row r="4" spans="1:1" ht="22.5" customHeight="1" x14ac:dyDescent="0.25">
      <c r="A4" s="8" t="s">
        <v>432</v>
      </c>
    </row>
    <row r="5" spans="1:1" ht="36.75" customHeight="1" x14ac:dyDescent="0.25">
      <c r="A5" s="8" t="s">
        <v>405</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4149-CE8E-4B99-BFF3-9E7F8DED8CE1}">
  <dimension ref="A1:BD237"/>
  <sheetViews>
    <sheetView topLeftCell="A89" zoomScale="85" zoomScaleNormal="85" workbookViewId="0">
      <selection sqref="A1:D1"/>
    </sheetView>
  </sheetViews>
  <sheetFormatPr defaultRowHeight="15.75" x14ac:dyDescent="0.25"/>
  <cols>
    <col min="1" max="1" width="23.42578125" customWidth="1"/>
    <col min="2" max="2" width="16.85546875" customWidth="1"/>
    <col min="3" max="3" width="37.140625" bestFit="1" customWidth="1"/>
    <col min="4" max="4" width="34.85546875" customWidth="1"/>
    <col min="5" max="9" width="19.5703125" customWidth="1"/>
    <col min="10" max="10" width="15" customWidth="1"/>
    <col min="13" max="13" width="8.7109375" style="3"/>
  </cols>
  <sheetData>
    <row r="1" spans="1:56" ht="26.25" customHeight="1" thickBot="1" x14ac:dyDescent="0.3">
      <c r="A1" s="452" t="s">
        <v>559</v>
      </c>
      <c r="B1" s="453"/>
      <c r="C1" s="453"/>
      <c r="D1" s="453"/>
      <c r="E1" s="116"/>
      <c r="F1" s="116"/>
      <c r="G1" s="116"/>
      <c r="H1" s="115"/>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 customHeight="1" thickBot="1" x14ac:dyDescent="0.3">
      <c r="A2" s="459" t="s">
        <v>558</v>
      </c>
      <c r="B2" s="460"/>
      <c r="C2" s="460"/>
      <c r="D2" s="460"/>
      <c r="E2" s="460"/>
      <c r="F2" s="460"/>
      <c r="G2" s="460"/>
      <c r="H2" s="461"/>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2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6.5" thickBot="1" x14ac:dyDescent="0.3">
      <c r="A4" s="114"/>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3">
      <c r="A5" s="452" t="s">
        <v>557</v>
      </c>
      <c r="B5" s="453"/>
      <c r="C5" s="453"/>
      <c r="D5" s="454"/>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3">
      <c r="A6" s="110" t="s">
        <v>541</v>
      </c>
      <c r="B6" s="109" t="s">
        <v>540</v>
      </c>
      <c r="C6" s="109" t="s">
        <v>539</v>
      </c>
      <c r="D6" s="109" t="s">
        <v>538</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6.5" thickBot="1" x14ac:dyDescent="0.3">
      <c r="A7" s="107" t="s">
        <v>537</v>
      </c>
      <c r="B7" s="106">
        <v>41</v>
      </c>
      <c r="C7" s="106">
        <v>14.46</v>
      </c>
      <c r="D7" s="106">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6.5" thickBot="1" x14ac:dyDescent="0.3">
      <c r="A8" s="107" t="s">
        <v>536</v>
      </c>
      <c r="B8" s="106">
        <v>10</v>
      </c>
      <c r="C8" s="106">
        <v>26.3</v>
      </c>
      <c r="D8" s="106">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6.5" thickBot="1" x14ac:dyDescent="0.3">
      <c r="A9" s="107" t="s">
        <v>535</v>
      </c>
      <c r="B9" s="106">
        <v>231</v>
      </c>
      <c r="C9" s="106">
        <v>10.48</v>
      </c>
      <c r="D9" s="106">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3">
      <c r="A10" s="108" t="s">
        <v>534</v>
      </c>
      <c r="B10" s="106">
        <v>12</v>
      </c>
      <c r="C10" s="106">
        <v>20.83</v>
      </c>
      <c r="D10" s="106">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6.5" thickBot="1" x14ac:dyDescent="0.3">
      <c r="A11" s="107" t="s">
        <v>533</v>
      </c>
      <c r="B11" s="106">
        <v>2</v>
      </c>
      <c r="C11" s="106">
        <v>11</v>
      </c>
      <c r="D11" s="106">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6.5" thickBot="1" x14ac:dyDescent="0.3">
      <c r="A12" s="104" t="s">
        <v>532</v>
      </c>
      <c r="B12" s="103">
        <v>296</v>
      </c>
      <c r="C12" s="103">
        <v>11.99</v>
      </c>
      <c r="D12" s="103">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2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25">
      <c r="A14" s="462" t="s">
        <v>556</v>
      </c>
      <c r="B14" s="462"/>
      <c r="C14" s="462"/>
      <c r="D14" s="462"/>
      <c r="E14" s="462"/>
      <c r="F14" s="462"/>
      <c r="G14" s="462"/>
      <c r="H14" s="462"/>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6.5" thickBot="1" x14ac:dyDescent="0.3">
      <c r="A15" s="111"/>
      <c r="B15" s="111"/>
      <c r="C15" s="111"/>
      <c r="D15" s="111"/>
      <c r="E15" s="111"/>
      <c r="F15" s="111"/>
      <c r="G15" s="111"/>
      <c r="H15" s="111"/>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3">
      <c r="A16" s="452" t="s">
        <v>555</v>
      </c>
      <c r="B16" s="453"/>
      <c r="C16" s="453"/>
      <c r="D16" s="454"/>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3">
      <c r="A17" s="110" t="s">
        <v>541</v>
      </c>
      <c r="B17" s="109" t="s">
        <v>540</v>
      </c>
      <c r="C17" s="109" t="s">
        <v>539</v>
      </c>
      <c r="D17" s="109" t="s">
        <v>538</v>
      </c>
      <c r="E17" s="113"/>
      <c r="F17" s="112"/>
      <c r="G17" s="112"/>
      <c r="H17" s="112"/>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6.5" thickBot="1" x14ac:dyDescent="0.3">
      <c r="A18" s="107" t="s">
        <v>537</v>
      </c>
      <c r="B18" s="106">
        <v>52</v>
      </c>
      <c r="C18" s="105">
        <v>9.884615385</v>
      </c>
      <c r="D18" s="105">
        <v>11.42222222</v>
      </c>
      <c r="E18" s="100"/>
      <c r="F18" s="99"/>
      <c r="G18" s="99"/>
      <c r="H18" s="99"/>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6.5" thickBot="1" x14ac:dyDescent="0.3">
      <c r="A19" s="107" t="s">
        <v>536</v>
      </c>
      <c r="B19" s="106">
        <v>5</v>
      </c>
      <c r="C19" s="105">
        <v>15.2</v>
      </c>
      <c r="D19" s="105">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6.5" thickBot="1" x14ac:dyDescent="0.3">
      <c r="A20" s="107" t="s">
        <v>535</v>
      </c>
      <c r="B20" s="106">
        <v>111</v>
      </c>
      <c r="C20" s="105">
        <v>7.4864864860000004</v>
      </c>
      <c r="D20" s="105">
        <v>7.6944444440000002</v>
      </c>
      <c r="E20" s="113"/>
      <c r="F20" s="112"/>
      <c r="G20" s="112"/>
      <c r="H20" s="112"/>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35" customHeight="1" thickBot="1" x14ac:dyDescent="0.3">
      <c r="A21" s="108" t="s">
        <v>534</v>
      </c>
      <c r="B21" s="106">
        <v>19</v>
      </c>
      <c r="C21" s="105">
        <v>7.0526315789999998</v>
      </c>
      <c r="D21" s="105">
        <v>7.4444444440000002</v>
      </c>
      <c r="E21" s="98"/>
      <c r="F21" s="98"/>
      <c r="G21" s="98"/>
      <c r="H21" s="98"/>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6.5" thickBot="1" x14ac:dyDescent="0.3">
      <c r="A22" s="107" t="s">
        <v>533</v>
      </c>
      <c r="B22" s="106">
        <v>39</v>
      </c>
      <c r="C22" s="105">
        <v>17.410256409999999</v>
      </c>
      <c r="D22" s="105">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6.5" thickBot="1" x14ac:dyDescent="0.3">
      <c r="A23" s="104" t="s">
        <v>532</v>
      </c>
      <c r="B23" s="103">
        <v>226</v>
      </c>
      <c r="C23" s="102">
        <v>11.406797971999998</v>
      </c>
      <c r="D23" s="102">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2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25">
      <c r="A25" s="462" t="s">
        <v>554</v>
      </c>
      <c r="B25" s="462"/>
      <c r="C25" s="462"/>
      <c r="D25" s="462"/>
      <c r="E25" s="462"/>
      <c r="F25" s="462"/>
      <c r="G25" s="462"/>
      <c r="H25" s="462"/>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25">
      <c r="A26" s="111" t="s">
        <v>553</v>
      </c>
      <c r="B26" s="111"/>
      <c r="C26" s="111"/>
      <c r="D26" s="111"/>
      <c r="E26" s="111"/>
      <c r="F26" s="111"/>
      <c r="G26" s="111"/>
      <c r="H26" s="111"/>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6.5" thickBot="1" x14ac:dyDescent="0.3">
      <c r="A27" s="111"/>
      <c r="B27" s="111"/>
      <c r="C27" s="111"/>
      <c r="D27" s="111"/>
      <c r="E27" s="111"/>
      <c r="F27" s="111"/>
      <c r="G27" s="111"/>
      <c r="H27" s="111"/>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3">
      <c r="A28" s="452" t="s">
        <v>552</v>
      </c>
      <c r="B28" s="453"/>
      <c r="C28" s="453"/>
      <c r="D28" s="454"/>
      <c r="E28" s="111"/>
      <c r="F28" s="111"/>
      <c r="G28" s="111"/>
      <c r="H28" s="111"/>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3">
      <c r="A29" s="110" t="s">
        <v>541</v>
      </c>
      <c r="B29" s="109" t="s">
        <v>540</v>
      </c>
      <c r="C29" s="109" t="s">
        <v>539</v>
      </c>
      <c r="D29" s="109" t="s">
        <v>538</v>
      </c>
      <c r="E29" s="111"/>
      <c r="F29" s="111"/>
      <c r="G29" s="111"/>
      <c r="H29" s="111"/>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6.5" thickBot="1" x14ac:dyDescent="0.3">
      <c r="A30" s="107" t="s">
        <v>537</v>
      </c>
      <c r="B30" s="106">
        <v>59</v>
      </c>
      <c r="C30" s="105">
        <v>11.78</v>
      </c>
      <c r="D30" s="105">
        <v>35</v>
      </c>
      <c r="E30" s="111"/>
      <c r="F30" s="111"/>
      <c r="G30" s="111"/>
      <c r="H30" s="111"/>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6.5" thickBot="1" x14ac:dyDescent="0.3">
      <c r="A31" s="107" t="s">
        <v>536</v>
      </c>
      <c r="B31" s="106">
        <v>13</v>
      </c>
      <c r="C31" s="105">
        <v>17.079999999999998</v>
      </c>
      <c r="D31" s="105">
        <v>64.540000000000006</v>
      </c>
      <c r="E31" s="111"/>
      <c r="F31" s="111"/>
      <c r="G31" s="111"/>
      <c r="H31" s="111"/>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6.5" thickBot="1" x14ac:dyDescent="0.3">
      <c r="A32" s="107" t="s">
        <v>535</v>
      </c>
      <c r="B32" s="106">
        <v>146</v>
      </c>
      <c r="C32" s="105">
        <v>10.210000000000001</v>
      </c>
      <c r="D32" s="105">
        <v>18.420000000000002</v>
      </c>
      <c r="E32" s="111"/>
      <c r="F32" s="111"/>
      <c r="G32" s="111"/>
      <c r="H32" s="111"/>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85" customHeight="1" thickBot="1" x14ac:dyDescent="0.3">
      <c r="A33" s="108" t="s">
        <v>534</v>
      </c>
      <c r="B33" s="106">
        <v>32</v>
      </c>
      <c r="C33" s="105">
        <v>4.91</v>
      </c>
      <c r="D33" s="105">
        <v>9.9700000000000006</v>
      </c>
      <c r="E33" s="111"/>
      <c r="F33" s="111"/>
      <c r="G33" s="111"/>
      <c r="H33" s="111"/>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6.5" thickBot="1" x14ac:dyDescent="0.3">
      <c r="A34" s="107" t="s">
        <v>533</v>
      </c>
      <c r="B34" s="106">
        <v>61</v>
      </c>
      <c r="C34" s="105">
        <v>50.8</v>
      </c>
      <c r="D34" s="105">
        <v>87.23</v>
      </c>
      <c r="E34" s="111"/>
      <c r="F34" s="111"/>
      <c r="G34" s="111"/>
      <c r="H34" s="111"/>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6.5" thickBot="1" x14ac:dyDescent="0.3">
      <c r="A35" s="104" t="s">
        <v>532</v>
      </c>
      <c r="B35" s="103">
        <v>311</v>
      </c>
      <c r="C35" s="102">
        <v>18.21</v>
      </c>
      <c r="D35" s="102">
        <v>36.119999999999997</v>
      </c>
      <c r="E35" s="111"/>
      <c r="F35" s="111"/>
      <c r="G35" s="111"/>
      <c r="H35" s="111"/>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2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25">
      <c r="A37" s="101" t="s">
        <v>551</v>
      </c>
      <c r="B37" s="101"/>
      <c r="C37" s="101"/>
      <c r="D37" s="101"/>
      <c r="E37" s="101"/>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25">
      <c r="A38" s="101"/>
      <c r="B38" s="101"/>
      <c r="C38" s="101"/>
      <c r="D38" s="101"/>
      <c r="E38" s="101"/>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6.5" thickBot="1" x14ac:dyDescent="0.3">
      <c r="A39" s="101"/>
      <c r="B39" s="101"/>
      <c r="C39" s="101"/>
      <c r="D39" s="101"/>
      <c r="E39" s="101"/>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6.5" thickBot="1" x14ac:dyDescent="0.3">
      <c r="A40" s="452" t="s">
        <v>550</v>
      </c>
      <c r="B40" s="453"/>
      <c r="C40" s="453"/>
      <c r="D40" s="454"/>
      <c r="E40" s="101"/>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3">
      <c r="A41" s="110" t="s">
        <v>541</v>
      </c>
      <c r="B41" s="109" t="s">
        <v>540</v>
      </c>
      <c r="C41" s="109" t="s">
        <v>539</v>
      </c>
      <c r="D41" s="109" t="s">
        <v>538</v>
      </c>
      <c r="E41" s="101"/>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6.5" thickBot="1" x14ac:dyDescent="0.3">
      <c r="A42" s="107" t="s">
        <v>537</v>
      </c>
      <c r="B42" s="106">
        <v>96</v>
      </c>
      <c r="C42" s="105">
        <v>14.614583333333334</v>
      </c>
      <c r="D42" s="105">
        <v>32.385416666666664</v>
      </c>
      <c r="E42" s="101"/>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6.5" thickBot="1" x14ac:dyDescent="0.3">
      <c r="A43" s="107" t="s">
        <v>536</v>
      </c>
      <c r="B43" s="106">
        <v>5</v>
      </c>
      <c r="C43" s="105">
        <v>29</v>
      </c>
      <c r="D43" s="105">
        <v>57.6</v>
      </c>
      <c r="E43" s="101"/>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6.5" thickBot="1" x14ac:dyDescent="0.3">
      <c r="A44" s="107" t="s">
        <v>535</v>
      </c>
      <c r="B44" s="106">
        <v>200</v>
      </c>
      <c r="C44" s="105">
        <v>12.205</v>
      </c>
      <c r="D44" s="105">
        <v>17.045000000000002</v>
      </c>
      <c r="E44" s="101"/>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30.75" thickBot="1" x14ac:dyDescent="0.3">
      <c r="A45" s="108" t="s">
        <v>534</v>
      </c>
      <c r="B45" s="106">
        <v>19</v>
      </c>
      <c r="C45" s="105">
        <v>4.1052631578947372</v>
      </c>
      <c r="D45" s="105">
        <v>26</v>
      </c>
      <c r="E45" s="101"/>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6.5" thickBot="1" x14ac:dyDescent="0.3">
      <c r="A46" s="107" t="s">
        <v>533</v>
      </c>
      <c r="B46" s="106">
        <v>57</v>
      </c>
      <c r="C46" s="105">
        <v>43.210526315789473</v>
      </c>
      <c r="D46" s="105">
        <v>73.578947368421055</v>
      </c>
      <c r="E46" s="101"/>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6.5" thickBot="1" x14ac:dyDescent="0.3">
      <c r="A47" s="104" t="s">
        <v>532</v>
      </c>
      <c r="B47" s="103">
        <v>377</v>
      </c>
      <c r="C47" s="102">
        <v>17.320954907161802</v>
      </c>
      <c r="D47" s="102">
        <v>30.488063660477454</v>
      </c>
      <c r="E47" s="101"/>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25">
      <c r="E48" s="101"/>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25">
      <c r="A49" s="101" t="s">
        <v>549</v>
      </c>
      <c r="B49" s="101"/>
      <c r="C49" s="101"/>
      <c r="D49" s="101"/>
      <c r="E49" s="101"/>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25">
      <c r="A50" s="101"/>
      <c r="B50" s="101"/>
      <c r="C50" s="101"/>
      <c r="D50" s="101"/>
      <c r="E50" s="101"/>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6.5" thickBot="1" x14ac:dyDescent="0.3">
      <c r="A51" s="101"/>
      <c r="B51" s="101"/>
      <c r="C51" s="101"/>
      <c r="D51" s="101"/>
      <c r="E51" s="101"/>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6.5" thickBot="1" x14ac:dyDescent="0.3">
      <c r="A52" s="452" t="s">
        <v>548</v>
      </c>
      <c r="B52" s="453"/>
      <c r="C52" s="453"/>
      <c r="D52" s="454"/>
      <c r="E52" s="101"/>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30.75" thickBot="1" x14ac:dyDescent="0.3">
      <c r="A53" s="110" t="s">
        <v>541</v>
      </c>
      <c r="B53" s="109" t="s">
        <v>540</v>
      </c>
      <c r="C53" s="109" t="s">
        <v>539</v>
      </c>
      <c r="D53" s="109" t="s">
        <v>538</v>
      </c>
      <c r="E53" s="101"/>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6.5" thickBot="1" x14ac:dyDescent="0.3">
      <c r="A54" s="107" t="s">
        <v>537</v>
      </c>
      <c r="B54" s="106">
        <v>110</v>
      </c>
      <c r="C54" s="106">
        <v>14</v>
      </c>
      <c r="D54" s="105">
        <v>34.390909090909091</v>
      </c>
      <c r="E54" s="101"/>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6.5" thickBot="1" x14ac:dyDescent="0.3">
      <c r="A55" s="107" t="s">
        <v>536</v>
      </c>
      <c r="B55" s="106">
        <v>13</v>
      </c>
      <c r="C55" s="105">
        <v>20.46153846153846</v>
      </c>
      <c r="D55" s="106">
        <v>31</v>
      </c>
      <c r="E55" s="101"/>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6.5" thickBot="1" x14ac:dyDescent="0.3">
      <c r="A56" s="107" t="s">
        <v>535</v>
      </c>
      <c r="B56" s="106">
        <v>178</v>
      </c>
      <c r="C56" s="105">
        <v>10.258426966292134</v>
      </c>
      <c r="D56" s="105">
        <v>18.713483146067414</v>
      </c>
      <c r="E56" s="101"/>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30.75" thickBot="1" x14ac:dyDescent="0.3">
      <c r="A57" s="108" t="s">
        <v>534</v>
      </c>
      <c r="B57" s="106">
        <v>17</v>
      </c>
      <c r="C57" s="105">
        <v>8.0588235294117645</v>
      </c>
      <c r="D57" s="105">
        <v>15.647058823529411</v>
      </c>
      <c r="E57" s="101"/>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6.5" thickBot="1" x14ac:dyDescent="0.3">
      <c r="A58" s="107" t="s">
        <v>533</v>
      </c>
      <c r="B58" s="106">
        <v>55</v>
      </c>
      <c r="C58" s="105">
        <v>62.18181818181818</v>
      </c>
      <c r="D58" s="105">
        <v>90.618181818181824</v>
      </c>
      <c r="E58" s="101"/>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6.5" thickBot="1" x14ac:dyDescent="0.3">
      <c r="A59" s="104" t="s">
        <v>532</v>
      </c>
      <c r="B59" s="103">
        <v>373</v>
      </c>
      <c r="C59" s="102">
        <v>19.273458445040216</v>
      </c>
      <c r="D59" s="102">
        <v>34.227882037533512</v>
      </c>
      <c r="E59" s="101"/>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25">
      <c r="E60" s="101"/>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25">
      <c r="A61" s="101" t="s">
        <v>547</v>
      </c>
      <c r="B61" s="101"/>
      <c r="C61" s="101"/>
      <c r="D61" s="101"/>
      <c r="E61" s="101"/>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25">
      <c r="A62" s="101"/>
      <c r="B62" s="101"/>
      <c r="C62" s="101"/>
      <c r="D62" s="101"/>
      <c r="E62" s="101"/>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6.5" thickBot="1" x14ac:dyDescent="0.3">
      <c r="A63" s="101"/>
      <c r="B63" s="101"/>
      <c r="C63" s="101"/>
      <c r="D63" s="101"/>
      <c r="E63" s="101"/>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6.5" thickBot="1" x14ac:dyDescent="0.3">
      <c r="A64" s="452" t="s">
        <v>546</v>
      </c>
      <c r="B64" s="453"/>
      <c r="C64" s="453"/>
      <c r="D64" s="454"/>
      <c r="E64" s="101"/>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30.75" thickBot="1" x14ac:dyDescent="0.3">
      <c r="A65" s="110" t="s">
        <v>541</v>
      </c>
      <c r="B65" s="109" t="s">
        <v>540</v>
      </c>
      <c r="C65" s="109" t="s">
        <v>539</v>
      </c>
      <c r="D65" s="109" t="s">
        <v>538</v>
      </c>
      <c r="E65" s="101"/>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6.5" thickBot="1" x14ac:dyDescent="0.3">
      <c r="A66" s="107" t="s">
        <v>537</v>
      </c>
      <c r="B66" s="106">
        <v>125</v>
      </c>
      <c r="C66" s="105">
        <v>14.151999999999999</v>
      </c>
      <c r="D66" s="105">
        <v>37.479999999999997</v>
      </c>
      <c r="E66" s="101"/>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6.5" thickBot="1" x14ac:dyDescent="0.3">
      <c r="A67" s="107" t="s">
        <v>536</v>
      </c>
      <c r="B67" s="106">
        <v>26</v>
      </c>
      <c r="C67" s="105">
        <v>15.76923076923077</v>
      </c>
      <c r="D67" s="105">
        <v>36.538461538461497</v>
      </c>
      <c r="E67" s="101"/>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6.5" thickBot="1" x14ac:dyDescent="0.3">
      <c r="A68" s="107" t="s">
        <v>535</v>
      </c>
      <c r="B68" s="106">
        <v>184</v>
      </c>
      <c r="C68" s="105">
        <v>11.804347826086957</v>
      </c>
      <c r="D68" s="105">
        <v>17.815217391304348</v>
      </c>
      <c r="E68" s="101"/>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30.75" thickBot="1" x14ac:dyDescent="0.3">
      <c r="A69" s="108" t="s">
        <v>534</v>
      </c>
      <c r="B69" s="106">
        <v>23</v>
      </c>
      <c r="C69" s="105">
        <v>14.478260869565217</v>
      </c>
      <c r="D69" s="105">
        <v>33.478260869565219</v>
      </c>
      <c r="E69" s="10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6.5" thickBot="1" x14ac:dyDescent="0.3">
      <c r="A70" s="107" t="s">
        <v>533</v>
      </c>
      <c r="B70" s="106">
        <v>60</v>
      </c>
      <c r="C70" s="105">
        <v>68.38333333333334</v>
      </c>
      <c r="D70" s="105">
        <v>118.1</v>
      </c>
      <c r="E70" s="101"/>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6.5" thickBot="1" x14ac:dyDescent="0.3">
      <c r="A71" s="104" t="s">
        <v>532</v>
      </c>
      <c r="B71" s="103">
        <v>418</v>
      </c>
      <c r="C71" s="102">
        <v>21.02153110047847</v>
      </c>
      <c r="D71" s="102">
        <v>40.117224880382778</v>
      </c>
      <c r="E71" s="101"/>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25">
      <c r="A72" s="101"/>
      <c r="B72" s="101"/>
      <c r="C72" s="101"/>
      <c r="D72" s="101"/>
      <c r="E72" s="10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25">
      <c r="A73" s="101" t="s">
        <v>545</v>
      </c>
      <c r="B73" s="101"/>
      <c r="C73" s="101"/>
      <c r="D73" s="101"/>
      <c r="E73" s="101"/>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25">
      <c r="A74" s="101"/>
      <c r="B74" s="101"/>
      <c r="C74" s="101"/>
      <c r="D74" s="101"/>
      <c r="E74" s="101"/>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6.5" thickBot="1" x14ac:dyDescent="0.3">
      <c r="A75" s="101"/>
      <c r="B75" s="101"/>
      <c r="C75" s="101"/>
      <c r="D75" s="101"/>
      <c r="E75" s="101"/>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6.5" thickBot="1" x14ac:dyDescent="0.3">
      <c r="A76" s="452" t="s">
        <v>544</v>
      </c>
      <c r="B76" s="453"/>
      <c r="C76" s="453"/>
      <c r="D76" s="454"/>
      <c r="E76" s="101"/>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30.75" thickBot="1" x14ac:dyDescent="0.3">
      <c r="A77" s="110" t="s">
        <v>541</v>
      </c>
      <c r="B77" s="109" t="s">
        <v>540</v>
      </c>
      <c r="C77" s="109" t="s">
        <v>539</v>
      </c>
      <c r="D77" s="109" t="s">
        <v>538</v>
      </c>
      <c r="E77" s="101"/>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6.5" thickBot="1" x14ac:dyDescent="0.3">
      <c r="A78" s="107" t="s">
        <v>537</v>
      </c>
      <c r="B78" s="106">
        <v>126</v>
      </c>
      <c r="C78" s="105">
        <v>13.365079365079366</v>
      </c>
      <c r="D78" s="105">
        <v>43.261904761904759</v>
      </c>
      <c r="E78" s="101"/>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6.5" thickBot="1" x14ac:dyDescent="0.3">
      <c r="A79" s="107" t="s">
        <v>536</v>
      </c>
      <c r="B79" s="106">
        <v>12</v>
      </c>
      <c r="C79" s="105">
        <v>15.916666666666666</v>
      </c>
      <c r="D79" s="105">
        <v>19.416666666666668</v>
      </c>
      <c r="E79" s="101"/>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6.5" thickBot="1" x14ac:dyDescent="0.3">
      <c r="A80" s="107" t="s">
        <v>535</v>
      </c>
      <c r="B80" s="106">
        <v>95</v>
      </c>
      <c r="C80" s="105">
        <v>14.684210526315789</v>
      </c>
      <c r="D80" s="105">
        <v>24.821052631578947</v>
      </c>
      <c r="E80" s="101"/>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30.75" thickBot="1" x14ac:dyDescent="0.3">
      <c r="A81" s="108" t="s">
        <v>534</v>
      </c>
      <c r="B81" s="106">
        <v>40</v>
      </c>
      <c r="C81" s="105">
        <v>7.85</v>
      </c>
      <c r="D81" s="105">
        <v>44.274999999999999</v>
      </c>
      <c r="E81" s="101"/>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6.5" thickBot="1" x14ac:dyDescent="0.3">
      <c r="A82" s="107" t="s">
        <v>533</v>
      </c>
      <c r="B82" s="106">
        <v>78</v>
      </c>
      <c r="C82" s="105">
        <v>53.756410256410255</v>
      </c>
      <c r="D82" s="105">
        <v>94.974358974358978</v>
      </c>
      <c r="E82" s="101"/>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6.5" thickBot="1" x14ac:dyDescent="0.3">
      <c r="A83" s="104" t="s">
        <v>532</v>
      </c>
      <c r="B83" s="103">
        <v>351</v>
      </c>
      <c r="C83" s="102">
        <v>22.156695156695157</v>
      </c>
      <c r="D83" s="102">
        <v>49.06267806267806</v>
      </c>
      <c r="E83" s="101"/>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25">
      <c r="A84" s="101"/>
      <c r="B84" s="101"/>
      <c r="C84" s="101"/>
      <c r="D84" s="101"/>
      <c r="E84" s="101"/>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25">
      <c r="A85" s="101" t="s">
        <v>543</v>
      </c>
      <c r="B85" s="101"/>
      <c r="C85" s="101"/>
      <c r="D85" s="101"/>
      <c r="E85" s="101"/>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25">
      <c r="A86" s="101"/>
      <c r="B86" s="101"/>
      <c r="C86" s="101"/>
      <c r="D86" s="101"/>
      <c r="E86" s="101"/>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6.5" thickBot="1" x14ac:dyDescent="0.3">
      <c r="A87" s="101"/>
      <c r="B87" s="101"/>
      <c r="C87" s="101"/>
      <c r="D87" s="101"/>
      <c r="E87" s="101"/>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6.5" thickBot="1" x14ac:dyDescent="0.3">
      <c r="A88" s="452" t="s">
        <v>542</v>
      </c>
      <c r="B88" s="453"/>
      <c r="C88" s="453"/>
      <c r="D88" s="454"/>
      <c r="E88" s="101"/>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30.75" thickBot="1" x14ac:dyDescent="0.3">
      <c r="A89" s="110" t="s">
        <v>541</v>
      </c>
      <c r="B89" s="109" t="s">
        <v>540</v>
      </c>
      <c r="C89" s="109" t="s">
        <v>539</v>
      </c>
      <c r="D89" s="109" t="s">
        <v>538</v>
      </c>
      <c r="E89" s="101"/>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6.5" thickBot="1" x14ac:dyDescent="0.3">
      <c r="A90" s="107" t="s">
        <v>537</v>
      </c>
      <c r="B90" s="106">
        <v>131</v>
      </c>
      <c r="C90" s="105">
        <v>13.557251908396946</v>
      </c>
      <c r="D90" s="105">
        <v>39.541984732824424</v>
      </c>
      <c r="E90" s="101"/>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6.5" thickBot="1" x14ac:dyDescent="0.3">
      <c r="A91" s="107" t="s">
        <v>536</v>
      </c>
      <c r="B91" s="106">
        <v>9</v>
      </c>
      <c r="C91" s="105">
        <v>19.666666666666668</v>
      </c>
      <c r="D91" s="105">
        <v>45.555555555555557</v>
      </c>
      <c r="E91" s="101"/>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6.5" thickBot="1" x14ac:dyDescent="0.3">
      <c r="A92" s="107" t="s">
        <v>535</v>
      </c>
      <c r="B92" s="106">
        <v>231</v>
      </c>
      <c r="C92" s="105">
        <v>11.103896103896103</v>
      </c>
      <c r="D92" s="105">
        <v>19.826839826839826</v>
      </c>
      <c r="E92" s="101"/>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30.75" thickBot="1" x14ac:dyDescent="0.3">
      <c r="A93" s="108" t="s">
        <v>534</v>
      </c>
      <c r="B93" s="106">
        <v>46</v>
      </c>
      <c r="C93" s="105">
        <v>7.1956521739130439</v>
      </c>
      <c r="D93" s="105">
        <v>28.195652173913043</v>
      </c>
      <c r="E93" s="101"/>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6.5" thickBot="1" x14ac:dyDescent="0.3">
      <c r="A94" s="107" t="s">
        <v>533</v>
      </c>
      <c r="B94" s="106">
        <v>80</v>
      </c>
      <c r="C94" s="105">
        <v>65.037499999999994</v>
      </c>
      <c r="D94" s="105">
        <v>105.7625</v>
      </c>
      <c r="E94" s="101"/>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6.5" thickBot="1" x14ac:dyDescent="0.3">
      <c r="A95" s="104" t="s">
        <v>532</v>
      </c>
      <c r="B95" s="103">
        <v>497</v>
      </c>
      <c r="C95" s="102">
        <v>20.225352112676056</v>
      </c>
      <c r="D95" s="102">
        <v>40.096579476861166</v>
      </c>
      <c r="E95" s="101"/>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25">
      <c r="A96" s="101"/>
      <c r="B96" s="101"/>
      <c r="C96" s="101"/>
      <c r="D96" s="101"/>
      <c r="E96" s="101"/>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25">
      <c r="A97" s="101" t="s">
        <v>531</v>
      </c>
      <c r="B97" s="101"/>
      <c r="C97" s="101"/>
      <c r="D97" s="101"/>
      <c r="E97" s="101"/>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25">
      <c r="A98" s="101"/>
      <c r="B98" s="101"/>
      <c r="C98" s="101"/>
      <c r="D98" s="101"/>
      <c r="E98" s="101"/>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25">
      <c r="A99" s="101"/>
      <c r="B99" s="101"/>
      <c r="C99" s="101"/>
      <c r="D99" s="101"/>
      <c r="E99" s="101"/>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25">
      <c r="A100" s="101"/>
      <c r="B100" s="101"/>
      <c r="D100" s="101"/>
      <c r="E100" s="101"/>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25">
      <c r="A101" s="101"/>
      <c r="B101" s="101"/>
      <c r="C101" s="101"/>
      <c r="D101" s="101"/>
      <c r="E101" s="101"/>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2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25">
      <c r="A103" s="455" t="s">
        <v>530</v>
      </c>
      <c r="B103" s="456"/>
      <c r="C103" s="456"/>
      <c r="D103" s="456"/>
      <c r="E103" s="456"/>
      <c r="F103" s="456"/>
      <c r="G103" s="456"/>
      <c r="H103" s="456"/>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 customHeight="1" x14ac:dyDescent="0.25">
      <c r="A104" s="457" t="s">
        <v>529</v>
      </c>
      <c r="B104" s="458"/>
      <c r="C104" s="458"/>
      <c r="D104" s="458"/>
      <c r="E104" s="458"/>
      <c r="F104" s="458"/>
      <c r="G104" s="458"/>
      <c r="H104" s="458"/>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2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25">
      <c r="A106" s="455" t="s">
        <v>528</v>
      </c>
      <c r="B106" s="456"/>
      <c r="C106" s="456"/>
      <c r="D106" s="456"/>
      <c r="E106" s="456"/>
      <c r="F106" s="456"/>
      <c r="G106" s="456"/>
      <c r="H106" s="456"/>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25">
      <c r="A107" s="450" t="s">
        <v>527</v>
      </c>
      <c r="B107" s="451"/>
      <c r="C107" s="451"/>
      <c r="D107" s="451"/>
      <c r="E107" s="451"/>
      <c r="F107" s="451"/>
      <c r="G107" s="451"/>
      <c r="H107" s="451"/>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25">
      <c r="A108" s="98"/>
      <c r="B108" s="98"/>
      <c r="C108" s="98"/>
      <c r="D108" s="98"/>
      <c r="E108" s="98"/>
      <c r="F108" s="98"/>
      <c r="G108" s="98"/>
      <c r="H108" s="98"/>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25">
      <c r="A109" s="98"/>
      <c r="B109" s="98"/>
      <c r="C109" s="98"/>
      <c r="D109" s="98"/>
      <c r="E109" s="98"/>
      <c r="F109" s="98"/>
      <c r="G109" s="98"/>
      <c r="H109" s="98"/>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25">
      <c r="A110" s="98"/>
      <c r="B110" s="98"/>
      <c r="C110" s="98"/>
      <c r="D110" s="98"/>
      <c r="E110" s="98"/>
      <c r="F110" s="98"/>
      <c r="G110" s="98"/>
      <c r="H110" s="98"/>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25">
      <c r="A111" s="97"/>
      <c r="B111" s="97"/>
      <c r="C111" s="97"/>
      <c r="D111" s="97"/>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25">
      <c r="A112" s="97"/>
      <c r="B112" s="97"/>
      <c r="C112" s="97"/>
      <c r="D112" s="97"/>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25">
      <c r="A113" s="97"/>
      <c r="B113" s="97"/>
      <c r="C113" s="97"/>
      <c r="D113" s="97"/>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25">
      <c r="A114" s="97"/>
      <c r="B114" s="97"/>
      <c r="C114" s="97"/>
      <c r="D114" s="97"/>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25">
      <c r="A115" s="97"/>
      <c r="B115" s="97"/>
      <c r="C115" s="97"/>
      <c r="D115" s="97"/>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25">
      <c r="A116" s="97"/>
      <c r="B116" s="97"/>
      <c r="C116" s="97"/>
      <c r="D116" s="97"/>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25">
      <c r="A117" s="97"/>
      <c r="B117" s="97"/>
      <c r="C117" s="97"/>
      <c r="D117" s="97"/>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25">
      <c r="A118" s="97"/>
      <c r="B118" s="97"/>
      <c r="C118" s="97"/>
      <c r="D118" s="97"/>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25">
      <c r="A119" s="97"/>
      <c r="B119" s="97"/>
      <c r="C119" s="97"/>
      <c r="D119" s="97"/>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25">
      <c r="A120" s="97"/>
      <c r="B120" s="97"/>
      <c r="C120" s="97"/>
      <c r="D120" s="97"/>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25">
      <c r="A121" s="97"/>
      <c r="B121" s="97"/>
      <c r="C121" s="97"/>
      <c r="D121" s="97"/>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25">
      <c r="A122" s="97"/>
      <c r="B122" s="97"/>
      <c r="C122" s="97"/>
      <c r="D122" s="97"/>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25">
      <c r="A123" s="97"/>
      <c r="B123" s="97"/>
      <c r="C123" s="97"/>
      <c r="D123" s="97"/>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25">
      <c r="A124" s="97"/>
      <c r="B124" s="97"/>
      <c r="C124" s="97"/>
      <c r="D124" s="97"/>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25">
      <c r="A125" s="97"/>
      <c r="B125" s="97"/>
      <c r="C125" s="97"/>
      <c r="D125" s="97"/>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25">
      <c r="A126" s="97"/>
      <c r="B126" s="97"/>
      <c r="C126" s="97"/>
      <c r="D126" s="97"/>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25">
      <c r="A127" s="97"/>
      <c r="B127" s="97"/>
      <c r="C127" s="97"/>
      <c r="D127" s="97"/>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25">
      <c r="A128" s="97"/>
      <c r="B128" s="97"/>
      <c r="C128" s="97"/>
      <c r="D128" s="97"/>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25">
      <c r="A129" s="97"/>
      <c r="B129" s="97"/>
      <c r="C129" s="97"/>
      <c r="D129" s="97"/>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25">
      <c r="A130" s="97"/>
      <c r="B130" s="97"/>
      <c r="C130" s="97"/>
      <c r="D130" s="97"/>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25">
      <c r="A131" s="97"/>
      <c r="B131" s="97"/>
      <c r="C131" s="97"/>
      <c r="D131" s="97"/>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25">
      <c r="A132" s="97"/>
      <c r="B132" s="97"/>
      <c r="C132" s="97"/>
      <c r="D132" s="97"/>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25">
      <c r="A133" s="97"/>
      <c r="B133" s="97"/>
      <c r="C133" s="97"/>
      <c r="D133" s="97"/>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25">
      <c r="A134" s="97"/>
      <c r="B134" s="97"/>
      <c r="C134" s="97"/>
      <c r="D134" s="97"/>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25">
      <c r="A135" s="97"/>
      <c r="B135" s="97"/>
      <c r="C135" s="97"/>
      <c r="D135" s="97"/>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25">
      <c r="A136" s="97"/>
      <c r="B136" s="97"/>
      <c r="C136" s="97"/>
      <c r="D136" s="97"/>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25">
      <c r="A137" s="97"/>
      <c r="B137" s="97"/>
      <c r="C137" s="97"/>
      <c r="D137" s="97"/>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25">
      <c r="A138" s="97"/>
      <c r="B138" s="97"/>
      <c r="C138" s="97"/>
      <c r="D138" s="97"/>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25">
      <c r="A139" s="97"/>
      <c r="B139" s="97"/>
      <c r="C139" s="97"/>
      <c r="D139" s="97"/>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25">
      <c r="A140" s="97"/>
      <c r="B140" s="97"/>
      <c r="C140" s="97"/>
      <c r="D140" s="97"/>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25">
      <c r="A141" s="97"/>
      <c r="B141" s="97"/>
      <c r="C141" s="97"/>
      <c r="D141" s="97"/>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25">
      <c r="A142" s="97"/>
      <c r="B142" s="97"/>
      <c r="C142" s="97"/>
      <c r="D142" s="97"/>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25">
      <c r="A143" s="97"/>
      <c r="B143" s="97"/>
      <c r="C143" s="97"/>
      <c r="D143" s="97"/>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25">
      <c r="A144" s="97"/>
      <c r="B144" s="97"/>
      <c r="C144" s="97"/>
      <c r="D144" s="97"/>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25">
      <c r="A145" s="97"/>
      <c r="B145" s="97"/>
      <c r="C145" s="97"/>
      <c r="D145" s="97"/>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25">
      <c r="A146" s="97"/>
      <c r="B146" s="97"/>
      <c r="C146" s="97"/>
      <c r="D146" s="97"/>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25">
      <c r="A147" s="97"/>
      <c r="B147" s="97"/>
      <c r="C147" s="97"/>
      <c r="D147" s="97"/>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25">
      <c r="A148" s="97"/>
      <c r="B148" s="97"/>
      <c r="C148" s="97"/>
      <c r="D148" s="97"/>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25">
      <c r="A149" s="97"/>
      <c r="B149" s="97"/>
      <c r="C149" s="97"/>
      <c r="D149" s="97"/>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25">
      <c r="A150" s="97"/>
      <c r="B150" s="97"/>
      <c r="C150" s="97"/>
      <c r="D150" s="97"/>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25">
      <c r="A151" s="97"/>
      <c r="B151" s="97"/>
      <c r="C151" s="97"/>
      <c r="D151" s="97"/>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25">
      <c r="A152" s="97"/>
      <c r="B152" s="97"/>
      <c r="C152" s="97"/>
      <c r="D152" s="97"/>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25">
      <c r="A153" s="97"/>
      <c r="B153" s="97"/>
      <c r="C153" s="97"/>
      <c r="D153" s="97"/>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25">
      <c r="A154" s="97"/>
      <c r="B154" s="97"/>
      <c r="C154" s="97"/>
      <c r="D154" s="97"/>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25">
      <c r="A155" s="97"/>
      <c r="B155" s="97"/>
      <c r="C155" s="97"/>
      <c r="D155" s="97"/>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25">
      <c r="A156" s="97"/>
      <c r="B156" s="97"/>
      <c r="C156" s="97"/>
      <c r="D156" s="97"/>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25">
      <c r="A157" s="97"/>
      <c r="B157" s="97"/>
      <c r="C157" s="97"/>
      <c r="D157" s="97"/>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25">
      <c r="A158" s="97"/>
      <c r="B158" s="97"/>
      <c r="C158" s="97"/>
      <c r="D158" s="97"/>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25">
      <c r="A159" s="97"/>
      <c r="B159" s="97"/>
      <c r="C159" s="97"/>
      <c r="D159" s="97"/>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25">
      <c r="A160" s="97"/>
      <c r="B160" s="97"/>
      <c r="C160" s="97"/>
      <c r="D160" s="97"/>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25">
      <c r="A161" s="97"/>
      <c r="B161" s="97"/>
      <c r="C161" s="97"/>
      <c r="D161" s="97"/>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25">
      <c r="A162" s="97"/>
      <c r="B162" s="97"/>
      <c r="C162" s="97"/>
      <c r="D162" s="97"/>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25">
      <c r="A163" s="97"/>
      <c r="B163" s="97"/>
      <c r="C163" s="97"/>
      <c r="D163" s="97"/>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25">
      <c r="A164" s="97"/>
      <c r="B164" s="97"/>
      <c r="C164" s="97"/>
      <c r="D164" s="97"/>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25">
      <c r="A165" s="97"/>
      <c r="B165" s="97"/>
      <c r="C165" s="97"/>
      <c r="D165" s="97"/>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25">
      <c r="A166" s="97"/>
      <c r="B166" s="97"/>
      <c r="C166" s="97"/>
      <c r="D166" s="97"/>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25">
      <c r="A167" s="97"/>
      <c r="B167" s="97"/>
      <c r="C167" s="97"/>
      <c r="D167" s="97"/>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25">
      <c r="A168" s="97"/>
      <c r="B168" s="97"/>
      <c r="C168" s="97"/>
      <c r="D168" s="97"/>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25">
      <c r="A169" s="97"/>
      <c r="B169" s="97"/>
      <c r="C169" s="97"/>
      <c r="D169" s="97"/>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25">
      <c r="A170" s="97"/>
      <c r="B170" s="97"/>
      <c r="C170" s="97"/>
      <c r="D170" s="97"/>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25">
      <c r="A171" s="97"/>
      <c r="B171" s="97"/>
      <c r="C171" s="97"/>
      <c r="D171" s="97"/>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25">
      <c r="A172" s="97"/>
      <c r="B172" s="97"/>
      <c r="C172" s="97"/>
      <c r="D172" s="97"/>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25">
      <c r="A173" s="97"/>
      <c r="B173" s="97"/>
      <c r="C173" s="97"/>
      <c r="D173" s="97"/>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25">
      <c r="A174" s="97"/>
      <c r="B174" s="97"/>
      <c r="C174" s="97"/>
      <c r="D174" s="97"/>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25">
      <c r="A175" s="97"/>
      <c r="B175" s="97"/>
      <c r="C175" s="97"/>
      <c r="D175" s="97"/>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25">
      <c r="A176" s="97"/>
      <c r="B176" s="97"/>
      <c r="C176" s="97"/>
      <c r="D176" s="97"/>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25">
      <c r="A177" s="97"/>
      <c r="B177" s="97"/>
      <c r="C177" s="97"/>
      <c r="D177" s="97"/>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25">
      <c r="A178" s="97"/>
      <c r="B178" s="97"/>
      <c r="C178" s="97"/>
      <c r="D178" s="97"/>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25">
      <c r="A179" s="97"/>
      <c r="B179" s="97"/>
      <c r="C179" s="97"/>
      <c r="D179" s="97"/>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25">
      <c r="A180" s="97"/>
      <c r="B180" s="97"/>
      <c r="C180" s="97"/>
      <c r="D180" s="97"/>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25">
      <c r="A181" s="97"/>
      <c r="B181" s="97"/>
      <c r="C181" s="97"/>
      <c r="D181" s="97"/>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25">
      <c r="A182" s="97"/>
      <c r="B182" s="97"/>
      <c r="C182" s="97"/>
      <c r="D182" s="97"/>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25">
      <c r="A183" s="97"/>
      <c r="B183" s="97"/>
      <c r="C183" s="97"/>
      <c r="D183" s="97"/>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25">
      <c r="A184" s="97"/>
      <c r="B184" s="97"/>
      <c r="C184" s="97"/>
      <c r="D184" s="97"/>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25">
      <c r="A185" s="97"/>
      <c r="B185" s="97"/>
      <c r="C185" s="97"/>
      <c r="D185" s="97"/>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25">
      <c r="A186" s="97"/>
      <c r="B186" s="97"/>
      <c r="C186" s="97"/>
      <c r="D186" s="97"/>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25">
      <c r="A187" s="97"/>
      <c r="B187" s="97"/>
      <c r="C187" s="97"/>
      <c r="D187" s="97"/>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25">
      <c r="A188" s="97"/>
      <c r="B188" s="97"/>
      <c r="C188" s="97"/>
      <c r="D188" s="97"/>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25">
      <c r="A189" s="97"/>
      <c r="B189" s="97"/>
      <c r="C189" s="97"/>
      <c r="D189" s="97"/>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25">
      <c r="A190" s="97"/>
      <c r="B190" s="97"/>
      <c r="C190" s="97"/>
      <c r="D190" s="97"/>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25">
      <c r="A191" s="97"/>
      <c r="B191" s="97"/>
      <c r="C191" s="97"/>
      <c r="D191" s="97"/>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25">
      <c r="A192" s="97"/>
      <c r="B192" s="97"/>
      <c r="C192" s="97"/>
      <c r="D192" s="97"/>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25">
      <c r="A193" s="97"/>
      <c r="B193" s="97"/>
      <c r="C193" s="97"/>
      <c r="D193" s="97"/>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25">
      <c r="A194" s="97"/>
      <c r="B194" s="97"/>
      <c r="C194" s="97"/>
      <c r="D194" s="97"/>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25">
      <c r="A195" s="97"/>
      <c r="B195" s="97"/>
      <c r="C195" s="97"/>
      <c r="D195" s="97"/>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25">
      <c r="A196" s="97"/>
      <c r="B196" s="97"/>
      <c r="C196" s="97"/>
      <c r="D196" s="97"/>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25">
      <c r="A197" s="97"/>
      <c r="B197" s="97"/>
      <c r="C197" s="97"/>
      <c r="D197" s="97"/>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25">
      <c r="A198" s="97"/>
      <c r="B198" s="97"/>
      <c r="C198" s="97"/>
      <c r="D198" s="97"/>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25">
      <c r="A199" s="97"/>
      <c r="B199" s="97"/>
      <c r="C199" s="97"/>
      <c r="D199" s="97"/>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25">
      <c r="A200" s="97"/>
      <c r="B200" s="97"/>
      <c r="C200" s="97"/>
      <c r="D200" s="97"/>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25">
      <c r="A201" s="97"/>
      <c r="B201" s="97"/>
      <c r="C201" s="97"/>
      <c r="D201" s="97"/>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25">
      <c r="A202" s="97"/>
      <c r="B202" s="97"/>
      <c r="C202" s="97"/>
      <c r="D202" s="97"/>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25">
      <c r="A203" s="97"/>
      <c r="B203" s="97"/>
      <c r="C203" s="97"/>
      <c r="D203" s="97"/>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25">
      <c r="A204" s="97"/>
      <c r="B204" s="97"/>
      <c r="C204" s="97"/>
      <c r="D204" s="97"/>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25">
      <c r="A205" s="97"/>
      <c r="B205" s="97"/>
      <c r="C205" s="97"/>
      <c r="D205" s="97"/>
      <c r="M205"/>
    </row>
    <row r="206" spans="1:56" x14ac:dyDescent="0.25">
      <c r="A206" s="97"/>
      <c r="B206" s="97"/>
      <c r="C206" s="97"/>
      <c r="D206" s="97"/>
      <c r="M206"/>
    </row>
    <row r="207" spans="1:56" x14ac:dyDescent="0.25">
      <c r="A207" s="97"/>
      <c r="B207" s="97"/>
      <c r="C207" s="97"/>
      <c r="D207" s="97"/>
    </row>
    <row r="208" spans="1:56" x14ac:dyDescent="0.25">
      <c r="A208" s="97"/>
      <c r="B208" s="97"/>
      <c r="C208" s="97"/>
      <c r="D208" s="97"/>
    </row>
    <row r="209" spans="1:4" x14ac:dyDescent="0.25">
      <c r="A209" s="97"/>
      <c r="B209" s="97"/>
      <c r="C209" s="97"/>
      <c r="D209" s="97"/>
    </row>
    <row r="210" spans="1:4" x14ac:dyDescent="0.25">
      <c r="A210" s="97"/>
      <c r="B210" s="97"/>
      <c r="C210" s="97"/>
      <c r="D210" s="97"/>
    </row>
    <row r="211" spans="1:4" x14ac:dyDescent="0.25">
      <c r="A211" s="97"/>
      <c r="B211" s="97"/>
      <c r="C211" s="97"/>
      <c r="D211" s="97"/>
    </row>
    <row r="212" spans="1:4" x14ac:dyDescent="0.25">
      <c r="A212" s="97"/>
      <c r="B212" s="97"/>
      <c r="C212" s="97"/>
      <c r="D212" s="97"/>
    </row>
    <row r="213" spans="1:4" x14ac:dyDescent="0.25">
      <c r="A213" s="97"/>
      <c r="B213" s="97"/>
      <c r="C213" s="97"/>
      <c r="D213" s="97"/>
    </row>
    <row r="214" spans="1:4" x14ac:dyDescent="0.25">
      <c r="A214" s="97"/>
      <c r="B214" s="97"/>
      <c r="C214" s="97"/>
      <c r="D214" s="97"/>
    </row>
    <row r="215" spans="1:4" x14ac:dyDescent="0.25">
      <c r="A215" s="97"/>
      <c r="B215" s="97"/>
      <c r="C215" s="97"/>
      <c r="D215" s="97"/>
    </row>
    <row r="216" spans="1:4" x14ac:dyDescent="0.25">
      <c r="A216" s="97"/>
      <c r="B216" s="97"/>
      <c r="C216" s="97"/>
      <c r="D216" s="97"/>
    </row>
    <row r="217" spans="1:4" x14ac:dyDescent="0.25">
      <c r="A217" s="97"/>
      <c r="B217" s="97"/>
      <c r="C217" s="97"/>
      <c r="D217" s="97"/>
    </row>
    <row r="218" spans="1:4" x14ac:dyDescent="0.25">
      <c r="A218" s="97"/>
      <c r="B218" s="97"/>
      <c r="C218" s="97"/>
      <c r="D218" s="97"/>
    </row>
    <row r="219" spans="1:4" x14ac:dyDescent="0.25">
      <c r="A219" s="97"/>
      <c r="B219" s="97"/>
      <c r="C219" s="97"/>
      <c r="D219" s="97"/>
    </row>
    <row r="220" spans="1:4" x14ac:dyDescent="0.25">
      <c r="A220" s="97"/>
      <c r="B220" s="97"/>
      <c r="C220" s="97"/>
      <c r="D220" s="97"/>
    </row>
    <row r="221" spans="1:4" x14ac:dyDescent="0.25">
      <c r="A221" s="97"/>
      <c r="B221" s="97"/>
      <c r="C221" s="97"/>
      <c r="D221" s="97"/>
    </row>
    <row r="222" spans="1:4" x14ac:dyDescent="0.25">
      <c r="A222" s="97"/>
      <c r="B222" s="97"/>
      <c r="C222" s="97"/>
      <c r="D222" s="97"/>
    </row>
    <row r="223" spans="1:4" x14ac:dyDescent="0.25">
      <c r="A223" s="97"/>
      <c r="B223" s="97"/>
      <c r="C223" s="97"/>
      <c r="D223" s="97"/>
    </row>
    <row r="224" spans="1:4" x14ac:dyDescent="0.25">
      <c r="A224" s="97"/>
      <c r="B224" s="97"/>
      <c r="C224" s="97"/>
      <c r="D224" s="97"/>
    </row>
    <row r="225" spans="1:4" x14ac:dyDescent="0.25">
      <c r="A225" s="97"/>
      <c r="B225" s="97"/>
      <c r="C225" s="97"/>
      <c r="D225" s="97"/>
    </row>
    <row r="226" spans="1:4" x14ac:dyDescent="0.25">
      <c r="A226" s="97"/>
      <c r="B226" s="97"/>
      <c r="C226" s="97"/>
      <c r="D226" s="97"/>
    </row>
    <row r="227" spans="1:4" x14ac:dyDescent="0.25">
      <c r="A227" s="97"/>
      <c r="B227" s="97"/>
      <c r="C227" s="97"/>
      <c r="D227" s="97"/>
    </row>
    <row r="228" spans="1:4" x14ac:dyDescent="0.25">
      <c r="A228" s="97"/>
      <c r="B228" s="97"/>
      <c r="C228" s="97"/>
      <c r="D228" s="97"/>
    </row>
    <row r="229" spans="1:4" x14ac:dyDescent="0.25">
      <c r="A229" s="97"/>
      <c r="B229" s="97"/>
      <c r="C229" s="97"/>
      <c r="D229" s="97"/>
    </row>
    <row r="230" spans="1:4" x14ac:dyDescent="0.25">
      <c r="A230" s="97"/>
      <c r="B230" s="97"/>
      <c r="C230" s="97"/>
      <c r="D230" s="97"/>
    </row>
    <row r="231" spans="1:4" x14ac:dyDescent="0.25">
      <c r="A231" s="97"/>
      <c r="B231" s="97"/>
      <c r="C231" s="97"/>
      <c r="D231" s="97"/>
    </row>
    <row r="232" spans="1:4" x14ac:dyDescent="0.25">
      <c r="A232" s="97"/>
      <c r="B232" s="97"/>
      <c r="C232" s="97"/>
      <c r="D232" s="97"/>
    </row>
    <row r="233" spans="1:4" x14ac:dyDescent="0.25">
      <c r="A233" s="97"/>
      <c r="B233" s="97"/>
      <c r="C233" s="97"/>
      <c r="D233" s="97"/>
    </row>
    <row r="234" spans="1:4" x14ac:dyDescent="0.25">
      <c r="A234" s="97"/>
      <c r="B234" s="97"/>
      <c r="C234" s="97"/>
      <c r="D234" s="97"/>
    </row>
    <row r="235" spans="1:4" x14ac:dyDescent="0.25">
      <c r="A235" s="97"/>
      <c r="B235" s="97"/>
      <c r="C235" s="97"/>
      <c r="D235" s="97"/>
    </row>
    <row r="236" spans="1:4" x14ac:dyDescent="0.25">
      <c r="A236" s="97"/>
      <c r="B236" s="97"/>
      <c r="C236" s="97"/>
      <c r="D236" s="97"/>
    </row>
    <row r="237" spans="1:4" x14ac:dyDescent="0.25">
      <c r="A237" s="97"/>
      <c r="B237" s="97"/>
      <c r="C237" s="97"/>
      <c r="D237" s="97"/>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82C4-2AAF-4DC6-96F6-C543B8A908EE}">
  <dimension ref="A1:F116"/>
  <sheetViews>
    <sheetView zoomScaleNormal="100" workbookViewId="0">
      <selection activeCell="E9" sqref="E9"/>
    </sheetView>
  </sheetViews>
  <sheetFormatPr defaultRowHeight="15" x14ac:dyDescent="0.25"/>
  <cols>
    <col min="1" max="1" width="52.28515625" customWidth="1"/>
    <col min="2" max="2" width="16.140625" customWidth="1"/>
  </cols>
  <sheetData>
    <row r="1" spans="1:6" ht="26.25" x14ac:dyDescent="0.25">
      <c r="A1" s="385" t="s">
        <v>42</v>
      </c>
      <c r="B1" s="385"/>
      <c r="C1" s="124"/>
      <c r="D1" s="124"/>
      <c r="E1" s="124"/>
      <c r="F1" s="124"/>
    </row>
    <row r="2" spans="1:6" ht="15.75" thickBot="1" x14ac:dyDescent="0.3">
      <c r="A2" s="465"/>
      <c r="B2" s="465"/>
    </row>
    <row r="3" spans="1:6" ht="77.45" customHeight="1" thickBot="1" x14ac:dyDescent="0.3">
      <c r="A3" s="463" t="s">
        <v>596</v>
      </c>
      <c r="B3" s="464"/>
    </row>
    <row r="4" spans="1:6" x14ac:dyDescent="0.25">
      <c r="A4" s="120" t="s">
        <v>579</v>
      </c>
      <c r="B4" s="119" t="s">
        <v>578</v>
      </c>
    </row>
    <row r="5" spans="1:6" x14ac:dyDescent="0.25">
      <c r="A5" s="118" t="s">
        <v>577</v>
      </c>
      <c r="B5" s="118">
        <v>139</v>
      </c>
    </row>
    <row r="6" spans="1:6" x14ac:dyDescent="0.25">
      <c r="A6" s="118" t="s">
        <v>595</v>
      </c>
      <c r="B6" s="118">
        <v>56</v>
      </c>
    </row>
    <row r="7" spans="1:6" ht="15" customHeight="1" x14ac:dyDescent="0.25">
      <c r="A7" s="118" t="s">
        <v>573</v>
      </c>
      <c r="B7" s="118">
        <v>31</v>
      </c>
      <c r="C7" s="86"/>
    </row>
    <row r="8" spans="1:6" x14ac:dyDescent="0.25">
      <c r="A8" s="118" t="s">
        <v>576</v>
      </c>
      <c r="B8" s="118">
        <v>27</v>
      </c>
    </row>
    <row r="9" spans="1:6" x14ac:dyDescent="0.25">
      <c r="A9" s="118" t="s">
        <v>575</v>
      </c>
      <c r="B9" s="118">
        <v>26</v>
      </c>
    </row>
    <row r="10" spans="1:6" x14ac:dyDescent="0.25">
      <c r="A10" s="118" t="s">
        <v>217</v>
      </c>
      <c r="B10" s="118">
        <v>22</v>
      </c>
    </row>
    <row r="11" spans="1:6" x14ac:dyDescent="0.25">
      <c r="A11" s="118" t="s">
        <v>262</v>
      </c>
      <c r="B11" s="118">
        <v>19</v>
      </c>
    </row>
    <row r="12" spans="1:6" x14ac:dyDescent="0.25">
      <c r="A12" s="118" t="s">
        <v>140</v>
      </c>
      <c r="B12" s="118">
        <v>17</v>
      </c>
    </row>
    <row r="13" spans="1:6" x14ac:dyDescent="0.25">
      <c r="A13" s="118" t="s">
        <v>171</v>
      </c>
      <c r="B13" s="118">
        <v>15</v>
      </c>
    </row>
    <row r="14" spans="1:6" x14ac:dyDescent="0.25">
      <c r="A14" s="118" t="s">
        <v>574</v>
      </c>
      <c r="B14" s="118">
        <v>15</v>
      </c>
    </row>
    <row r="15" spans="1:6" x14ac:dyDescent="0.25">
      <c r="A15" s="118" t="s">
        <v>566</v>
      </c>
      <c r="B15" s="118">
        <v>14</v>
      </c>
    </row>
    <row r="16" spans="1:6" x14ac:dyDescent="0.25">
      <c r="A16" s="118" t="s">
        <v>594</v>
      </c>
      <c r="B16" s="118">
        <v>14</v>
      </c>
    </row>
    <row r="17" spans="1:2" x14ac:dyDescent="0.25">
      <c r="A17" s="118" t="s">
        <v>205</v>
      </c>
      <c r="B17" s="118">
        <v>12</v>
      </c>
    </row>
    <row r="18" spans="1:2" x14ac:dyDescent="0.25">
      <c r="A18" s="118" t="s">
        <v>289</v>
      </c>
      <c r="B18" s="118">
        <v>11</v>
      </c>
    </row>
    <row r="19" spans="1:2" x14ac:dyDescent="0.25">
      <c r="A19" s="118" t="s">
        <v>570</v>
      </c>
      <c r="B19" s="118">
        <v>11</v>
      </c>
    </row>
    <row r="20" spans="1:2" x14ac:dyDescent="0.25">
      <c r="A20" s="118" t="s">
        <v>162</v>
      </c>
      <c r="B20" s="118">
        <v>11</v>
      </c>
    </row>
    <row r="21" spans="1:2" x14ac:dyDescent="0.25">
      <c r="A21" s="118" t="s">
        <v>151</v>
      </c>
      <c r="B21" s="118">
        <v>10</v>
      </c>
    </row>
    <row r="22" spans="1:2" x14ac:dyDescent="0.25">
      <c r="A22" s="118" t="s">
        <v>593</v>
      </c>
      <c r="B22" s="118">
        <v>10</v>
      </c>
    </row>
    <row r="23" spans="1:2" x14ac:dyDescent="0.25">
      <c r="A23" s="118" t="s">
        <v>15</v>
      </c>
      <c r="B23" s="118">
        <v>10</v>
      </c>
    </row>
    <row r="24" spans="1:2" x14ac:dyDescent="0.25">
      <c r="A24" s="118" t="s">
        <v>572</v>
      </c>
      <c r="B24" s="118">
        <v>9</v>
      </c>
    </row>
    <row r="25" spans="1:2" x14ac:dyDescent="0.25">
      <c r="A25" s="118" t="s">
        <v>567</v>
      </c>
      <c r="B25" s="118">
        <v>8</v>
      </c>
    </row>
    <row r="26" spans="1:2" x14ac:dyDescent="0.25">
      <c r="A26" s="118" t="s">
        <v>569</v>
      </c>
      <c r="B26" s="118">
        <v>8</v>
      </c>
    </row>
    <row r="27" spans="1:2" x14ac:dyDescent="0.25">
      <c r="A27" s="118" t="s">
        <v>27</v>
      </c>
      <c r="B27" s="118">
        <v>8</v>
      </c>
    </row>
    <row r="28" spans="1:2" x14ac:dyDescent="0.25">
      <c r="A28" s="118" t="s">
        <v>571</v>
      </c>
      <c r="B28" s="118">
        <v>8</v>
      </c>
    </row>
    <row r="29" spans="1:2" x14ac:dyDescent="0.25">
      <c r="A29" s="118" t="s">
        <v>568</v>
      </c>
      <c r="B29" s="118">
        <v>7</v>
      </c>
    </row>
    <row r="30" spans="1:2" x14ac:dyDescent="0.25">
      <c r="A30" s="118" t="s">
        <v>565</v>
      </c>
      <c r="B30" s="118">
        <v>6</v>
      </c>
    </row>
    <row r="31" spans="1:2" x14ac:dyDescent="0.25">
      <c r="A31" s="118" t="s">
        <v>564</v>
      </c>
      <c r="B31" s="118">
        <v>5</v>
      </c>
    </row>
    <row r="32" spans="1:2" x14ac:dyDescent="0.25">
      <c r="A32" s="118" t="s">
        <v>20</v>
      </c>
      <c r="B32" s="118">
        <v>4</v>
      </c>
    </row>
    <row r="33" spans="1:2" x14ac:dyDescent="0.25">
      <c r="A33" s="118" t="s">
        <v>592</v>
      </c>
      <c r="B33" s="118">
        <v>4</v>
      </c>
    </row>
    <row r="34" spans="1:2" x14ac:dyDescent="0.25">
      <c r="A34" s="118" t="s">
        <v>591</v>
      </c>
      <c r="B34" s="118">
        <v>3</v>
      </c>
    </row>
    <row r="35" spans="1:2" x14ac:dyDescent="0.25">
      <c r="A35" s="118" t="s">
        <v>292</v>
      </c>
      <c r="B35" s="118">
        <v>3</v>
      </c>
    </row>
    <row r="36" spans="1:2" x14ac:dyDescent="0.25">
      <c r="A36" s="118" t="s">
        <v>562</v>
      </c>
      <c r="B36" s="118">
        <v>3</v>
      </c>
    </row>
    <row r="37" spans="1:2" x14ac:dyDescent="0.25">
      <c r="A37" s="118" t="s">
        <v>33</v>
      </c>
      <c r="B37" s="118">
        <v>3</v>
      </c>
    </row>
    <row r="38" spans="1:2" x14ac:dyDescent="0.25">
      <c r="A38" s="118" t="s">
        <v>590</v>
      </c>
      <c r="B38" s="118">
        <v>3</v>
      </c>
    </row>
    <row r="39" spans="1:2" x14ac:dyDescent="0.25">
      <c r="A39" s="118" t="s">
        <v>197</v>
      </c>
      <c r="B39" s="118">
        <v>3</v>
      </c>
    </row>
    <row r="40" spans="1:2" x14ac:dyDescent="0.25">
      <c r="A40" s="118" t="s">
        <v>589</v>
      </c>
      <c r="B40" s="118">
        <v>2</v>
      </c>
    </row>
    <row r="41" spans="1:2" x14ac:dyDescent="0.25">
      <c r="A41" s="118" t="s">
        <v>13</v>
      </c>
      <c r="B41" s="118">
        <v>2</v>
      </c>
    </row>
    <row r="42" spans="1:2" x14ac:dyDescent="0.25">
      <c r="A42" s="118" t="s">
        <v>560</v>
      </c>
      <c r="B42" s="118">
        <v>2</v>
      </c>
    </row>
    <row r="43" spans="1:2" x14ac:dyDescent="0.25">
      <c r="A43" s="118" t="s">
        <v>220</v>
      </c>
      <c r="B43" s="118">
        <v>2</v>
      </c>
    </row>
    <row r="44" spans="1:2" x14ac:dyDescent="0.25">
      <c r="A44" s="118" t="s">
        <v>8</v>
      </c>
      <c r="B44" s="118">
        <v>2</v>
      </c>
    </row>
    <row r="45" spans="1:2" x14ac:dyDescent="0.25">
      <c r="A45" s="118" t="s">
        <v>588</v>
      </c>
      <c r="B45" s="118">
        <v>1</v>
      </c>
    </row>
    <row r="46" spans="1:2" x14ac:dyDescent="0.25">
      <c r="A46" s="118" t="s">
        <v>587</v>
      </c>
      <c r="B46" s="118">
        <v>1</v>
      </c>
    </row>
    <row r="47" spans="1:2" x14ac:dyDescent="0.25">
      <c r="A47" s="118" t="s">
        <v>17</v>
      </c>
      <c r="B47" s="118">
        <v>1</v>
      </c>
    </row>
    <row r="48" spans="1:2" x14ac:dyDescent="0.25">
      <c r="A48" s="118" t="s">
        <v>586</v>
      </c>
      <c r="B48" s="118">
        <v>1</v>
      </c>
    </row>
    <row r="49" spans="1:6" x14ac:dyDescent="0.25">
      <c r="A49" s="118" t="s">
        <v>285</v>
      </c>
      <c r="B49" s="118">
        <v>1</v>
      </c>
    </row>
    <row r="50" spans="1:6" x14ac:dyDescent="0.25">
      <c r="A50" s="118" t="s">
        <v>350</v>
      </c>
      <c r="B50" s="118">
        <v>1</v>
      </c>
    </row>
    <row r="51" spans="1:6" x14ac:dyDescent="0.25">
      <c r="A51" s="118" t="s">
        <v>585</v>
      </c>
      <c r="B51" s="118">
        <v>1</v>
      </c>
      <c r="F51" t="s">
        <v>561</v>
      </c>
    </row>
    <row r="52" spans="1:6" x14ac:dyDescent="0.25">
      <c r="A52" s="118" t="s">
        <v>584</v>
      </c>
      <c r="B52" s="118">
        <v>1</v>
      </c>
    </row>
    <row r="53" spans="1:6" x14ac:dyDescent="0.25">
      <c r="A53" s="118" t="s">
        <v>6</v>
      </c>
      <c r="B53" s="118">
        <v>1</v>
      </c>
    </row>
    <row r="54" spans="1:6" x14ac:dyDescent="0.25">
      <c r="A54" s="118" t="s">
        <v>41</v>
      </c>
      <c r="B54" s="118">
        <v>1</v>
      </c>
    </row>
    <row r="55" spans="1:6" x14ac:dyDescent="0.25">
      <c r="A55" s="118" t="s">
        <v>563</v>
      </c>
      <c r="B55" s="118">
        <v>1</v>
      </c>
    </row>
    <row r="56" spans="1:6" x14ac:dyDescent="0.25">
      <c r="A56" s="118" t="s">
        <v>583</v>
      </c>
      <c r="B56" s="118">
        <v>1</v>
      </c>
    </row>
    <row r="57" spans="1:6" x14ac:dyDescent="0.25">
      <c r="A57" s="118" t="s">
        <v>14</v>
      </c>
      <c r="B57" s="118">
        <v>1</v>
      </c>
    </row>
    <row r="58" spans="1:6" x14ac:dyDescent="0.25">
      <c r="A58" s="118" t="s">
        <v>582</v>
      </c>
      <c r="B58" s="118">
        <v>1</v>
      </c>
    </row>
    <row r="59" spans="1:6" x14ac:dyDescent="0.25">
      <c r="A59" s="118" t="s">
        <v>12</v>
      </c>
      <c r="B59" s="118">
        <v>1</v>
      </c>
    </row>
    <row r="60" spans="1:6" x14ac:dyDescent="0.25">
      <c r="A60" s="118" t="s">
        <v>581</v>
      </c>
      <c r="B60" s="118">
        <v>1</v>
      </c>
    </row>
    <row r="61" spans="1:6" ht="15.75" thickBot="1" x14ac:dyDescent="0.3">
      <c r="A61" s="123" t="s">
        <v>532</v>
      </c>
      <c r="B61" s="123">
        <v>581</v>
      </c>
    </row>
    <row r="62" spans="1:6" x14ac:dyDescent="0.25">
      <c r="A62" s="122"/>
      <c r="B62" s="122"/>
    </row>
    <row r="63" spans="1:6" ht="15.75" thickBot="1" x14ac:dyDescent="0.3">
      <c r="A63" s="121"/>
      <c r="B63" s="121"/>
    </row>
    <row r="64" spans="1:6" ht="15.75" thickBot="1" x14ac:dyDescent="0.3">
      <c r="A64" s="463" t="s">
        <v>580</v>
      </c>
      <c r="B64" s="464"/>
    </row>
    <row r="65" spans="1:3" x14ac:dyDescent="0.25">
      <c r="A65" s="120" t="s">
        <v>579</v>
      </c>
      <c r="B65" s="119" t="s">
        <v>578</v>
      </c>
    </row>
    <row r="66" spans="1:3" x14ac:dyDescent="0.25">
      <c r="A66" s="118" t="s">
        <v>577</v>
      </c>
      <c r="B66" s="118">
        <v>125</v>
      </c>
    </row>
    <row r="67" spans="1:3" x14ac:dyDescent="0.25">
      <c r="A67" s="118" t="s">
        <v>184</v>
      </c>
      <c r="B67" s="118">
        <v>51</v>
      </c>
    </row>
    <row r="68" spans="1:3" x14ac:dyDescent="0.25">
      <c r="A68" s="118" t="s">
        <v>576</v>
      </c>
      <c r="B68" s="118">
        <v>32</v>
      </c>
      <c r="C68" s="86"/>
    </row>
    <row r="69" spans="1:3" x14ac:dyDescent="0.25">
      <c r="A69" s="118" t="s">
        <v>217</v>
      </c>
      <c r="B69" s="118">
        <v>22</v>
      </c>
    </row>
    <row r="70" spans="1:3" x14ac:dyDescent="0.25">
      <c r="A70" s="118" t="s">
        <v>575</v>
      </c>
      <c r="B70" s="118">
        <v>18</v>
      </c>
    </row>
    <row r="71" spans="1:3" x14ac:dyDescent="0.25">
      <c r="A71" s="118" t="s">
        <v>574</v>
      </c>
      <c r="B71" s="118">
        <v>15</v>
      </c>
    </row>
    <row r="72" spans="1:3" x14ac:dyDescent="0.25">
      <c r="A72" s="118" t="s">
        <v>171</v>
      </c>
      <c r="B72" s="118">
        <v>15</v>
      </c>
    </row>
    <row r="73" spans="1:3" x14ac:dyDescent="0.25">
      <c r="A73" s="118" t="s">
        <v>573</v>
      </c>
      <c r="B73" s="118">
        <v>15</v>
      </c>
    </row>
    <row r="74" spans="1:3" x14ac:dyDescent="0.25">
      <c r="A74" s="118" t="s">
        <v>15</v>
      </c>
      <c r="B74" s="118">
        <v>14</v>
      </c>
    </row>
    <row r="75" spans="1:3" x14ac:dyDescent="0.25">
      <c r="A75" s="118" t="s">
        <v>262</v>
      </c>
      <c r="B75" s="118">
        <v>14</v>
      </c>
    </row>
    <row r="76" spans="1:3" x14ac:dyDescent="0.25">
      <c r="A76" s="118" t="s">
        <v>572</v>
      </c>
      <c r="B76" s="118">
        <v>14</v>
      </c>
    </row>
    <row r="77" spans="1:3" x14ac:dyDescent="0.25">
      <c r="A77" s="118" t="s">
        <v>571</v>
      </c>
      <c r="B77" s="118">
        <v>12</v>
      </c>
    </row>
    <row r="78" spans="1:3" x14ac:dyDescent="0.25">
      <c r="A78" s="118" t="s">
        <v>570</v>
      </c>
      <c r="B78" s="118">
        <v>12</v>
      </c>
    </row>
    <row r="79" spans="1:3" x14ac:dyDescent="0.25">
      <c r="A79" s="118" t="s">
        <v>151</v>
      </c>
      <c r="B79" s="118">
        <v>11</v>
      </c>
    </row>
    <row r="80" spans="1:3" x14ac:dyDescent="0.25">
      <c r="A80" s="118" t="s">
        <v>208</v>
      </c>
      <c r="B80" s="118">
        <v>10</v>
      </c>
    </row>
    <row r="81" spans="1:2" x14ac:dyDescent="0.25">
      <c r="A81" s="118" t="s">
        <v>162</v>
      </c>
      <c r="B81" s="118">
        <v>10</v>
      </c>
    </row>
    <row r="82" spans="1:2" x14ac:dyDescent="0.25">
      <c r="A82" s="118" t="s">
        <v>569</v>
      </c>
      <c r="B82" s="118">
        <v>9</v>
      </c>
    </row>
    <row r="83" spans="1:2" x14ac:dyDescent="0.25">
      <c r="A83" s="118" t="s">
        <v>27</v>
      </c>
      <c r="B83" s="118">
        <v>9</v>
      </c>
    </row>
    <row r="84" spans="1:2" x14ac:dyDescent="0.25">
      <c r="A84" s="118" t="s">
        <v>568</v>
      </c>
      <c r="B84" s="118">
        <v>8</v>
      </c>
    </row>
    <row r="85" spans="1:2" x14ac:dyDescent="0.25">
      <c r="A85" s="118" t="s">
        <v>265</v>
      </c>
      <c r="B85" s="118">
        <v>8</v>
      </c>
    </row>
    <row r="86" spans="1:2" x14ac:dyDescent="0.25">
      <c r="A86" s="118" t="s">
        <v>140</v>
      </c>
      <c r="B86" s="118">
        <v>8</v>
      </c>
    </row>
    <row r="87" spans="1:2" x14ac:dyDescent="0.25">
      <c r="A87" s="118" t="s">
        <v>205</v>
      </c>
      <c r="B87" s="118">
        <v>8</v>
      </c>
    </row>
    <row r="88" spans="1:2" x14ac:dyDescent="0.25">
      <c r="A88" s="118" t="s">
        <v>20</v>
      </c>
      <c r="B88" s="118">
        <v>8</v>
      </c>
    </row>
    <row r="89" spans="1:2" x14ac:dyDescent="0.25">
      <c r="A89" s="118" t="s">
        <v>567</v>
      </c>
      <c r="B89" s="118">
        <v>7</v>
      </c>
    </row>
    <row r="90" spans="1:2" x14ac:dyDescent="0.25">
      <c r="A90" s="118" t="s">
        <v>566</v>
      </c>
      <c r="B90" s="118">
        <v>7</v>
      </c>
    </row>
    <row r="91" spans="1:2" x14ac:dyDescent="0.25">
      <c r="A91" s="118" t="s">
        <v>276</v>
      </c>
      <c r="B91" s="118">
        <v>6</v>
      </c>
    </row>
    <row r="92" spans="1:2" x14ac:dyDescent="0.25">
      <c r="A92" s="118" t="s">
        <v>565</v>
      </c>
      <c r="B92" s="118">
        <v>5</v>
      </c>
    </row>
    <row r="93" spans="1:2" x14ac:dyDescent="0.25">
      <c r="A93" s="118" t="s">
        <v>331</v>
      </c>
      <c r="B93" s="118">
        <v>5</v>
      </c>
    </row>
    <row r="94" spans="1:2" x14ac:dyDescent="0.25">
      <c r="A94" s="118" t="s">
        <v>202</v>
      </c>
      <c r="B94" s="118">
        <v>4</v>
      </c>
    </row>
    <row r="95" spans="1:2" x14ac:dyDescent="0.25">
      <c r="A95" s="118" t="s">
        <v>11</v>
      </c>
      <c r="B95" s="118">
        <v>4</v>
      </c>
    </row>
    <row r="96" spans="1:2" x14ac:dyDescent="0.25">
      <c r="A96" s="118" t="s">
        <v>334</v>
      </c>
      <c r="B96" s="118">
        <v>4</v>
      </c>
    </row>
    <row r="97" spans="1:6" x14ac:dyDescent="0.25">
      <c r="A97" s="118" t="s">
        <v>13</v>
      </c>
      <c r="B97" s="118">
        <v>3</v>
      </c>
    </row>
    <row r="98" spans="1:6" x14ac:dyDescent="0.25">
      <c r="A98" s="118" t="s">
        <v>179</v>
      </c>
      <c r="B98" s="118">
        <v>3</v>
      </c>
    </row>
    <row r="99" spans="1:6" x14ac:dyDescent="0.25">
      <c r="A99" s="118" t="s">
        <v>33</v>
      </c>
      <c r="B99" s="118">
        <v>3</v>
      </c>
    </row>
    <row r="100" spans="1:6" x14ac:dyDescent="0.25">
      <c r="A100" s="118" t="s">
        <v>220</v>
      </c>
      <c r="B100" s="118">
        <v>2</v>
      </c>
    </row>
    <row r="101" spans="1:6" x14ac:dyDescent="0.25">
      <c r="A101" s="118" t="s">
        <v>8</v>
      </c>
      <c r="B101" s="118">
        <v>2</v>
      </c>
    </row>
    <row r="102" spans="1:6" x14ac:dyDescent="0.25">
      <c r="A102" s="118" t="s">
        <v>319</v>
      </c>
      <c r="B102" s="118">
        <v>2</v>
      </c>
    </row>
    <row r="103" spans="1:6" x14ac:dyDescent="0.25">
      <c r="A103" s="118" t="s">
        <v>350</v>
      </c>
      <c r="B103" s="118">
        <v>2</v>
      </c>
    </row>
    <row r="104" spans="1:6" x14ac:dyDescent="0.25">
      <c r="A104" s="118" t="s">
        <v>564</v>
      </c>
      <c r="B104" s="118">
        <v>2</v>
      </c>
    </row>
    <row r="105" spans="1:6" x14ac:dyDescent="0.25">
      <c r="A105" s="118" t="s">
        <v>292</v>
      </c>
      <c r="B105" s="118">
        <v>2</v>
      </c>
    </row>
    <row r="106" spans="1:6" x14ac:dyDescent="0.25">
      <c r="A106" s="118" t="s">
        <v>249</v>
      </c>
      <c r="B106" s="118">
        <v>2</v>
      </c>
    </row>
    <row r="107" spans="1:6" x14ac:dyDescent="0.25">
      <c r="A107" s="118" t="s">
        <v>197</v>
      </c>
      <c r="B107" s="118">
        <v>2</v>
      </c>
    </row>
    <row r="108" spans="1:6" x14ac:dyDescent="0.25">
      <c r="A108" s="118" t="s">
        <v>41</v>
      </c>
      <c r="B108" s="118">
        <v>1</v>
      </c>
    </row>
    <row r="109" spans="1:6" x14ac:dyDescent="0.25">
      <c r="A109" s="118" t="s">
        <v>289</v>
      </c>
      <c r="B109" s="118">
        <v>1</v>
      </c>
    </row>
    <row r="110" spans="1:6" x14ac:dyDescent="0.25">
      <c r="A110" s="118" t="s">
        <v>563</v>
      </c>
      <c r="B110" s="118">
        <v>1</v>
      </c>
    </row>
    <row r="111" spans="1:6" x14ac:dyDescent="0.25">
      <c r="A111" s="118" t="s">
        <v>296</v>
      </c>
      <c r="B111" s="118">
        <v>1</v>
      </c>
    </row>
    <row r="112" spans="1:6" x14ac:dyDescent="0.25">
      <c r="A112" s="118" t="s">
        <v>562</v>
      </c>
      <c r="B112" s="118">
        <v>1</v>
      </c>
      <c r="F112" t="s">
        <v>561</v>
      </c>
    </row>
    <row r="113" spans="1:2" x14ac:dyDescent="0.25">
      <c r="A113" s="118" t="s">
        <v>188</v>
      </c>
      <c r="B113" s="118">
        <v>1</v>
      </c>
    </row>
    <row r="114" spans="1:2" x14ac:dyDescent="0.25">
      <c r="A114" s="118" t="s">
        <v>12</v>
      </c>
      <c r="B114" s="118">
        <v>1</v>
      </c>
    </row>
    <row r="115" spans="1:2" x14ac:dyDescent="0.25">
      <c r="A115" s="118" t="s">
        <v>560</v>
      </c>
      <c r="B115" s="118">
        <v>1</v>
      </c>
    </row>
    <row r="116" spans="1:2" ht="15.75" thickBot="1" x14ac:dyDescent="0.3">
      <c r="A116" s="117" t="s">
        <v>532</v>
      </c>
      <c r="B116" s="117">
        <v>523</v>
      </c>
    </row>
  </sheetData>
  <mergeCells count="3">
    <mergeCell ref="A64:B64"/>
    <mergeCell ref="A1:B2"/>
    <mergeCell ref="A3:B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95231-8D0A-4399-9991-58E9486BB424}">
  <sheetPr>
    <pageSetUpPr fitToPage="1"/>
  </sheetPr>
  <dimension ref="A1:D163"/>
  <sheetViews>
    <sheetView showGridLines="0" tabSelected="1" topLeftCell="A102" zoomScale="85" zoomScaleNormal="100" workbookViewId="0">
      <selection activeCell="B119" sqref="B119"/>
    </sheetView>
  </sheetViews>
  <sheetFormatPr defaultRowHeight="15" x14ac:dyDescent="0.25"/>
  <cols>
    <col min="1" max="1" width="26.5703125" style="1" customWidth="1"/>
    <col min="2" max="2" width="160.7109375" customWidth="1"/>
  </cols>
  <sheetData>
    <row r="1" spans="1:2" s="2" customFormat="1" ht="26.25" x14ac:dyDescent="0.25">
      <c r="A1" s="385" t="s">
        <v>42</v>
      </c>
      <c r="B1" s="385"/>
    </row>
    <row r="2" spans="1:2" s="2" customFormat="1" ht="74.25" customHeight="1" x14ac:dyDescent="0.25">
      <c r="A2" s="386" t="s">
        <v>43</v>
      </c>
      <c r="B2" s="386"/>
    </row>
    <row r="3" spans="1:2" s="2" customFormat="1" ht="48.6" customHeight="1" thickBot="1" x14ac:dyDescent="0.3">
      <c r="A3" s="10" t="s">
        <v>437</v>
      </c>
      <c r="B3" s="367"/>
    </row>
    <row r="4" spans="1:2" ht="18.75" x14ac:dyDescent="0.25">
      <c r="A4" s="14" t="s">
        <v>109</v>
      </c>
      <c r="B4" s="15" t="s">
        <v>110</v>
      </c>
    </row>
    <row r="5" spans="1:2" ht="15.75" x14ac:dyDescent="0.25">
      <c r="A5" s="16" t="s">
        <v>44</v>
      </c>
      <c r="B5" s="17" t="s">
        <v>45</v>
      </c>
    </row>
    <row r="6" spans="1:2" ht="15.75" x14ac:dyDescent="0.25">
      <c r="A6" s="16" t="s">
        <v>46</v>
      </c>
      <c r="B6" s="17" t="s">
        <v>47</v>
      </c>
    </row>
    <row r="7" spans="1:2" ht="15.75" x14ac:dyDescent="0.25">
      <c r="A7" s="16" t="s">
        <v>48</v>
      </c>
      <c r="B7" s="17" t="s">
        <v>49</v>
      </c>
    </row>
    <row r="8" spans="1:2" ht="15.75" x14ac:dyDescent="0.25">
      <c r="A8" s="16" t="s">
        <v>50</v>
      </c>
      <c r="B8" s="17" t="s">
        <v>51</v>
      </c>
    </row>
    <row r="9" spans="1:2" ht="15.75" x14ac:dyDescent="0.25">
      <c r="A9" s="16" t="s">
        <v>3</v>
      </c>
      <c r="B9" s="17" t="s">
        <v>52</v>
      </c>
    </row>
    <row r="10" spans="1:2" ht="15.75" x14ac:dyDescent="0.25">
      <c r="A10" s="16" t="s">
        <v>53</v>
      </c>
      <c r="B10" s="17" t="s">
        <v>54</v>
      </c>
    </row>
    <row r="11" spans="1:2" ht="15.75" x14ac:dyDescent="0.25">
      <c r="A11" s="16" t="s">
        <v>55</v>
      </c>
      <c r="B11" s="17" t="s">
        <v>56</v>
      </c>
    </row>
    <row r="12" spans="1:2" ht="15.75" x14ac:dyDescent="0.25">
      <c r="A12" s="16" t="s">
        <v>57</v>
      </c>
      <c r="B12" s="17" t="s">
        <v>58</v>
      </c>
    </row>
    <row r="13" spans="1:2" ht="47.25" x14ac:dyDescent="0.25">
      <c r="A13" s="16" t="s">
        <v>59</v>
      </c>
      <c r="B13" s="17" t="s">
        <v>60</v>
      </c>
    </row>
    <row r="14" spans="1:2" ht="47.25" x14ac:dyDescent="0.25">
      <c r="A14" s="16" t="s">
        <v>61</v>
      </c>
      <c r="B14" s="17" t="s">
        <v>62</v>
      </c>
    </row>
    <row r="15" spans="1:2" ht="15.75" x14ac:dyDescent="0.25">
      <c r="A15" s="16" t="s">
        <v>63</v>
      </c>
      <c r="B15" s="17" t="s">
        <v>64</v>
      </c>
    </row>
    <row r="16" spans="1:2" ht="47.25" customHeight="1" x14ac:dyDescent="0.25">
      <c r="A16" s="475" t="s">
        <v>65</v>
      </c>
      <c r="B16" s="17" t="s">
        <v>66</v>
      </c>
    </row>
    <row r="17" spans="1:2" ht="47.25" x14ac:dyDescent="0.25">
      <c r="A17" s="475"/>
      <c r="B17" s="17" t="s">
        <v>67</v>
      </c>
    </row>
    <row r="18" spans="1:2" ht="47.1" customHeight="1" x14ac:dyDescent="0.25">
      <c r="A18" s="475" t="s">
        <v>440</v>
      </c>
      <c r="B18" s="17" t="s">
        <v>441</v>
      </c>
    </row>
    <row r="19" spans="1:2" ht="47.25" x14ac:dyDescent="0.25">
      <c r="A19" s="475"/>
      <c r="B19" s="17" t="s">
        <v>442</v>
      </c>
    </row>
    <row r="20" spans="1:2" ht="31.5" x14ac:dyDescent="0.25">
      <c r="A20" s="16" t="s">
        <v>68</v>
      </c>
      <c r="B20" s="17" t="s">
        <v>833</v>
      </c>
    </row>
    <row r="21" spans="1:2" ht="15.75" x14ac:dyDescent="0.25">
      <c r="A21" s="16" t="s">
        <v>69</v>
      </c>
      <c r="B21" s="17" t="s">
        <v>70</v>
      </c>
    </row>
    <row r="22" spans="1:2" ht="15.75" x14ac:dyDescent="0.25">
      <c r="A22" s="16" t="s">
        <v>71</v>
      </c>
      <c r="B22" s="17" t="s">
        <v>72</v>
      </c>
    </row>
    <row r="23" spans="1:2" ht="15.75" x14ac:dyDescent="0.25">
      <c r="A23" s="16" t="s">
        <v>73</v>
      </c>
      <c r="B23" s="17" t="s">
        <v>74</v>
      </c>
    </row>
    <row r="24" spans="1:2" ht="31.5" x14ac:dyDescent="0.25">
      <c r="A24" s="16" t="s">
        <v>75</v>
      </c>
      <c r="B24" s="17" t="s">
        <v>76</v>
      </c>
    </row>
    <row r="25" spans="1:2" ht="31.5" x14ac:dyDescent="0.25">
      <c r="A25" s="16" t="s">
        <v>77</v>
      </c>
      <c r="B25" s="17" t="s">
        <v>78</v>
      </c>
    </row>
    <row r="26" spans="1:2" ht="15.75" x14ac:dyDescent="0.25">
      <c r="A26" s="16" t="s">
        <v>79</v>
      </c>
      <c r="B26" s="17" t="s">
        <v>80</v>
      </c>
    </row>
    <row r="27" spans="1:2" ht="15.75" x14ac:dyDescent="0.25">
      <c r="A27" s="16" t="s">
        <v>81</v>
      </c>
      <c r="B27" s="17" t="s">
        <v>82</v>
      </c>
    </row>
    <row r="28" spans="1:2" ht="15.75" x14ac:dyDescent="0.25">
      <c r="A28" s="16" t="s">
        <v>83</v>
      </c>
      <c r="B28" s="17" t="s">
        <v>84</v>
      </c>
    </row>
    <row r="29" spans="1:2" ht="15.75" x14ac:dyDescent="0.25">
      <c r="A29" s="16" t="s">
        <v>85</v>
      </c>
      <c r="B29" s="17" t="s">
        <v>86</v>
      </c>
    </row>
    <row r="30" spans="1:2" ht="15.75" x14ac:dyDescent="0.25">
      <c r="A30" s="16" t="s">
        <v>87</v>
      </c>
      <c r="B30" s="17" t="s">
        <v>88</v>
      </c>
    </row>
    <row r="31" spans="1:2" ht="15.75" x14ac:dyDescent="0.25">
      <c r="A31" s="16" t="s">
        <v>1</v>
      </c>
      <c r="B31" s="17" t="s">
        <v>89</v>
      </c>
    </row>
    <row r="32" spans="1:2" ht="31.5" x14ac:dyDescent="0.25">
      <c r="A32" s="16" t="s">
        <v>464</v>
      </c>
      <c r="B32" s="17" t="s">
        <v>90</v>
      </c>
    </row>
    <row r="33" spans="1:2" ht="15.75" x14ac:dyDescent="0.25">
      <c r="A33" s="16" t="s">
        <v>2</v>
      </c>
      <c r="B33" s="17" t="s">
        <v>91</v>
      </c>
    </row>
    <row r="34" spans="1:2" ht="31.5" x14ac:dyDescent="0.25">
      <c r="A34" s="16" t="s">
        <v>92</v>
      </c>
      <c r="B34" s="17" t="s">
        <v>93</v>
      </c>
    </row>
    <row r="35" spans="1:2" ht="15.75" x14ac:dyDescent="0.25">
      <c r="A35" s="16" t="s">
        <v>94</v>
      </c>
      <c r="B35" s="17" t="s">
        <v>95</v>
      </c>
    </row>
    <row r="36" spans="1:2" ht="31.5" x14ac:dyDescent="0.25">
      <c r="A36" s="16" t="s">
        <v>96</v>
      </c>
      <c r="B36" s="17" t="s">
        <v>97</v>
      </c>
    </row>
    <row r="37" spans="1:2" ht="15.75" x14ac:dyDescent="0.25">
      <c r="A37" s="16" t="s">
        <v>98</v>
      </c>
      <c r="B37" s="17" t="s">
        <v>443</v>
      </c>
    </row>
    <row r="38" spans="1:2" ht="15.75" x14ac:dyDescent="0.25">
      <c r="A38" s="16" t="s">
        <v>19</v>
      </c>
      <c r="B38" s="17" t="s">
        <v>444</v>
      </c>
    </row>
    <row r="39" spans="1:2" ht="15.75" x14ac:dyDescent="0.25">
      <c r="A39" s="475" t="s">
        <v>99</v>
      </c>
      <c r="B39" s="17" t="s">
        <v>100</v>
      </c>
    </row>
    <row r="40" spans="1:2" ht="15.75" x14ac:dyDescent="0.25">
      <c r="A40" s="475"/>
      <c r="B40" s="17" t="s">
        <v>101</v>
      </c>
    </row>
    <row r="41" spans="1:2" ht="47.25" x14ac:dyDescent="0.25">
      <c r="A41" s="475"/>
      <c r="B41" s="17" t="s">
        <v>102</v>
      </c>
    </row>
    <row r="42" spans="1:2" ht="47.25" x14ac:dyDescent="0.25">
      <c r="A42" s="475"/>
      <c r="B42" s="17" t="s">
        <v>103</v>
      </c>
    </row>
    <row r="43" spans="1:2" ht="15.75" x14ac:dyDescent="0.25">
      <c r="A43" s="475"/>
      <c r="B43" s="17" t="s">
        <v>104</v>
      </c>
    </row>
    <row r="44" spans="1:2" ht="15.75" x14ac:dyDescent="0.25">
      <c r="A44" s="475"/>
      <c r="B44" s="17" t="s">
        <v>105</v>
      </c>
    </row>
    <row r="45" spans="1:2" ht="15.75" x14ac:dyDescent="0.25">
      <c r="A45" s="475"/>
      <c r="B45" s="17" t="s">
        <v>106</v>
      </c>
    </row>
    <row r="46" spans="1:2" ht="15.75" x14ac:dyDescent="0.25">
      <c r="A46" s="16" t="s">
        <v>107</v>
      </c>
      <c r="B46" s="17" t="s">
        <v>108</v>
      </c>
    </row>
    <row r="47" spans="1:2" ht="31.5" x14ac:dyDescent="0.25">
      <c r="A47" s="475" t="s">
        <v>459</v>
      </c>
      <c r="B47" s="17" t="s">
        <v>445</v>
      </c>
    </row>
    <row r="48" spans="1:2" ht="15.75" x14ac:dyDescent="0.25">
      <c r="A48" s="475"/>
      <c r="B48" s="17" t="s">
        <v>446</v>
      </c>
    </row>
    <row r="49" spans="1:2" ht="15.75" x14ac:dyDescent="0.25">
      <c r="A49" s="475"/>
      <c r="B49" s="17" t="s">
        <v>447</v>
      </c>
    </row>
    <row r="50" spans="1:2" ht="15.75" customHeight="1" x14ac:dyDescent="0.25">
      <c r="A50" s="475" t="s">
        <v>834</v>
      </c>
      <c r="B50" s="368" t="s">
        <v>835</v>
      </c>
    </row>
    <row r="51" spans="1:2" ht="15.75" x14ac:dyDescent="0.25">
      <c r="A51" s="475"/>
      <c r="B51" s="17" t="s">
        <v>448</v>
      </c>
    </row>
    <row r="52" spans="1:2" ht="35.450000000000003" customHeight="1" x14ac:dyDescent="0.25">
      <c r="A52" s="475"/>
      <c r="B52" s="17" t="s">
        <v>449</v>
      </c>
    </row>
    <row r="53" spans="1:2" ht="86.25" customHeight="1" x14ac:dyDescent="0.25">
      <c r="A53" s="475"/>
      <c r="B53" s="17" t="s">
        <v>836</v>
      </c>
    </row>
    <row r="54" spans="1:2" ht="87.6" customHeight="1" x14ac:dyDescent="0.25">
      <c r="A54" s="475"/>
      <c r="B54" s="17" t="s">
        <v>462</v>
      </c>
    </row>
    <row r="55" spans="1:2" ht="31.5" x14ac:dyDescent="0.25">
      <c r="A55" s="475"/>
      <c r="B55" s="17" t="s">
        <v>450</v>
      </c>
    </row>
    <row r="56" spans="1:2" ht="78.75" x14ac:dyDescent="0.25">
      <c r="A56" s="475"/>
      <c r="B56" s="17" t="s">
        <v>460</v>
      </c>
    </row>
    <row r="57" spans="1:2" ht="15.75" x14ac:dyDescent="0.25">
      <c r="A57" s="475"/>
      <c r="B57" s="17" t="s">
        <v>451</v>
      </c>
    </row>
    <row r="58" spans="1:2" ht="31.5" x14ac:dyDescent="0.25">
      <c r="A58" s="475"/>
      <c r="B58" s="17" t="s">
        <v>837</v>
      </c>
    </row>
    <row r="59" spans="1:2" ht="15.75" x14ac:dyDescent="0.25">
      <c r="A59" s="475"/>
      <c r="B59" s="17" t="s">
        <v>838</v>
      </c>
    </row>
    <row r="60" spans="1:2" ht="15.75" x14ac:dyDescent="0.25">
      <c r="A60" s="476" t="s">
        <v>839</v>
      </c>
      <c r="B60" s="369" t="s">
        <v>840</v>
      </c>
    </row>
    <row r="61" spans="1:2" ht="15.75" x14ac:dyDescent="0.25">
      <c r="A61" s="477"/>
      <c r="B61" s="370" t="s">
        <v>841</v>
      </c>
    </row>
    <row r="62" spans="1:2" ht="51" customHeight="1" x14ac:dyDescent="0.25">
      <c r="A62" s="477"/>
      <c r="B62" s="371" t="s">
        <v>842</v>
      </c>
    </row>
    <row r="63" spans="1:2" ht="15.75" x14ac:dyDescent="0.25">
      <c r="A63" s="475" t="s">
        <v>843</v>
      </c>
      <c r="B63" s="372" t="s">
        <v>844</v>
      </c>
    </row>
    <row r="64" spans="1:2" ht="31.5" x14ac:dyDescent="0.25">
      <c r="A64" s="475"/>
      <c r="B64" s="17" t="s">
        <v>845</v>
      </c>
    </row>
    <row r="65" spans="1:2" ht="15.75" x14ac:dyDescent="0.25">
      <c r="A65" s="475"/>
      <c r="B65" s="17" t="s">
        <v>452</v>
      </c>
    </row>
    <row r="66" spans="1:2" ht="15.75" x14ac:dyDescent="0.25">
      <c r="A66" s="475"/>
      <c r="B66" s="17" t="s">
        <v>846</v>
      </c>
    </row>
    <row r="67" spans="1:2" ht="78.75" x14ac:dyDescent="0.25">
      <c r="A67" s="475"/>
      <c r="B67" s="17" t="s">
        <v>461</v>
      </c>
    </row>
    <row r="68" spans="1:2" ht="15.75" x14ac:dyDescent="0.25">
      <c r="A68" s="475"/>
      <c r="B68" s="17" t="s">
        <v>838</v>
      </c>
    </row>
    <row r="69" spans="1:2" ht="15.75" x14ac:dyDescent="0.25">
      <c r="A69" s="468" t="s">
        <v>847</v>
      </c>
      <c r="B69" s="368" t="s">
        <v>848</v>
      </c>
    </row>
    <row r="70" spans="1:2" ht="15.75" x14ac:dyDescent="0.25">
      <c r="A70" s="468"/>
      <c r="B70" s="17" t="s">
        <v>453</v>
      </c>
    </row>
    <row r="71" spans="1:2" ht="50.45" customHeight="1" x14ac:dyDescent="0.25">
      <c r="A71" s="468"/>
      <c r="B71" s="17" t="s">
        <v>849</v>
      </c>
    </row>
    <row r="72" spans="1:2" ht="47.25" x14ac:dyDescent="0.25">
      <c r="A72" s="468"/>
      <c r="B72" s="17" t="s">
        <v>850</v>
      </c>
    </row>
    <row r="73" spans="1:2" ht="31.5" x14ac:dyDescent="0.25">
      <c r="A73" s="468"/>
      <c r="B73" s="17" t="s">
        <v>833</v>
      </c>
    </row>
    <row r="74" spans="1:2" ht="15.75" x14ac:dyDescent="0.25">
      <c r="A74" s="468"/>
      <c r="B74" s="17" t="s">
        <v>851</v>
      </c>
    </row>
    <row r="75" spans="1:2" ht="15.75" x14ac:dyDescent="0.25">
      <c r="A75" s="468" t="s">
        <v>463</v>
      </c>
      <c r="B75" s="368" t="s">
        <v>852</v>
      </c>
    </row>
    <row r="76" spans="1:2" ht="15.75" x14ac:dyDescent="0.25">
      <c r="A76" s="468"/>
      <c r="B76" s="17" t="s">
        <v>454</v>
      </c>
    </row>
    <row r="77" spans="1:2" ht="83.45" customHeight="1" x14ac:dyDescent="0.25">
      <c r="A77" s="468"/>
      <c r="B77" s="17" t="s">
        <v>461</v>
      </c>
    </row>
    <row r="78" spans="1:2" ht="78.75" x14ac:dyDescent="0.25">
      <c r="A78" s="468"/>
      <c r="B78" s="18" t="s">
        <v>460</v>
      </c>
    </row>
    <row r="79" spans="1:2" ht="15.75" x14ac:dyDescent="0.25">
      <c r="A79" s="468"/>
      <c r="B79" s="17" t="s">
        <v>451</v>
      </c>
    </row>
    <row r="80" spans="1:2" ht="31.5" x14ac:dyDescent="0.25">
      <c r="A80" s="468"/>
      <c r="B80" s="17" t="s">
        <v>853</v>
      </c>
    </row>
    <row r="81" spans="1:2" ht="15.75" x14ac:dyDescent="0.25">
      <c r="A81" s="468"/>
      <c r="B81" s="17" t="s">
        <v>854</v>
      </c>
    </row>
    <row r="82" spans="1:2" ht="15.75" x14ac:dyDescent="0.25">
      <c r="A82" s="468"/>
      <c r="B82" s="17" t="s">
        <v>851</v>
      </c>
    </row>
    <row r="83" spans="1:2" ht="15.75" x14ac:dyDescent="0.25">
      <c r="A83" s="467" t="s">
        <v>855</v>
      </c>
      <c r="B83" s="368" t="s">
        <v>856</v>
      </c>
    </row>
    <row r="84" spans="1:2" ht="15.75" x14ac:dyDescent="0.25">
      <c r="A84" s="467"/>
      <c r="B84" s="17" t="s">
        <v>454</v>
      </c>
    </row>
    <row r="85" spans="1:2" ht="31.5" x14ac:dyDescent="0.25">
      <c r="A85" s="467"/>
      <c r="B85" s="17" t="s">
        <v>450</v>
      </c>
    </row>
    <row r="86" spans="1:2" ht="15.75" x14ac:dyDescent="0.25">
      <c r="A86" s="467"/>
      <c r="B86" s="17" t="s">
        <v>455</v>
      </c>
    </row>
    <row r="87" spans="1:2" ht="47.25" x14ac:dyDescent="0.25">
      <c r="A87" s="467"/>
      <c r="B87" s="17" t="s">
        <v>456</v>
      </c>
    </row>
    <row r="88" spans="1:2" ht="15.75" x14ac:dyDescent="0.25">
      <c r="A88" s="467"/>
      <c r="B88" s="17" t="s">
        <v>457</v>
      </c>
    </row>
    <row r="89" spans="1:2" ht="15.75" x14ac:dyDescent="0.25">
      <c r="A89" s="467"/>
      <c r="B89" s="17" t="s">
        <v>458</v>
      </c>
    </row>
    <row r="90" spans="1:2" ht="15.75" x14ac:dyDescent="0.25">
      <c r="A90" s="467"/>
      <c r="B90" s="17" t="s">
        <v>451</v>
      </c>
    </row>
    <row r="91" spans="1:2" ht="78.75" x14ac:dyDescent="0.25">
      <c r="A91" s="467"/>
      <c r="B91" s="17" t="s">
        <v>461</v>
      </c>
    </row>
    <row r="92" spans="1:2" ht="15.75" x14ac:dyDescent="0.25">
      <c r="A92" s="467"/>
      <c r="B92" s="17" t="s">
        <v>851</v>
      </c>
    </row>
    <row r="93" spans="1:2" ht="15.6" customHeight="1" x14ac:dyDescent="0.25">
      <c r="A93" s="466" t="s">
        <v>857</v>
      </c>
      <c r="B93" s="19" t="s">
        <v>858</v>
      </c>
    </row>
    <row r="94" spans="1:2" ht="15.75" x14ac:dyDescent="0.25">
      <c r="A94" s="466"/>
      <c r="B94" s="373" t="s">
        <v>859</v>
      </c>
    </row>
    <row r="95" spans="1:2" ht="15.75" x14ac:dyDescent="0.25">
      <c r="A95" s="466"/>
      <c r="B95" s="20" t="s">
        <v>454</v>
      </c>
    </row>
    <row r="96" spans="1:2" ht="15.75" x14ac:dyDescent="0.25">
      <c r="A96" s="466"/>
      <c r="B96" s="19" t="s">
        <v>860</v>
      </c>
    </row>
    <row r="97" spans="1:2" ht="63" x14ac:dyDescent="0.25">
      <c r="A97" s="466"/>
      <c r="B97" s="20" t="s">
        <v>861</v>
      </c>
    </row>
    <row r="98" spans="1:2" ht="31.5" x14ac:dyDescent="0.25">
      <c r="A98" s="466"/>
      <c r="B98" s="20" t="s">
        <v>862</v>
      </c>
    </row>
    <row r="99" spans="1:2" ht="48.95" customHeight="1" x14ac:dyDescent="0.25">
      <c r="A99" s="466"/>
      <c r="B99" s="19" t="s">
        <v>863</v>
      </c>
    </row>
    <row r="100" spans="1:2" ht="31.5" x14ac:dyDescent="0.25">
      <c r="A100" s="466"/>
      <c r="B100" s="20" t="s">
        <v>864</v>
      </c>
    </row>
    <row r="101" spans="1:2" ht="143.44999999999999" customHeight="1" x14ac:dyDescent="0.25">
      <c r="A101" s="466"/>
      <c r="B101" s="19" t="s">
        <v>865</v>
      </c>
    </row>
    <row r="102" spans="1:2" ht="66" customHeight="1" x14ac:dyDescent="0.25">
      <c r="A102" s="466"/>
      <c r="B102" s="20" t="s">
        <v>866</v>
      </c>
    </row>
    <row r="103" spans="1:2" ht="31.5" x14ac:dyDescent="0.25">
      <c r="A103" s="466" t="s">
        <v>867</v>
      </c>
      <c r="B103" s="20" t="s">
        <v>868</v>
      </c>
    </row>
    <row r="104" spans="1:2" ht="147.94999999999999" customHeight="1" x14ac:dyDescent="0.25">
      <c r="A104" s="466"/>
      <c r="B104" s="374" t="s">
        <v>869</v>
      </c>
    </row>
    <row r="105" spans="1:2" ht="15.6" customHeight="1" x14ac:dyDescent="0.25">
      <c r="A105" s="466"/>
      <c r="B105" s="20" t="s">
        <v>870</v>
      </c>
    </row>
    <row r="106" spans="1:2" ht="15.75" x14ac:dyDescent="0.25">
      <c r="A106" s="466"/>
      <c r="B106" s="375" t="s">
        <v>851</v>
      </c>
    </row>
    <row r="107" spans="1:2" ht="31.5" x14ac:dyDescent="0.25">
      <c r="A107" s="466"/>
      <c r="B107" s="376" t="s">
        <v>871</v>
      </c>
    </row>
    <row r="108" spans="1:2" ht="15.75" x14ac:dyDescent="0.25">
      <c r="A108" s="466"/>
      <c r="B108" s="20" t="s">
        <v>872</v>
      </c>
    </row>
    <row r="109" spans="1:2" ht="15.75" x14ac:dyDescent="0.25">
      <c r="A109" s="467" t="s">
        <v>873</v>
      </c>
      <c r="B109" s="20" t="s">
        <v>874</v>
      </c>
    </row>
    <row r="110" spans="1:2" ht="15.75" x14ac:dyDescent="0.25">
      <c r="A110" s="467"/>
      <c r="B110" s="372" t="s">
        <v>844</v>
      </c>
    </row>
    <row r="111" spans="1:2" ht="15.75" x14ac:dyDescent="0.25">
      <c r="A111" s="467"/>
      <c r="B111" s="370" t="s">
        <v>841</v>
      </c>
    </row>
    <row r="112" spans="1:2" ht="47.25" x14ac:dyDescent="0.25">
      <c r="A112" s="467"/>
      <c r="B112" s="371" t="s">
        <v>842</v>
      </c>
    </row>
    <row r="113" spans="1:2" ht="31.5" x14ac:dyDescent="0.25">
      <c r="A113" s="467"/>
      <c r="B113" s="17" t="s">
        <v>875</v>
      </c>
    </row>
    <row r="114" spans="1:2" ht="15.75" x14ac:dyDescent="0.25">
      <c r="A114" s="467"/>
      <c r="B114" s="17" t="s">
        <v>452</v>
      </c>
    </row>
    <row r="115" spans="1:2" ht="15.75" x14ac:dyDescent="0.25">
      <c r="A115" s="467"/>
      <c r="B115" s="17" t="s">
        <v>846</v>
      </c>
    </row>
    <row r="116" spans="1:2" ht="15.75" x14ac:dyDescent="0.25">
      <c r="A116" s="467"/>
      <c r="B116" s="20" t="s">
        <v>876</v>
      </c>
    </row>
    <row r="117" spans="1:2" ht="15.75" x14ac:dyDescent="0.25">
      <c r="A117" s="467"/>
      <c r="B117" s="20" t="s">
        <v>877</v>
      </c>
    </row>
    <row r="118" spans="1:2" ht="21" customHeight="1" x14ac:dyDescent="0.25">
      <c r="A118" s="467"/>
      <c r="B118" s="20" t="s">
        <v>878</v>
      </c>
    </row>
    <row r="119" spans="1:2" ht="31.5" x14ac:dyDescent="0.25">
      <c r="A119" s="467"/>
      <c r="B119" s="20" t="s">
        <v>879</v>
      </c>
    </row>
    <row r="120" spans="1:2" ht="31.5" x14ac:dyDescent="0.25">
      <c r="A120" s="467"/>
      <c r="B120" s="20" t="s">
        <v>880</v>
      </c>
    </row>
    <row r="121" spans="1:2" ht="15.6" customHeight="1" x14ac:dyDescent="0.25">
      <c r="A121" s="468" t="s">
        <v>881</v>
      </c>
      <c r="B121" s="18" t="s">
        <v>882</v>
      </c>
    </row>
    <row r="122" spans="1:2" ht="15.75" x14ac:dyDescent="0.25">
      <c r="A122" s="468"/>
      <c r="B122" s="19" t="s">
        <v>883</v>
      </c>
    </row>
    <row r="123" spans="1:2" ht="15.75" x14ac:dyDescent="0.25">
      <c r="A123" s="468"/>
      <c r="B123" s="19" t="s">
        <v>884</v>
      </c>
    </row>
    <row r="124" spans="1:2" ht="15.75" x14ac:dyDescent="0.25">
      <c r="A124" s="468"/>
      <c r="B124" s="19" t="s">
        <v>885</v>
      </c>
    </row>
    <row r="125" spans="1:2" ht="15.75" x14ac:dyDescent="0.25">
      <c r="A125" s="468"/>
      <c r="B125" s="19" t="s">
        <v>886</v>
      </c>
    </row>
    <row r="126" spans="1:2" ht="15.75" x14ac:dyDescent="0.25">
      <c r="A126" s="469" t="s">
        <v>887</v>
      </c>
      <c r="B126" s="19" t="s">
        <v>888</v>
      </c>
    </row>
    <row r="127" spans="1:2" ht="15.6" customHeight="1" x14ac:dyDescent="0.25">
      <c r="A127" s="470"/>
      <c r="B127" s="18" t="s">
        <v>889</v>
      </c>
    </row>
    <row r="128" spans="1:2" ht="15.75" x14ac:dyDescent="0.25">
      <c r="A128" s="470"/>
      <c r="B128" s="18" t="s">
        <v>890</v>
      </c>
    </row>
    <row r="129" spans="1:4" ht="16.5" customHeight="1" x14ac:dyDescent="0.25">
      <c r="A129" s="470"/>
      <c r="B129" s="18" t="s">
        <v>891</v>
      </c>
    </row>
    <row r="130" spans="1:4" ht="16.5" customHeight="1" x14ac:dyDescent="0.25">
      <c r="A130" s="470"/>
      <c r="B130" s="18" t="s">
        <v>892</v>
      </c>
    </row>
    <row r="131" spans="1:4" ht="16.5" customHeight="1" x14ac:dyDescent="0.25">
      <c r="A131" s="470"/>
      <c r="B131" s="19" t="s">
        <v>893</v>
      </c>
    </row>
    <row r="132" spans="1:4" ht="16.5" customHeight="1" x14ac:dyDescent="0.25">
      <c r="A132" s="470"/>
      <c r="B132" s="18" t="s">
        <v>889</v>
      </c>
    </row>
    <row r="133" spans="1:4" ht="16.5" customHeight="1" x14ac:dyDescent="0.25">
      <c r="A133" s="470"/>
      <c r="B133" s="18" t="s">
        <v>890</v>
      </c>
    </row>
    <row r="134" spans="1:4" ht="16.5" customHeight="1" x14ac:dyDescent="0.25">
      <c r="A134" s="470"/>
      <c r="B134" s="18" t="s">
        <v>891</v>
      </c>
    </row>
    <row r="135" spans="1:4" ht="16.5" customHeight="1" x14ac:dyDescent="0.25">
      <c r="A135" s="470"/>
      <c r="B135" s="18" t="s">
        <v>892</v>
      </c>
    </row>
    <row r="136" spans="1:4" ht="15.75" x14ac:dyDescent="0.25">
      <c r="A136" s="470"/>
      <c r="B136" s="19" t="s">
        <v>894</v>
      </c>
    </row>
    <row r="137" spans="1:4" ht="15.75" x14ac:dyDescent="0.25">
      <c r="A137" s="470"/>
      <c r="B137" s="18" t="s">
        <v>889</v>
      </c>
    </row>
    <row r="138" spans="1:4" ht="15.75" x14ac:dyDescent="0.25">
      <c r="A138" s="470"/>
      <c r="B138" s="18" t="s">
        <v>890</v>
      </c>
      <c r="D138" s="125"/>
    </row>
    <row r="139" spans="1:4" ht="15.75" x14ac:dyDescent="0.25">
      <c r="A139" s="470"/>
      <c r="B139" s="18" t="s">
        <v>891</v>
      </c>
    </row>
    <row r="140" spans="1:4" ht="15.75" x14ac:dyDescent="0.25">
      <c r="A140" s="470"/>
      <c r="B140" s="18" t="s">
        <v>892</v>
      </c>
    </row>
    <row r="141" spans="1:4" ht="15.75" x14ac:dyDescent="0.25">
      <c r="A141" s="470"/>
      <c r="B141" s="19" t="s">
        <v>895</v>
      </c>
    </row>
    <row r="142" spans="1:4" ht="15.75" x14ac:dyDescent="0.25">
      <c r="A142" s="470"/>
      <c r="B142" s="18" t="s">
        <v>889</v>
      </c>
    </row>
    <row r="143" spans="1:4" ht="15.75" x14ac:dyDescent="0.25">
      <c r="A143" s="470"/>
      <c r="B143" s="18" t="s">
        <v>890</v>
      </c>
    </row>
    <row r="144" spans="1:4" ht="15.75" x14ac:dyDescent="0.25">
      <c r="A144" s="470"/>
      <c r="B144" s="18" t="s">
        <v>891</v>
      </c>
    </row>
    <row r="145" spans="1:2" ht="15.75" x14ac:dyDescent="0.25">
      <c r="A145" s="470"/>
      <c r="B145" s="18" t="s">
        <v>892</v>
      </c>
    </row>
    <row r="146" spans="1:2" ht="15.75" x14ac:dyDescent="0.25">
      <c r="A146" s="470"/>
      <c r="B146" s="18" t="s">
        <v>896</v>
      </c>
    </row>
    <row r="147" spans="1:2" ht="15.75" x14ac:dyDescent="0.25">
      <c r="A147" s="470"/>
      <c r="B147" s="18" t="s">
        <v>897</v>
      </c>
    </row>
    <row r="148" spans="1:2" ht="54.6" customHeight="1" x14ac:dyDescent="0.25">
      <c r="A148" s="470"/>
      <c r="B148" s="18" t="s">
        <v>898</v>
      </c>
    </row>
    <row r="149" spans="1:2" ht="15.75" x14ac:dyDescent="0.25">
      <c r="A149" s="470"/>
      <c r="B149" s="18" t="s">
        <v>899</v>
      </c>
    </row>
    <row r="150" spans="1:2" ht="31.5" x14ac:dyDescent="0.25">
      <c r="A150" s="470"/>
      <c r="B150" s="18" t="s">
        <v>900</v>
      </c>
    </row>
    <row r="151" spans="1:2" ht="15.75" x14ac:dyDescent="0.25">
      <c r="A151" s="470"/>
      <c r="B151" s="18" t="s">
        <v>448</v>
      </c>
    </row>
    <row r="152" spans="1:2" ht="31.5" x14ac:dyDescent="0.25">
      <c r="A152" s="470"/>
      <c r="B152" s="18" t="s">
        <v>901</v>
      </c>
    </row>
    <row r="153" spans="1:2" ht="94.5" x14ac:dyDescent="0.25">
      <c r="A153" s="470"/>
      <c r="B153" s="18" t="s">
        <v>902</v>
      </c>
    </row>
    <row r="154" spans="1:2" ht="21.6" customHeight="1" x14ac:dyDescent="0.25">
      <c r="A154" s="470"/>
      <c r="B154" s="18" t="s">
        <v>903</v>
      </c>
    </row>
    <row r="155" spans="1:2" ht="54" customHeight="1" x14ac:dyDescent="0.25">
      <c r="A155" s="470"/>
      <c r="B155" s="377" t="s">
        <v>849</v>
      </c>
    </row>
    <row r="156" spans="1:2" ht="15.75" x14ac:dyDescent="0.25">
      <c r="A156" s="471"/>
      <c r="B156" s="377" t="s">
        <v>904</v>
      </c>
    </row>
    <row r="157" spans="1:2" ht="15.75" x14ac:dyDescent="0.25">
      <c r="A157" s="472" t="s">
        <v>905</v>
      </c>
      <c r="B157" s="18" t="s">
        <v>906</v>
      </c>
    </row>
    <row r="158" spans="1:2" ht="15.75" x14ac:dyDescent="0.25">
      <c r="A158" s="473"/>
      <c r="B158" s="18" t="s">
        <v>907</v>
      </c>
    </row>
    <row r="159" spans="1:2" ht="15.75" x14ac:dyDescent="0.25">
      <c r="A159" s="473"/>
      <c r="B159" s="18" t="s">
        <v>908</v>
      </c>
    </row>
    <row r="160" spans="1:2" ht="15.75" x14ac:dyDescent="0.25">
      <c r="A160" s="473"/>
      <c r="B160" s="18" t="s">
        <v>909</v>
      </c>
    </row>
    <row r="161" spans="1:2" ht="15.75" x14ac:dyDescent="0.25">
      <c r="A161" s="473"/>
      <c r="B161" s="18" t="s">
        <v>910</v>
      </c>
    </row>
    <row r="162" spans="1:2" ht="15.75" x14ac:dyDescent="0.25">
      <c r="A162" s="473"/>
      <c r="B162" s="18" t="s">
        <v>911</v>
      </c>
    </row>
    <row r="163" spans="1:2" ht="16.5" thickBot="1" x14ac:dyDescent="0.3">
      <c r="A163" s="474"/>
      <c r="B163" s="378" t="s">
        <v>912</v>
      </c>
    </row>
  </sheetData>
  <mergeCells count="18">
    <mergeCell ref="A47:A49"/>
    <mergeCell ref="A1:B1"/>
    <mergeCell ref="A2:B2"/>
    <mergeCell ref="A16:A17"/>
    <mergeCell ref="A18:A19"/>
    <mergeCell ref="A39:A45"/>
    <mergeCell ref="A157:A163"/>
    <mergeCell ref="A50:A59"/>
    <mergeCell ref="A60:A62"/>
    <mergeCell ref="A63:A68"/>
    <mergeCell ref="A69:A74"/>
    <mergeCell ref="A75:A82"/>
    <mergeCell ref="A83:A92"/>
    <mergeCell ref="A93:A102"/>
    <mergeCell ref="A103:A108"/>
    <mergeCell ref="A109:A120"/>
    <mergeCell ref="A121:A125"/>
    <mergeCell ref="A126:A156"/>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5"/>
  <sheetViews>
    <sheetView showGridLines="0" topLeftCell="A4" zoomScaleNormal="100" zoomScalePageLayoutView="110" workbookViewId="0">
      <selection sqref="A1:G1"/>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85" t="s">
        <v>42</v>
      </c>
      <c r="B1" s="385"/>
      <c r="C1" s="385"/>
      <c r="D1" s="385"/>
      <c r="E1" s="385"/>
      <c r="F1" s="385"/>
      <c r="G1" s="38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86" t="s">
        <v>43</v>
      </c>
      <c r="B2" s="386"/>
      <c r="C2" s="386"/>
      <c r="D2" s="386"/>
      <c r="E2" s="386"/>
      <c r="F2" s="386"/>
      <c r="G2" s="38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86"/>
      <c r="B3" s="386"/>
      <c r="C3" s="386"/>
      <c r="D3" s="386"/>
      <c r="E3" s="386"/>
      <c r="F3" s="386"/>
      <c r="G3" s="38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87" t="s">
        <v>486</v>
      </c>
      <c r="B4" s="387"/>
      <c r="C4" s="387"/>
      <c r="D4" s="387"/>
      <c r="E4" s="387"/>
      <c r="F4" s="387"/>
      <c r="G4" s="387"/>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80" t="s">
        <v>470</v>
      </c>
      <c r="B7" s="380"/>
      <c r="C7" s="380"/>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468</v>
      </c>
      <c r="B8" s="21" t="s">
        <v>407</v>
      </c>
      <c r="C8" s="21" t="s">
        <v>469</v>
      </c>
      <c r="D8" s="3"/>
      <c r="E8" s="388" t="s">
        <v>499</v>
      </c>
      <c r="F8" s="388"/>
      <c r="G8" s="388"/>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409</v>
      </c>
      <c r="B9" s="37">
        <v>152692</v>
      </c>
      <c r="C9" s="38">
        <v>146584.32000025356</v>
      </c>
      <c r="D9" s="3"/>
      <c r="E9" s="35" t="s">
        <v>474</v>
      </c>
      <c r="F9" s="41" t="s">
        <v>407</v>
      </c>
      <c r="G9" s="50" t="s">
        <v>475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497</v>
      </c>
      <c r="B10" s="6">
        <v>19031</v>
      </c>
      <c r="C10" s="22">
        <v>52144.939999994029</v>
      </c>
      <c r="D10" s="3"/>
      <c r="E10" s="36" t="s">
        <v>476</v>
      </c>
      <c r="F10" s="42">
        <v>53968</v>
      </c>
      <c r="G10" s="34">
        <v>0.98640152069015941</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498</v>
      </c>
      <c r="B11" s="37">
        <v>4557</v>
      </c>
      <c r="C11" s="38">
        <v>20506.5</v>
      </c>
      <c r="D11" s="3"/>
      <c r="E11" s="36" t="s">
        <v>477</v>
      </c>
      <c r="F11" s="43">
        <v>744</v>
      </c>
      <c r="G11" s="39">
        <v>1.359847930984062E-2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472</v>
      </c>
      <c r="B12" s="37">
        <v>2763</v>
      </c>
      <c r="C12" s="38">
        <v>497.34000000001629</v>
      </c>
      <c r="D12" s="3"/>
      <c r="E12" s="5" t="s">
        <v>0</v>
      </c>
      <c r="F12" s="44">
        <v>54712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484</v>
      </c>
      <c r="B13" s="37">
        <v>684</v>
      </c>
      <c r="C13" s="38">
        <v>2530.7999999999938</v>
      </c>
      <c r="D13" s="58"/>
      <c r="E13" s="59" t="s">
        <v>495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473</v>
      </c>
      <c r="B14" s="6">
        <v>34</v>
      </c>
      <c r="C14" s="22">
        <v>0</v>
      </c>
      <c r="D14" s="3"/>
      <c r="E14" s="383" t="s">
        <v>478</v>
      </c>
      <c r="F14" s="383"/>
      <c r="G14" s="38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179761</v>
      </c>
      <c r="C15" s="23">
        <v>222263.89999980415</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79" t="s">
        <v>502</v>
      </c>
      <c r="B16" s="379"/>
      <c r="C16" s="379"/>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79" t="s">
        <v>480</v>
      </c>
      <c r="B17" s="379"/>
      <c r="C17" s="379"/>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83"/>
      <c r="F18" s="383"/>
      <c r="G18" s="38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80" t="s">
        <v>487</v>
      </c>
      <c r="B19" s="380"/>
      <c r="C19" s="380"/>
      <c r="D19" s="3"/>
      <c r="E19" s="381" t="s">
        <v>500</v>
      </c>
      <c r="F19" s="382"/>
      <c r="G19" s="382"/>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406</v>
      </c>
      <c r="B20" s="21" t="s">
        <v>407</v>
      </c>
      <c r="C20" s="21" t="s">
        <v>46</v>
      </c>
      <c r="D20" s="3"/>
      <c r="E20" s="35" t="s">
        <v>474</v>
      </c>
      <c r="F20" s="45" t="s">
        <v>407</v>
      </c>
      <c r="G20" s="52" t="s">
        <v>475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408</v>
      </c>
      <c r="B21" s="6">
        <v>66617</v>
      </c>
      <c r="C21" s="62">
        <v>583.03988471411196</v>
      </c>
      <c r="D21" s="3"/>
      <c r="E21" s="36" t="s">
        <v>476</v>
      </c>
      <c r="F21" s="42">
        <v>7499</v>
      </c>
      <c r="G21" s="34">
        <v>0.90974159893242756</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435</v>
      </c>
      <c r="B22" s="6">
        <v>16</v>
      </c>
      <c r="C22" s="62">
        <v>449.3125</v>
      </c>
      <c r="D22" s="3"/>
      <c r="E22" s="36" t="s">
        <v>477</v>
      </c>
      <c r="F22" s="42">
        <v>744</v>
      </c>
      <c r="G22" s="34">
        <v>9.0258401067572491E-2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434</v>
      </c>
      <c r="B23" s="37">
        <v>113120</v>
      </c>
      <c r="C23" s="63">
        <v>545.52332036775101</v>
      </c>
      <c r="D23" s="3"/>
      <c r="E23" s="5" t="s">
        <v>0</v>
      </c>
      <c r="F23" s="44">
        <v>8243</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436</v>
      </c>
      <c r="B24">
        <v>8</v>
      </c>
      <c r="C24" s="63">
        <v>983.75</v>
      </c>
      <c r="D24" s="3"/>
      <c r="E24" s="383" t="s">
        <v>496</v>
      </c>
      <c r="F24" s="383"/>
      <c r="G24" s="383"/>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45" customHeight="1" x14ac:dyDescent="0.25">
      <c r="A25" s="5" t="s">
        <v>0</v>
      </c>
      <c r="B25" s="7">
        <v>179761</v>
      </c>
      <c r="C25" s="64">
        <v>559.43739187031667</v>
      </c>
      <c r="D25" s="3"/>
      <c r="E25" s="383" t="s">
        <v>478</v>
      </c>
      <c r="F25" s="383"/>
      <c r="G25" s="38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79" t="str">
        <f>A16</f>
        <v>Data from BI Inc. Participants Report, 06.29.2024</v>
      </c>
      <c r="B26" s="379"/>
      <c r="C26" s="379"/>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79" t="s">
        <v>501</v>
      </c>
      <c r="B27" s="379"/>
      <c r="C27" s="379"/>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84"/>
      <c r="B28" s="384"/>
      <c r="C28" s="384"/>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84"/>
      <c r="B29" s="384"/>
      <c r="C29" s="384"/>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84" t="s">
        <v>503</v>
      </c>
      <c r="B30" s="384"/>
      <c r="C30" s="384"/>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2.25" thickBot="1" x14ac:dyDescent="0.3">
      <c r="A31" s="24" t="s">
        <v>438</v>
      </c>
      <c r="B31" s="24" t="s">
        <v>407</v>
      </c>
      <c r="C31" s="24" t="s">
        <v>439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179761</v>
      </c>
      <c r="C32" s="27">
        <v>559.43739187031667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410</v>
      </c>
      <c r="B33" s="32">
        <v>4810</v>
      </c>
      <c r="C33" s="33">
        <v>608.09251559251561</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409</v>
      </c>
      <c r="B34" s="29">
        <v>4283</v>
      </c>
      <c r="C34" s="30">
        <v>611.69017044127952</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472</v>
      </c>
      <c r="B35" s="29">
        <v>78</v>
      </c>
      <c r="C35" s="30">
        <v>2090</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484</v>
      </c>
      <c r="B36" s="29">
        <v>15</v>
      </c>
      <c r="C36" s="30">
        <v>27.933333333333334</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497</v>
      </c>
      <c r="B37" s="29">
        <v>383</v>
      </c>
      <c r="C37" s="30">
        <v>356.12010443864227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28" t="s">
        <v>498</v>
      </c>
      <c r="B38" s="29">
        <v>51</v>
      </c>
      <c r="C38" s="30">
        <v>102.41176470588235</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31" t="s">
        <v>411</v>
      </c>
      <c r="B39" s="32">
        <v>3498</v>
      </c>
      <c r="C39" s="33">
        <v>484.54173813607775</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409</v>
      </c>
      <c r="B40" s="29">
        <v>3123</v>
      </c>
      <c r="C40" s="30">
        <v>508.26128722382327</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472</v>
      </c>
      <c r="B41" s="29">
        <v>4</v>
      </c>
      <c r="C41" s="30">
        <v>1641.25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484</v>
      </c>
      <c r="B42" s="29">
        <v>33</v>
      </c>
      <c r="C42" s="30">
        <v>42.151515151515149</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8" t="s">
        <v>497</v>
      </c>
      <c r="B43" s="29">
        <v>240</v>
      </c>
      <c r="C43" s="30">
        <v>249.57916666666668</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28" t="s">
        <v>498</v>
      </c>
      <c r="B44" s="29">
        <v>98</v>
      </c>
      <c r="C44" s="30">
        <v>405.83673469387753</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31" t="s">
        <v>412</v>
      </c>
      <c r="B45" s="75">
        <v>6739</v>
      </c>
      <c r="C45" s="76">
        <v>603.46223475293073</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409</v>
      </c>
      <c r="B46" s="29">
        <v>6100</v>
      </c>
      <c r="C46" s="30">
        <v>638.98590163934421</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472</v>
      </c>
      <c r="B47" s="29">
        <v>2</v>
      </c>
      <c r="C47" s="30">
        <v>1240</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8" t="s">
        <v>484</v>
      </c>
      <c r="B48" s="29">
        <v>58</v>
      </c>
      <c r="C48" s="30">
        <v>52.706896551724135</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28" t="s">
        <v>497</v>
      </c>
      <c r="B49" s="29">
        <v>193</v>
      </c>
      <c r="C49" s="30">
        <v>477.62176165803106</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8" t="s">
        <v>498</v>
      </c>
      <c r="B50" s="29">
        <v>386</v>
      </c>
      <c r="C50" s="30">
        <v>184.4559585492228</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31" t="s">
        <v>413</v>
      </c>
      <c r="B51" s="32">
        <v>788</v>
      </c>
      <c r="C51" s="33">
        <v>792.28807106598981</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8" t="s">
        <v>409</v>
      </c>
      <c r="B52" s="29">
        <v>512</v>
      </c>
      <c r="C52" s="30">
        <v>410.4375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28" t="s">
        <v>472</v>
      </c>
      <c r="B53" s="29">
        <v>189</v>
      </c>
      <c r="C53" s="30">
        <v>2162.5714285714284</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8" t="s">
        <v>484</v>
      </c>
      <c r="B54" s="29">
        <v>4</v>
      </c>
      <c r="C54" s="30">
        <v>50.5</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497</v>
      </c>
      <c r="B55" s="29">
        <v>74</v>
      </c>
      <c r="C55" s="30">
        <v>66.270270270270274</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498</v>
      </c>
      <c r="B56" s="29">
        <v>9</v>
      </c>
      <c r="C56" s="30">
        <v>38.555555555555557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31" t="s">
        <v>414</v>
      </c>
      <c r="B57" s="70">
        <v>18478</v>
      </c>
      <c r="C57" s="71">
        <v>648.30668903560991</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77" t="s">
        <v>409</v>
      </c>
      <c r="B58" s="68">
        <v>15207</v>
      </c>
      <c r="C58" s="69">
        <v>672.97797067140129</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28" t="s">
        <v>473</v>
      </c>
      <c r="B59" s="29">
        <v>17</v>
      </c>
      <c r="C59" s="30">
        <v>122.35294117647059</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472</v>
      </c>
      <c r="B60" s="29">
        <v>455</v>
      </c>
      <c r="C60" s="30">
        <v>2701.0307692307692</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484</v>
      </c>
      <c r="B61" s="29">
        <v>104</v>
      </c>
      <c r="C61" s="30">
        <v>40.67307692307692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8" t="s">
        <v>497</v>
      </c>
      <c r="B62" s="29">
        <v>2587</v>
      </c>
      <c r="C62" s="30">
        <v>194.18283726323926</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498</v>
      </c>
      <c r="B63" s="29">
        <v>108</v>
      </c>
      <c r="C63" s="30">
        <v>72.268518518518519</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31" t="s">
        <v>415</v>
      </c>
      <c r="B64" s="32">
        <v>2391</v>
      </c>
      <c r="C64" s="33">
        <v>430.24508573818486</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28" t="s">
        <v>409</v>
      </c>
      <c r="B65" s="29">
        <v>1730</v>
      </c>
      <c r="C65" s="30">
        <v>541.55895953757226</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8" t="s">
        <v>472</v>
      </c>
      <c r="B66" s="29">
        <v>2</v>
      </c>
      <c r="C66" s="30">
        <v>1953</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8" t="s">
        <v>484</v>
      </c>
      <c r="B67" s="29">
        <v>18</v>
      </c>
      <c r="C67" s="30">
        <v>26.833333333333332</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497</v>
      </c>
      <c r="B68" s="29">
        <v>518</v>
      </c>
      <c r="C68" s="30">
        <v>126.16409266409266</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498</v>
      </c>
      <c r="B69" s="29">
        <v>123</v>
      </c>
      <c r="C69" s="30">
        <v>179.48780487804879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31" t="s">
        <v>416</v>
      </c>
      <c r="B70" s="32">
        <v>3431</v>
      </c>
      <c r="C70" s="33">
        <v>525.97726610317693</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28" t="s">
        <v>409</v>
      </c>
      <c r="B71" s="29">
        <v>3190</v>
      </c>
      <c r="C71" s="30">
        <v>536.07523510971782</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8" t="s">
        <v>472</v>
      </c>
      <c r="B72" s="29">
        <v>22</v>
      </c>
      <c r="C72" s="30">
        <v>2426.2272727272725</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484</v>
      </c>
      <c r="B73" s="29">
        <v>38</v>
      </c>
      <c r="C73" s="30">
        <v>123.55263157894737</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8" t="s">
        <v>497</v>
      </c>
      <c r="B74" s="29">
        <v>102</v>
      </c>
      <c r="C74" s="30">
        <v>138.66666666666666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28" t="s">
        <v>498</v>
      </c>
      <c r="B75" s="29">
        <v>79</v>
      </c>
      <c r="C75" s="30">
        <v>282.68354430379748</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31" t="s">
        <v>479</v>
      </c>
      <c r="B76" s="70">
        <v>8235</v>
      </c>
      <c r="C76" s="71">
        <v>826.75810564663027</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8" t="s">
        <v>409</v>
      </c>
      <c r="B77" s="29">
        <v>7913</v>
      </c>
      <c r="C77" s="30">
        <v>807.83293314798436</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472</v>
      </c>
      <c r="B78" s="29">
        <v>126</v>
      </c>
      <c r="C78" s="30">
        <v>2739.5952380952381</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8" t="s">
        <v>484</v>
      </c>
      <c r="B79" s="29">
        <v>8</v>
      </c>
      <c r="C79" s="30">
        <v>28.75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28" t="s">
        <v>497</v>
      </c>
      <c r="B80" s="29">
        <v>175</v>
      </c>
      <c r="C80" s="30">
        <v>388.66857142857145</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498</v>
      </c>
      <c r="B81" s="68">
        <v>13</v>
      </c>
      <c r="C81" s="69">
        <v>195</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74" t="s">
        <v>417</v>
      </c>
      <c r="B82" s="32">
        <v>6655</v>
      </c>
      <c r="C82" s="33">
        <v>128.7023290758828</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8" t="s">
        <v>409</v>
      </c>
      <c r="B83" s="29">
        <v>2018</v>
      </c>
      <c r="C83" s="30">
        <v>259.5123885034688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472</v>
      </c>
      <c r="B84" s="29">
        <v>41</v>
      </c>
      <c r="C84" s="30">
        <v>1465.560975609756</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8" t="s">
        <v>484</v>
      </c>
      <c r="B85" s="29">
        <v>1</v>
      </c>
      <c r="C85" s="30">
        <v>2</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28" t="s">
        <v>497</v>
      </c>
      <c r="B86" s="29">
        <v>4242</v>
      </c>
      <c r="C86" s="30">
        <v>59.259547383309759</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77" t="s">
        <v>498</v>
      </c>
      <c r="B87" s="68">
        <v>353</v>
      </c>
      <c r="C87" s="69">
        <v>60.478753541076486</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73" t="s">
        <v>467</v>
      </c>
      <c r="B88" s="70">
        <v>5328</v>
      </c>
      <c r="C88" s="71">
        <v>379.0962837837838</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8" t="s">
        <v>409</v>
      </c>
      <c r="B89" s="29">
        <v>3817</v>
      </c>
      <c r="C89" s="30">
        <v>482.77469216662303</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28" t="s">
        <v>473</v>
      </c>
      <c r="B90" s="29">
        <v>1</v>
      </c>
      <c r="C90" s="30">
        <v>12</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484</v>
      </c>
      <c r="B91" s="29">
        <v>8</v>
      </c>
      <c r="C91" s="30">
        <v>85</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8" t="s">
        <v>497</v>
      </c>
      <c r="B92" s="29">
        <v>1019</v>
      </c>
      <c r="C92" s="30">
        <v>155.78704612365064</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77" t="s">
        <v>498</v>
      </c>
      <c r="B93" s="68">
        <v>483</v>
      </c>
      <c r="C93" s="69">
        <v>36.511387163561075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73" t="s">
        <v>418</v>
      </c>
      <c r="B94" s="70">
        <v>3347</v>
      </c>
      <c r="C94" s="71">
        <v>324.73588288019124</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8" t="s">
        <v>409</v>
      </c>
      <c r="B95" s="29">
        <v>2714</v>
      </c>
      <c r="C95" s="30">
        <v>330.28629329403094</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28" t="s">
        <v>484</v>
      </c>
      <c r="B96" s="29">
        <v>54</v>
      </c>
      <c r="C96" s="30">
        <v>42.870370370370374</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497</v>
      </c>
      <c r="B97" s="29">
        <v>503</v>
      </c>
      <c r="C97" s="30">
        <v>359.60238568588471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77" t="s">
        <v>498</v>
      </c>
      <c r="B98" s="68">
        <v>76</v>
      </c>
      <c r="C98" s="69">
        <v>96.03947368421052</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73" t="s">
        <v>419</v>
      </c>
      <c r="B99" s="70">
        <v>14748</v>
      </c>
      <c r="C99" s="71">
        <v>450.69541632763764</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8" t="s">
        <v>409</v>
      </c>
      <c r="B100" s="29">
        <v>12885</v>
      </c>
      <c r="C100" s="30">
        <v>420.63670935195967</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473</v>
      </c>
      <c r="B101" s="29">
        <v>6</v>
      </c>
      <c r="C101" s="30">
        <v>241.66666666666666</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28" t="s">
        <v>472</v>
      </c>
      <c r="B102" s="29">
        <v>474</v>
      </c>
      <c r="C102" s="30">
        <v>1912.7362869198312</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8" t="s">
        <v>484</v>
      </c>
      <c r="B103" s="29">
        <v>37</v>
      </c>
      <c r="C103" s="30">
        <v>18.243243243243242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8" t="s">
        <v>497</v>
      </c>
      <c r="B104" s="29">
        <v>814</v>
      </c>
      <c r="C104" s="30">
        <v>243.37960687960688</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77" t="s">
        <v>498</v>
      </c>
      <c r="B105" s="68">
        <v>532</v>
      </c>
      <c r="C105" s="69">
        <v>225.7124060150376</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73" t="s">
        <v>420</v>
      </c>
      <c r="B106" s="70">
        <v>13968</v>
      </c>
      <c r="C106" s="71">
        <v>451.9683562428408</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28" t="s">
        <v>409</v>
      </c>
      <c r="B107" s="29">
        <v>12846</v>
      </c>
      <c r="C107" s="30">
        <v>468.16658882142303</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8" t="s">
        <v>473</v>
      </c>
      <c r="B108" s="29">
        <v>3</v>
      </c>
      <c r="C108" s="30">
        <v>302.66666666666669</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8" t="s">
        <v>472</v>
      </c>
      <c r="B109" s="29">
        <v>1</v>
      </c>
      <c r="C109" s="30">
        <v>1473</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8" t="s">
        <v>484</v>
      </c>
      <c r="B110" s="29">
        <v>24</v>
      </c>
      <c r="C110" s="30">
        <v>43.666666666666664</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497</v>
      </c>
      <c r="B111" s="29">
        <v>954</v>
      </c>
      <c r="C111" s="30">
        <v>279.61320754716979</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28" t="s">
        <v>498</v>
      </c>
      <c r="B112" s="29">
        <v>140</v>
      </c>
      <c r="C112" s="30">
        <v>206.04285714285714</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31" t="s">
        <v>421</v>
      </c>
      <c r="B113" s="32">
        <v>5495</v>
      </c>
      <c r="C113" s="33">
        <v>551.92302092811644</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8" t="s">
        <v>409</v>
      </c>
      <c r="B114" s="29">
        <v>4865</v>
      </c>
      <c r="C114" s="30">
        <v>586.98992805755393</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8" t="s">
        <v>472</v>
      </c>
      <c r="B115" s="29">
        <v>22</v>
      </c>
      <c r="C115" s="30">
        <v>2259.2727272727275</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8" t="s">
        <v>484</v>
      </c>
      <c r="B116" s="29">
        <v>18</v>
      </c>
      <c r="C116" s="30">
        <v>29.555555555555557</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497</v>
      </c>
      <c r="B117" s="29">
        <v>515</v>
      </c>
      <c r="C117" s="30">
        <v>230.41941747572815</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77" t="s">
        <v>498</v>
      </c>
      <c r="B118" s="68">
        <v>75</v>
      </c>
      <c r="C118" s="69">
        <v>109.45333333333333</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73" t="s">
        <v>422</v>
      </c>
      <c r="B119" s="70">
        <v>8343</v>
      </c>
      <c r="C119" s="71">
        <v>578.29509768668345</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8" t="s">
        <v>409</v>
      </c>
      <c r="B120" s="29">
        <v>7101</v>
      </c>
      <c r="C120" s="30">
        <v>584.90071820870298</v>
      </c>
      <c r="E120" s="61"/>
      <c r="F120" s="40"/>
      <c r="G120" s="49"/>
      <c r="L120"/>
    </row>
    <row r="121" spans="1:55" ht="16.5" thickBot="1" x14ac:dyDescent="0.3">
      <c r="A121" s="28" t="s">
        <v>472</v>
      </c>
      <c r="B121" s="29">
        <v>130</v>
      </c>
      <c r="C121" s="30">
        <v>2438.9692307692308</v>
      </c>
      <c r="E121" s="61"/>
      <c r="F121" s="40"/>
      <c r="G121" s="49"/>
    </row>
    <row r="122" spans="1:55" ht="16.5" thickBot="1" x14ac:dyDescent="0.3">
      <c r="A122" s="28" t="s">
        <v>484</v>
      </c>
      <c r="B122" s="29">
        <v>3</v>
      </c>
      <c r="C122" s="30">
        <v>64.666666666666671</v>
      </c>
      <c r="E122" s="61"/>
      <c r="F122" s="40"/>
    </row>
    <row r="123" spans="1:55" ht="16.5" thickBot="1" x14ac:dyDescent="0.3">
      <c r="A123" s="28" t="s">
        <v>497</v>
      </c>
      <c r="B123" s="29">
        <v>823</v>
      </c>
      <c r="C123" s="30">
        <v>326.11907654921021</v>
      </c>
      <c r="E123" s="61"/>
      <c r="F123" s="40"/>
    </row>
    <row r="124" spans="1:55" ht="16.5" thickBot="1" x14ac:dyDescent="0.3">
      <c r="A124" s="77" t="s">
        <v>498</v>
      </c>
      <c r="B124" s="68">
        <v>286</v>
      </c>
      <c r="C124" s="69">
        <v>299.58041958041957</v>
      </c>
      <c r="E124" s="61"/>
      <c r="F124" s="40"/>
    </row>
    <row r="125" spans="1:55" ht="16.5" thickBot="1" x14ac:dyDescent="0.3">
      <c r="A125" s="73" t="s">
        <v>423</v>
      </c>
      <c r="B125" s="70">
        <v>12401</v>
      </c>
      <c r="C125" s="71">
        <v>853.42117571163612</v>
      </c>
      <c r="E125" s="61"/>
      <c r="F125" s="40"/>
    </row>
    <row r="126" spans="1:55" ht="16.5" thickBot="1" x14ac:dyDescent="0.3">
      <c r="A126" s="28" t="s">
        <v>409</v>
      </c>
      <c r="B126" s="29">
        <v>11375</v>
      </c>
      <c r="C126" s="30">
        <v>770.1351208791209</v>
      </c>
      <c r="E126" s="61"/>
      <c r="F126" s="40"/>
    </row>
    <row r="127" spans="1:55" ht="16.5" thickBot="1" x14ac:dyDescent="0.3">
      <c r="A127" s="28" t="s">
        <v>472</v>
      </c>
      <c r="B127" s="29">
        <v>636</v>
      </c>
      <c r="C127" s="30">
        <v>2631.4748427672957</v>
      </c>
      <c r="E127" s="61"/>
      <c r="F127" s="40"/>
    </row>
    <row r="128" spans="1:55" ht="16.5" thickBot="1" x14ac:dyDescent="0.3">
      <c r="A128" s="28" t="s">
        <v>484</v>
      </c>
      <c r="B128" s="29">
        <v>29</v>
      </c>
      <c r="C128" s="30">
        <v>21.96551724137931</v>
      </c>
      <c r="E128" s="61"/>
      <c r="F128" s="40"/>
    </row>
    <row r="129" spans="1:12" ht="16.5" thickBot="1" x14ac:dyDescent="0.3">
      <c r="A129" s="28" t="s">
        <v>497</v>
      </c>
      <c r="B129" s="29">
        <v>287</v>
      </c>
      <c r="C129" s="30">
        <v>445.77003484320556</v>
      </c>
      <c r="E129" s="61"/>
      <c r="F129" s="40"/>
    </row>
    <row r="130" spans="1:12" ht="16.5" thickBot="1" x14ac:dyDescent="0.3">
      <c r="A130" s="77" t="s">
        <v>498</v>
      </c>
      <c r="B130" s="68">
        <v>74</v>
      </c>
      <c r="C130" s="69">
        <v>281.05405405405406</v>
      </c>
      <c r="E130" s="61"/>
      <c r="F130" s="40"/>
    </row>
    <row r="131" spans="1:12" ht="16.5" thickBot="1" x14ac:dyDescent="0.3">
      <c r="A131" s="73" t="s">
        <v>424</v>
      </c>
      <c r="B131" s="70">
        <v>6574</v>
      </c>
      <c r="C131" s="71">
        <v>558.04472163066623</v>
      </c>
      <c r="E131" s="61"/>
      <c r="F131" s="40"/>
    </row>
    <row r="132" spans="1:12" ht="16.5" thickBot="1" x14ac:dyDescent="0.3">
      <c r="A132" s="28" t="s">
        <v>409</v>
      </c>
      <c r="B132" s="29">
        <v>6094</v>
      </c>
      <c r="C132" s="30">
        <v>590.80259271414502</v>
      </c>
      <c r="E132" s="61"/>
      <c r="F132" s="40"/>
    </row>
    <row r="133" spans="1:12" ht="16.5" thickBot="1" x14ac:dyDescent="0.3">
      <c r="A133" s="28" t="s">
        <v>472</v>
      </c>
      <c r="B133" s="29">
        <v>6</v>
      </c>
      <c r="C133" s="30">
        <v>1983.1666666666667</v>
      </c>
      <c r="E133" s="61"/>
      <c r="F133" s="40"/>
    </row>
    <row r="134" spans="1:12" ht="16.5" thickBot="1" x14ac:dyDescent="0.3">
      <c r="A134" s="28" t="s">
        <v>484</v>
      </c>
      <c r="B134" s="29">
        <v>11</v>
      </c>
      <c r="C134" s="30">
        <v>33.636363636363633</v>
      </c>
      <c r="E134" s="61"/>
      <c r="F134" s="40"/>
    </row>
    <row r="135" spans="1:12" ht="16.5" thickBot="1" x14ac:dyDescent="0.3">
      <c r="A135" s="28" t="s">
        <v>497</v>
      </c>
      <c r="B135" s="29">
        <v>77</v>
      </c>
      <c r="C135" s="30">
        <v>219.55844155844156</v>
      </c>
      <c r="E135" s="61"/>
      <c r="F135" s="40"/>
    </row>
    <row r="136" spans="1:12" ht="16.5" thickBot="1" x14ac:dyDescent="0.3">
      <c r="A136" s="77" t="s">
        <v>498</v>
      </c>
      <c r="B136" s="68">
        <v>386</v>
      </c>
      <c r="C136" s="69">
        <v>101.19170984455958</v>
      </c>
      <c r="E136" s="61"/>
      <c r="F136" s="40"/>
    </row>
    <row r="137" spans="1:12" ht="16.5" thickBot="1" x14ac:dyDescent="0.3">
      <c r="A137" s="73" t="s">
        <v>425</v>
      </c>
      <c r="B137" s="70">
        <v>4234</v>
      </c>
      <c r="C137" s="71">
        <v>242.31506849315068</v>
      </c>
      <c r="E137" s="61"/>
      <c r="F137" s="40"/>
    </row>
    <row r="138" spans="1:12" ht="16.5" thickBot="1" x14ac:dyDescent="0.3">
      <c r="A138" s="28" t="s">
        <v>409</v>
      </c>
      <c r="B138" s="29">
        <v>3474</v>
      </c>
      <c r="C138" s="30">
        <v>279.95826137017849</v>
      </c>
      <c r="E138" s="61"/>
    </row>
    <row r="139" spans="1:12" ht="16.5" thickBot="1" x14ac:dyDescent="0.3">
      <c r="A139" s="28" t="s">
        <v>484</v>
      </c>
      <c r="B139" s="29">
        <v>57</v>
      </c>
      <c r="C139" s="30">
        <v>20.894736842105264</v>
      </c>
      <c r="E139" s="61"/>
    </row>
    <row r="140" spans="1:12" ht="16.5" thickBot="1" x14ac:dyDescent="0.3">
      <c r="A140" s="28" t="s">
        <v>497</v>
      </c>
      <c r="B140" s="29">
        <v>701</v>
      </c>
      <c r="C140" s="30">
        <v>74.410841654778892</v>
      </c>
      <c r="E140" s="61"/>
    </row>
    <row r="141" spans="1:12" ht="16.5" thickBot="1" x14ac:dyDescent="0.3">
      <c r="A141" s="77" t="s">
        <v>498</v>
      </c>
      <c r="B141" s="68">
        <v>2</v>
      </c>
      <c r="C141" s="69">
        <v>17</v>
      </c>
      <c r="E141" s="61"/>
      <c r="J141" s="3"/>
      <c r="L141"/>
    </row>
    <row r="142" spans="1:12" ht="16.5" thickBot="1" x14ac:dyDescent="0.3">
      <c r="A142" s="73" t="s">
        <v>426</v>
      </c>
      <c r="B142" s="70">
        <v>7031</v>
      </c>
      <c r="C142" s="71">
        <v>650.16299246195422</v>
      </c>
      <c r="E142" s="61"/>
      <c r="J142" s="3"/>
      <c r="L142"/>
    </row>
    <row r="143" spans="1:12" ht="16.5" thickBot="1" x14ac:dyDescent="0.3">
      <c r="A143" s="28" t="s">
        <v>409</v>
      </c>
      <c r="B143" s="29">
        <v>6760</v>
      </c>
      <c r="C143" s="30">
        <v>657.30133136094673</v>
      </c>
      <c r="E143" s="61"/>
      <c r="G143"/>
      <c r="J143" s="3"/>
      <c r="L143"/>
    </row>
    <row r="144" spans="1:12" ht="16.5" thickBot="1" x14ac:dyDescent="0.3">
      <c r="A144" s="28" t="s">
        <v>472</v>
      </c>
      <c r="B144" s="29">
        <v>33</v>
      </c>
      <c r="C144" s="30">
        <v>2508.6363636363635</v>
      </c>
      <c r="E144" s="61"/>
      <c r="G144"/>
      <c r="J144" s="3"/>
      <c r="L144"/>
    </row>
    <row r="145" spans="1:7" ht="16.5" thickBot="1" x14ac:dyDescent="0.3">
      <c r="A145" s="28" t="s">
        <v>484</v>
      </c>
      <c r="B145" s="29">
        <v>11</v>
      </c>
      <c r="C145" s="30">
        <v>43.363636363636367</v>
      </c>
      <c r="E145" s="61"/>
      <c r="G145"/>
    </row>
    <row r="146" spans="1:7" ht="16.5" thickBot="1" x14ac:dyDescent="0.3">
      <c r="A146" s="77" t="s">
        <v>497</v>
      </c>
      <c r="B146" s="68">
        <v>184</v>
      </c>
      <c r="C146" s="69">
        <v>206.35326086956522</v>
      </c>
      <c r="E146" s="61"/>
      <c r="G146"/>
    </row>
    <row r="147" spans="1:7" ht="16.5" thickBot="1" x14ac:dyDescent="0.3">
      <c r="A147" s="28" t="s">
        <v>498</v>
      </c>
      <c r="B147" s="29">
        <v>43</v>
      </c>
      <c r="C147" s="30">
        <v>156</v>
      </c>
      <c r="E147" s="61"/>
    </row>
    <row r="148" spans="1:7" ht="16.5" thickBot="1" x14ac:dyDescent="0.3">
      <c r="A148" s="73" t="s">
        <v>427</v>
      </c>
      <c r="B148" s="70">
        <v>6281</v>
      </c>
      <c r="C148" s="71">
        <v>260.1167011622353</v>
      </c>
      <c r="E148" s="61"/>
    </row>
    <row r="149" spans="1:7" ht="16.5" thickBot="1" x14ac:dyDescent="0.3">
      <c r="A149" s="28" t="s">
        <v>409</v>
      </c>
      <c r="B149" s="29">
        <v>3915</v>
      </c>
      <c r="C149" s="30">
        <v>363.43856960408687</v>
      </c>
      <c r="E149" s="61"/>
    </row>
    <row r="150" spans="1:7" ht="16.5" thickBot="1" x14ac:dyDescent="0.3">
      <c r="A150" s="28" t="s">
        <v>473</v>
      </c>
      <c r="B150" s="29">
        <v>2</v>
      </c>
      <c r="C150" s="30">
        <v>5.5</v>
      </c>
      <c r="D150" s="48"/>
      <c r="E150" s="61"/>
    </row>
    <row r="151" spans="1:7" ht="16.5" thickBot="1" x14ac:dyDescent="0.3">
      <c r="A151" s="28" t="s">
        <v>472</v>
      </c>
      <c r="B151" s="29">
        <v>2</v>
      </c>
      <c r="C151" s="30">
        <v>815</v>
      </c>
      <c r="D151" s="48"/>
      <c r="E151" s="61"/>
    </row>
    <row r="152" spans="1:7" ht="16.5" thickBot="1" x14ac:dyDescent="0.3">
      <c r="A152" s="28" t="s">
        <v>484</v>
      </c>
      <c r="B152" s="29">
        <v>67</v>
      </c>
      <c r="C152" s="30">
        <v>14.119402985074627</v>
      </c>
      <c r="D152" s="48"/>
      <c r="E152" s="54"/>
      <c r="F152"/>
    </row>
    <row r="153" spans="1:7" ht="16.5" thickBot="1" x14ac:dyDescent="0.3">
      <c r="A153" s="77" t="s">
        <v>497</v>
      </c>
      <c r="B153" s="68">
        <v>2013</v>
      </c>
      <c r="C153" s="69">
        <v>96.221063089915546</v>
      </c>
      <c r="D153" s="48"/>
      <c r="E153" s="54"/>
      <c r="F153"/>
    </row>
    <row r="154" spans="1:7" ht="16.5" thickBot="1" x14ac:dyDescent="0.3">
      <c r="A154" s="28" t="s">
        <v>498</v>
      </c>
      <c r="B154" s="29">
        <v>282</v>
      </c>
      <c r="C154" s="30">
        <v>51.953900709219859</v>
      </c>
      <c r="E154" s="54"/>
      <c r="F154"/>
    </row>
    <row r="155" spans="1:7" ht="16.5" thickBot="1" x14ac:dyDescent="0.3">
      <c r="A155" s="73" t="s">
        <v>428</v>
      </c>
      <c r="B155" s="70">
        <v>1929</v>
      </c>
      <c r="C155" s="71">
        <v>599.79056505961637</v>
      </c>
      <c r="E155" s="54"/>
      <c r="F155"/>
    </row>
    <row r="156" spans="1:7" ht="16.5" thickBot="1" x14ac:dyDescent="0.3">
      <c r="A156" s="28" t="s">
        <v>409</v>
      </c>
      <c r="B156" s="29">
        <v>1361</v>
      </c>
      <c r="C156" s="30">
        <v>707.67964731814845</v>
      </c>
    </row>
    <row r="157" spans="1:7" ht="16.5" thickBot="1" x14ac:dyDescent="0.3">
      <c r="A157" s="28" t="s">
        <v>473</v>
      </c>
      <c r="B157" s="29">
        <v>4</v>
      </c>
      <c r="C157" s="30">
        <v>879</v>
      </c>
    </row>
    <row r="158" spans="1:7" ht="16.5" thickBot="1" x14ac:dyDescent="0.3">
      <c r="A158" s="28" t="s">
        <v>472</v>
      </c>
      <c r="B158" s="29">
        <v>31</v>
      </c>
      <c r="C158" s="30">
        <v>2293.6774193548385</v>
      </c>
    </row>
    <row r="159" spans="1:7" ht="16.5" thickBot="1" x14ac:dyDescent="0.3">
      <c r="A159" s="28" t="s">
        <v>484</v>
      </c>
      <c r="B159" s="29">
        <v>9</v>
      </c>
      <c r="C159" s="30">
        <v>12.111111111111111</v>
      </c>
    </row>
    <row r="160" spans="1:7" ht="16.5" thickBot="1" x14ac:dyDescent="0.3">
      <c r="A160" s="77" t="s">
        <v>497</v>
      </c>
      <c r="B160" s="68">
        <v>455</v>
      </c>
      <c r="C160" s="69">
        <v>260.85274725274724</v>
      </c>
    </row>
    <row r="161" spans="1:3" ht="16.5" thickBot="1" x14ac:dyDescent="0.3">
      <c r="A161" s="28" t="s">
        <v>498</v>
      </c>
      <c r="B161" s="29">
        <v>69</v>
      </c>
      <c r="C161" s="30">
        <v>6.1884057971014492</v>
      </c>
    </row>
    <row r="162" spans="1:3" ht="16.5" thickBot="1" x14ac:dyDescent="0.3">
      <c r="A162" s="73" t="s">
        <v>429</v>
      </c>
      <c r="B162" s="70">
        <v>18447</v>
      </c>
      <c r="C162" s="71">
        <v>618.60172385753776</v>
      </c>
    </row>
    <row r="163" spans="1:3" ht="16.5" thickBot="1" x14ac:dyDescent="0.3">
      <c r="A163" s="28" t="s">
        <v>409</v>
      </c>
      <c r="B163" s="29">
        <v>17192</v>
      </c>
      <c r="C163" s="30">
        <v>615.32602373196835</v>
      </c>
    </row>
    <row r="164" spans="1:3" ht="16.5" thickBot="1" x14ac:dyDescent="0.3">
      <c r="A164" s="28" t="s">
        <v>472</v>
      </c>
      <c r="B164" s="29">
        <v>218</v>
      </c>
      <c r="C164" s="30">
        <v>2298.2522935779816</v>
      </c>
    </row>
    <row r="165" spans="1:3" ht="16.5" thickBot="1" x14ac:dyDescent="0.3">
      <c r="A165" s="28" t="s">
        <v>484</v>
      </c>
      <c r="B165" s="29">
        <v>24</v>
      </c>
      <c r="C165" s="30">
        <v>16</v>
      </c>
    </row>
    <row r="166" spans="1:3" ht="16.5" thickBot="1" x14ac:dyDescent="0.3">
      <c r="A166" s="28" t="s">
        <v>497</v>
      </c>
      <c r="B166" s="29">
        <v>749</v>
      </c>
      <c r="C166" s="30">
        <v>381.52870493991992</v>
      </c>
    </row>
    <row r="167" spans="1:3" ht="16.5" thickBot="1" x14ac:dyDescent="0.3">
      <c r="A167" s="77" t="s">
        <v>498</v>
      </c>
      <c r="B167" s="68">
        <v>264</v>
      </c>
      <c r="C167" s="69">
        <v>172.32196969696969</v>
      </c>
    </row>
    <row r="168" spans="1:3" ht="16.5" thickBot="1" x14ac:dyDescent="0.3">
      <c r="A168" s="73" t="s">
        <v>430</v>
      </c>
      <c r="B168" s="70">
        <v>9518</v>
      </c>
      <c r="C168" s="71">
        <v>662.6361630594663</v>
      </c>
    </row>
    <row r="169" spans="1:3" ht="16.5" thickBot="1" x14ac:dyDescent="0.3">
      <c r="A169" s="28" t="s">
        <v>409</v>
      </c>
      <c r="B169" s="29">
        <v>8104</v>
      </c>
      <c r="C169" s="30">
        <v>662.07440769990126</v>
      </c>
    </row>
    <row r="170" spans="1:3" ht="16.5" thickBot="1" x14ac:dyDescent="0.3">
      <c r="A170" s="28" t="s">
        <v>472</v>
      </c>
      <c r="B170" s="29">
        <v>205</v>
      </c>
      <c r="C170" s="30">
        <v>2559.2926829268295</v>
      </c>
    </row>
    <row r="171" spans="1:3" ht="16.5" thickBot="1" x14ac:dyDescent="0.3">
      <c r="A171" s="28" t="s">
        <v>484</v>
      </c>
      <c r="B171" s="29">
        <v>8</v>
      </c>
      <c r="C171" s="30">
        <v>23.375</v>
      </c>
    </row>
    <row r="172" spans="1:3" ht="16.5" thickBot="1" x14ac:dyDescent="0.3">
      <c r="A172" s="28" t="s">
        <v>497</v>
      </c>
      <c r="B172" s="29">
        <v>666</v>
      </c>
      <c r="C172" s="30">
        <v>274.46996996996995</v>
      </c>
    </row>
    <row r="173" spans="1:3" ht="16.5" thickBot="1" x14ac:dyDescent="0.3">
      <c r="A173" s="77" t="s">
        <v>498</v>
      </c>
      <c r="B173" s="68">
        <v>535</v>
      </c>
      <c r="C173" s="69">
        <v>437.16074766355138</v>
      </c>
    </row>
    <row r="174" spans="1:3" ht="16.5" thickBot="1" x14ac:dyDescent="0.3">
      <c r="A174" s="73" t="s">
        <v>431</v>
      </c>
      <c r="B174" s="70">
        <v>4131</v>
      </c>
      <c r="C174" s="71">
        <v>775.11450012103603</v>
      </c>
    </row>
    <row r="175" spans="1:3" ht="16.5" thickBot="1" x14ac:dyDescent="0.3">
      <c r="A175" s="28" t="s">
        <v>409</v>
      </c>
      <c r="B175" s="29">
        <v>3680</v>
      </c>
      <c r="C175" s="30">
        <v>773.414402173913</v>
      </c>
    </row>
    <row r="176" spans="1:3" ht="16.5" thickBot="1" x14ac:dyDescent="0.3">
      <c r="A176" s="28" t="s">
        <v>472</v>
      </c>
      <c r="B176" s="29">
        <v>86</v>
      </c>
      <c r="C176" s="30">
        <v>2761.8720930232557</v>
      </c>
    </row>
    <row r="177" spans="1:3" ht="16.5" thickBot="1" x14ac:dyDescent="0.3">
      <c r="A177" s="28" t="s">
        <v>484</v>
      </c>
      <c r="B177" s="29">
        <v>6</v>
      </c>
      <c r="C177" s="30">
        <v>24.666666666666668</v>
      </c>
    </row>
    <row r="178" spans="1:3" ht="16.5" thickBot="1" x14ac:dyDescent="0.3">
      <c r="A178" s="28" t="s">
        <v>497</v>
      </c>
      <c r="B178" s="29">
        <v>327</v>
      </c>
      <c r="C178" s="30">
        <v>356.6941896024465</v>
      </c>
    </row>
    <row r="179" spans="1:3" ht="16.5" thickBot="1" x14ac:dyDescent="0.3">
      <c r="A179" s="28" t="s">
        <v>498</v>
      </c>
      <c r="B179" s="29">
        <v>32</v>
      </c>
      <c r="C179" s="30">
        <v>47.65625</v>
      </c>
    </row>
    <row r="180" spans="1:3" ht="16.5" thickBot="1" x14ac:dyDescent="0.3">
      <c r="A180" s="73" t="s">
        <v>465</v>
      </c>
      <c r="B180" s="70">
        <v>2961</v>
      </c>
      <c r="C180" s="71">
        <v>436.36372847011143</v>
      </c>
    </row>
    <row r="181" spans="1:3" ht="16.5" thickBot="1" x14ac:dyDescent="0.3">
      <c r="A181" s="28" t="s">
        <v>409</v>
      </c>
      <c r="B181" s="78">
        <v>2433</v>
      </c>
      <c r="C181" s="79">
        <v>497.91163173037404</v>
      </c>
    </row>
    <row r="182" spans="1:3" ht="16.5" thickBot="1" x14ac:dyDescent="0.3">
      <c r="A182" s="28" t="s">
        <v>473</v>
      </c>
      <c r="B182" s="78">
        <v>1</v>
      </c>
      <c r="C182" s="79">
        <v>69</v>
      </c>
    </row>
    <row r="183" spans="1:3" ht="16.5" thickBot="1" x14ac:dyDescent="0.3">
      <c r="A183" s="28" t="s">
        <v>484</v>
      </c>
      <c r="B183" s="78">
        <v>39</v>
      </c>
      <c r="C183" s="79">
        <v>78.410256410256409</v>
      </c>
    </row>
    <row r="184" spans="1:3" ht="16.5" thickBot="1" x14ac:dyDescent="0.3">
      <c r="A184" s="28" t="s">
        <v>497</v>
      </c>
      <c r="B184" s="78">
        <v>430</v>
      </c>
      <c r="C184" s="79">
        <v>161.26046511627908</v>
      </c>
    </row>
    <row r="185" spans="1:3" ht="16.5" thickBot="1" x14ac:dyDescent="0.3">
      <c r="A185" s="28" t="s">
        <v>498</v>
      </c>
      <c r="B185" s="78">
        <v>58</v>
      </c>
      <c r="C185" s="79">
        <v>141.12068965517241</v>
      </c>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topLeftCell="A4" zoomScale="115" zoomScaleNormal="115" zoomScalePageLayoutView="110" workbookViewId="0">
      <selection activeCell="A4" sqref="A4:G4"/>
    </sheetView>
  </sheetViews>
  <sheetFormatPr defaultRowHeight="15.75" x14ac:dyDescent="0.25"/>
  <cols>
    <col min="1" max="1" width="17.5703125" bestFit="1" customWidth="1"/>
    <col min="2" max="2" width="9.85546875" bestFit="1" customWidth="1"/>
    <col min="3" max="3" width="16.5703125" bestFit="1" customWidth="1"/>
    <col min="4" max="4" width="11.5703125" customWidth="1"/>
    <col min="5" max="5" width="20.5703125" customWidth="1"/>
    <col min="6" max="6" width="13.42578125" style="48" customWidth="1"/>
    <col min="7" max="7" width="15.85546875" style="54" customWidth="1"/>
    <col min="8" max="8" width="19.5703125" customWidth="1"/>
    <col min="9" max="9" width="15" customWidth="1"/>
    <col min="12" max="12" width="8.7109375" style="3"/>
  </cols>
  <sheetData>
    <row r="1" spans="1:55" ht="38.450000000000003" customHeight="1" x14ac:dyDescent="0.25">
      <c r="A1" s="385" t="s">
        <v>42</v>
      </c>
      <c r="B1" s="385"/>
      <c r="C1" s="385"/>
      <c r="D1" s="385"/>
      <c r="E1" s="385"/>
      <c r="F1" s="385"/>
      <c r="G1" s="385"/>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 customHeight="1" x14ac:dyDescent="0.25">
      <c r="A2" s="386" t="s">
        <v>43</v>
      </c>
      <c r="B2" s="386"/>
      <c r="C2" s="386"/>
      <c r="D2" s="386"/>
      <c r="E2" s="386"/>
      <c r="F2" s="386"/>
      <c r="G2" s="386"/>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25">
      <c r="A3" s="386"/>
      <c r="B3" s="386"/>
      <c r="C3" s="386"/>
      <c r="D3" s="386"/>
      <c r="E3" s="386"/>
      <c r="F3" s="386"/>
      <c r="G3" s="386"/>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25" x14ac:dyDescent="0.25">
      <c r="A4" s="387" t="s">
        <v>492</v>
      </c>
      <c r="B4" s="387"/>
      <c r="C4" s="387"/>
      <c r="D4" s="387"/>
      <c r="E4" s="387"/>
      <c r="F4" s="387"/>
      <c r="G4" s="387"/>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25" x14ac:dyDescent="0.2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2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25">
      <c r="A7" s="380" t="s">
        <v>470</v>
      </c>
      <c r="B7" s="380"/>
      <c r="C7" s="380"/>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25">
      <c r="A8" s="21" t="s">
        <v>468</v>
      </c>
      <c r="B8" s="21" t="s">
        <v>407</v>
      </c>
      <c r="C8" s="21" t="s">
        <v>469</v>
      </c>
      <c r="D8" s="3"/>
      <c r="E8" s="382" t="s">
        <v>494</v>
      </c>
      <c r="F8" s="382"/>
      <c r="G8" s="382"/>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25">
      <c r="A9" s="4" t="s">
        <v>69</v>
      </c>
      <c r="B9" s="37">
        <v>12576</v>
      </c>
      <c r="C9" s="38">
        <v>34458.240000007179</v>
      </c>
      <c r="D9" s="3"/>
      <c r="E9" s="35" t="s">
        <v>474</v>
      </c>
      <c r="F9" s="41" t="s">
        <v>407</v>
      </c>
      <c r="G9" s="50" t="s">
        <v>475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25">
      <c r="A10" s="4" t="s">
        <v>409</v>
      </c>
      <c r="B10" s="6">
        <v>173590</v>
      </c>
      <c r="C10" s="22">
        <v>166646.40000008326</v>
      </c>
      <c r="D10" s="3"/>
      <c r="E10" s="36" t="s">
        <v>476</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25">
      <c r="A11" s="4" t="s">
        <v>472</v>
      </c>
      <c r="B11" s="37">
        <v>7320</v>
      </c>
      <c r="C11" s="38">
        <v>1317.5999999999785</v>
      </c>
      <c r="D11" s="3"/>
      <c r="E11" s="36" t="s">
        <v>477</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25">
      <c r="A12" s="4" t="s">
        <v>481</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25">
      <c r="A13" s="4" t="s">
        <v>471</v>
      </c>
      <c r="B13" s="37">
        <v>386</v>
      </c>
      <c r="C13" s="38">
        <v>0</v>
      </c>
      <c r="D13" s="58"/>
      <c r="E13" s="59" t="s">
        <v>485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25">
      <c r="A14" s="4" t="s">
        <v>483</v>
      </c>
      <c r="B14" s="6">
        <v>513</v>
      </c>
      <c r="C14" s="22">
        <v>1898.1000000000158</v>
      </c>
      <c r="D14" s="3"/>
      <c r="E14" s="383" t="s">
        <v>478</v>
      </c>
      <c r="F14" s="383"/>
      <c r="G14" s="383"/>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2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00000000000001" customHeight="1" x14ac:dyDescent="0.25">
      <c r="A16" s="379" t="s">
        <v>491</v>
      </c>
      <c r="B16" s="379"/>
      <c r="C16" s="379"/>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 customHeight="1" x14ac:dyDescent="0.25">
      <c r="A17" s="379" t="s">
        <v>480</v>
      </c>
      <c r="B17" s="379"/>
      <c r="C17" s="379"/>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25">
      <c r="A18" s="60"/>
      <c r="B18" s="60"/>
      <c r="C18" s="60"/>
      <c r="D18" s="3"/>
      <c r="E18" s="383"/>
      <c r="F18" s="383"/>
      <c r="G18" s="383"/>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25">
      <c r="A19" s="380" t="s">
        <v>490</v>
      </c>
      <c r="B19" s="380"/>
      <c r="C19" s="380"/>
      <c r="D19" s="3"/>
      <c r="E19" s="382" t="s">
        <v>493</v>
      </c>
      <c r="F19" s="382"/>
      <c r="G19" s="382"/>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25">
      <c r="A20" s="21" t="s">
        <v>406</v>
      </c>
      <c r="B20" s="21" t="s">
        <v>407</v>
      </c>
      <c r="C20" s="21" t="s">
        <v>46</v>
      </c>
      <c r="D20" s="3"/>
      <c r="E20" s="35" t="s">
        <v>474</v>
      </c>
      <c r="F20" s="45" t="s">
        <v>407</v>
      </c>
      <c r="G20" s="52" t="s">
        <v>475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25">
      <c r="A21" s="4" t="s">
        <v>408</v>
      </c>
      <c r="B21" s="6">
        <v>85009</v>
      </c>
      <c r="C21" s="62">
        <v>568.94445294027696</v>
      </c>
      <c r="D21" s="3"/>
      <c r="E21" s="36" t="s">
        <v>476</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25">
      <c r="A22" s="4" t="s">
        <v>435</v>
      </c>
      <c r="B22" s="6">
        <v>57</v>
      </c>
      <c r="C22" s="62">
        <v>970.15789473684208</v>
      </c>
      <c r="D22" s="3"/>
      <c r="E22" s="36" t="s">
        <v>477</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25">
      <c r="A23" s="4" t="s">
        <v>434</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25">
      <c r="A24" s="4" t="s">
        <v>436</v>
      </c>
      <c r="B24">
        <v>64</v>
      </c>
      <c r="C24" s="63">
        <v>1006.453125</v>
      </c>
      <c r="D24" s="3"/>
      <c r="E24" s="383" t="s">
        <v>485</v>
      </c>
      <c r="F24" s="383"/>
      <c r="G24" s="383"/>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 customHeight="1" x14ac:dyDescent="0.25">
      <c r="A25" s="5" t="s">
        <v>0</v>
      </c>
      <c r="B25" s="7">
        <v>194427</v>
      </c>
      <c r="C25" s="64">
        <v>548.58476446172597</v>
      </c>
      <c r="D25" s="3"/>
      <c r="E25" s="383" t="s">
        <v>478</v>
      </c>
      <c r="F25" s="383"/>
      <c r="G25" s="383"/>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25">
      <c r="A26" s="379" t="str">
        <f>A16</f>
        <v>Data from BI Inc. Participants Report, 9.30.2023</v>
      </c>
      <c r="B26" s="379"/>
      <c r="C26" s="379"/>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25">
      <c r="A27" s="379" t="s">
        <v>489</v>
      </c>
      <c r="B27" s="379"/>
      <c r="C27" s="379"/>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25">
      <c r="A28" s="384"/>
      <c r="B28" s="384"/>
      <c r="C28" s="384"/>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25">
      <c r="A29" s="384"/>
      <c r="B29" s="384"/>
      <c r="C29" s="384"/>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 customHeight="1" thickBot="1" x14ac:dyDescent="0.3">
      <c r="A30" s="384" t="s">
        <v>488</v>
      </c>
      <c r="B30" s="384"/>
      <c r="C30" s="384"/>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48" thickBot="1" x14ac:dyDescent="0.3">
      <c r="A31" s="24" t="s">
        <v>438</v>
      </c>
      <c r="B31" s="24" t="s">
        <v>407</v>
      </c>
      <c r="C31" s="24" t="s">
        <v>439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5" thickBot="1" x14ac:dyDescent="0.3">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5" thickBot="1" x14ac:dyDescent="0.3">
      <c r="A33" s="31" t="s">
        <v>410</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5" thickBot="1" x14ac:dyDescent="0.3">
      <c r="A34" s="28" t="s">
        <v>69</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5" thickBot="1" x14ac:dyDescent="0.3">
      <c r="A35" s="28" t="s">
        <v>409</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5" thickBot="1" x14ac:dyDescent="0.3">
      <c r="A36" s="28" t="s">
        <v>472</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5" thickBot="1" x14ac:dyDescent="0.3">
      <c r="A37" s="28" t="s">
        <v>484</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5" thickBot="1" x14ac:dyDescent="0.3">
      <c r="A38" s="31" t="s">
        <v>411</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5" thickBot="1" x14ac:dyDescent="0.3">
      <c r="A39" s="28" t="s">
        <v>69</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5" thickBot="1" x14ac:dyDescent="0.3">
      <c r="A40" s="28" t="s">
        <v>409</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5" thickBot="1" x14ac:dyDescent="0.3">
      <c r="A41" s="28" t="s">
        <v>473</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5" thickBot="1" x14ac:dyDescent="0.3">
      <c r="A42" s="28" t="s">
        <v>472</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5" thickBot="1" x14ac:dyDescent="0.3">
      <c r="A43" s="28" t="s">
        <v>484</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5" thickBot="1" x14ac:dyDescent="0.3">
      <c r="A44" s="31" t="s">
        <v>412</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5" thickBot="1" x14ac:dyDescent="0.3">
      <c r="A45" s="28" t="s">
        <v>69</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5" thickBot="1" x14ac:dyDescent="0.3">
      <c r="A46" s="28" t="s">
        <v>409</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5" thickBot="1" x14ac:dyDescent="0.3">
      <c r="A47" s="28" t="s">
        <v>472</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5" thickBot="1" x14ac:dyDescent="0.3">
      <c r="A48" s="28" t="s">
        <v>484</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5" thickBot="1" x14ac:dyDescent="0.3">
      <c r="A49" s="31" t="s">
        <v>413</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5" thickBot="1" x14ac:dyDescent="0.3">
      <c r="A50" s="28" t="s">
        <v>69</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5" thickBot="1" x14ac:dyDescent="0.3">
      <c r="A51" s="28" t="s">
        <v>409</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5" thickBot="1" x14ac:dyDescent="0.3">
      <c r="A52" s="28" t="s">
        <v>472</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5" thickBot="1" x14ac:dyDescent="0.3">
      <c r="A53" s="31" t="s">
        <v>414</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5" thickBot="1" x14ac:dyDescent="0.3">
      <c r="A54" s="28" t="s">
        <v>69</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5" thickBot="1" x14ac:dyDescent="0.3">
      <c r="A55" s="28" t="s">
        <v>409</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5" thickBot="1" x14ac:dyDescent="0.3">
      <c r="A56" s="28" t="s">
        <v>473</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5" thickBot="1" x14ac:dyDescent="0.3">
      <c r="A57" s="28" t="s">
        <v>472</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5" thickBot="1" x14ac:dyDescent="0.3">
      <c r="A58" s="28" t="s">
        <v>484</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5" thickBot="1" x14ac:dyDescent="0.3">
      <c r="A59" s="31" t="s">
        <v>415</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5" thickBot="1" x14ac:dyDescent="0.3">
      <c r="A60" s="28" t="s">
        <v>69</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5" thickBot="1" x14ac:dyDescent="0.3">
      <c r="A61" s="28" t="s">
        <v>409</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5" thickBot="1" x14ac:dyDescent="0.3">
      <c r="A62" s="28" t="s">
        <v>473</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5" thickBot="1" x14ac:dyDescent="0.3">
      <c r="A63" s="28" t="s">
        <v>472</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5" thickBot="1" x14ac:dyDescent="0.3">
      <c r="A64" s="28" t="s">
        <v>484</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5" thickBot="1" x14ac:dyDescent="0.3">
      <c r="A65" s="31" t="s">
        <v>416</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5" thickBot="1" x14ac:dyDescent="0.3">
      <c r="A66" s="28" t="s">
        <v>69</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5" thickBot="1" x14ac:dyDescent="0.3">
      <c r="A67" s="28" t="s">
        <v>409</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45" customHeight="1" thickBot="1" x14ac:dyDescent="0.3">
      <c r="A68" s="28" t="s">
        <v>482</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5" thickBot="1" x14ac:dyDescent="0.3">
      <c r="A69" s="28" t="s">
        <v>472</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5" thickBot="1" x14ac:dyDescent="0.3">
      <c r="A70" s="28" t="s">
        <v>484</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5" thickBot="1" x14ac:dyDescent="0.3">
      <c r="A71" s="31" t="s">
        <v>479</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5" thickBot="1" x14ac:dyDescent="0.3">
      <c r="A72" s="28" t="s">
        <v>69</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5" thickBot="1" x14ac:dyDescent="0.3">
      <c r="A73" s="28" t="s">
        <v>409</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5" thickBot="1" x14ac:dyDescent="0.3">
      <c r="A74" s="28" t="s">
        <v>472</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5" thickBot="1" x14ac:dyDescent="0.3">
      <c r="A75" s="31" t="s">
        <v>417</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5" thickBot="1" x14ac:dyDescent="0.3">
      <c r="A76" s="28" t="s">
        <v>69</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5" thickBot="1" x14ac:dyDescent="0.3">
      <c r="A77" s="28" t="s">
        <v>409</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5" thickBot="1" x14ac:dyDescent="0.3">
      <c r="A78" s="28" t="s">
        <v>472</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5" thickBot="1" x14ac:dyDescent="0.3">
      <c r="A79" s="28" t="s">
        <v>484</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5" thickBot="1" x14ac:dyDescent="0.3">
      <c r="A80" s="31" t="s">
        <v>467</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5" thickBot="1" x14ac:dyDescent="0.3">
      <c r="A81" s="28" t="s">
        <v>69</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5" thickBot="1" x14ac:dyDescent="0.3">
      <c r="A82" s="28" t="s">
        <v>409</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5" thickBot="1" x14ac:dyDescent="0.3">
      <c r="A83" s="28" t="s">
        <v>473</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5" thickBot="1" x14ac:dyDescent="0.3">
      <c r="A84" s="28" t="s">
        <v>472</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5" thickBot="1" x14ac:dyDescent="0.3">
      <c r="A85" s="28" t="s">
        <v>484</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5" thickBot="1" x14ac:dyDescent="0.3">
      <c r="A86" s="31" t="s">
        <v>418</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5" thickBot="1" x14ac:dyDescent="0.3">
      <c r="A87" s="28" t="s">
        <v>69</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5" thickBot="1" x14ac:dyDescent="0.3">
      <c r="A88" s="28" t="s">
        <v>409</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5" thickBot="1" x14ac:dyDescent="0.3">
      <c r="A89" s="28" t="s">
        <v>484</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5" thickBot="1" x14ac:dyDescent="0.3">
      <c r="A90" s="31" t="s">
        <v>419</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5" thickBot="1" x14ac:dyDescent="0.3">
      <c r="A91" s="28" t="s">
        <v>69</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5" thickBot="1" x14ac:dyDescent="0.3">
      <c r="A92" s="28" t="s">
        <v>409</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5" thickBot="1" x14ac:dyDescent="0.3">
      <c r="A93" s="28" t="s">
        <v>482</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5" thickBot="1" x14ac:dyDescent="0.3">
      <c r="A94" s="28" t="s">
        <v>472</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5" thickBot="1" x14ac:dyDescent="0.3">
      <c r="A95" s="28" t="s">
        <v>484</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5" thickBot="1" x14ac:dyDescent="0.3">
      <c r="A96" s="31" t="s">
        <v>420</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5" thickBot="1" x14ac:dyDescent="0.3">
      <c r="A97" s="28" t="s">
        <v>69</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5" thickBot="1" x14ac:dyDescent="0.3">
      <c r="A98" s="28" t="s">
        <v>409</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5" thickBot="1" x14ac:dyDescent="0.3">
      <c r="A99" s="28" t="s">
        <v>473</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5" thickBot="1" x14ac:dyDescent="0.3">
      <c r="A100" s="28" t="s">
        <v>472</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5" thickBot="1" x14ac:dyDescent="0.3">
      <c r="A101" s="28" t="s">
        <v>484</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5" thickBot="1" x14ac:dyDescent="0.3">
      <c r="A102" s="31" t="s">
        <v>421</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5" thickBot="1" x14ac:dyDescent="0.3">
      <c r="A103" s="28" t="s">
        <v>69</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5" thickBot="1" x14ac:dyDescent="0.3">
      <c r="A104" s="28" t="s">
        <v>409</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5" thickBot="1" x14ac:dyDescent="0.3">
      <c r="A105" s="28" t="s">
        <v>472</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5" thickBot="1" x14ac:dyDescent="0.3">
      <c r="A106" s="28" t="s">
        <v>484</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5" thickBot="1" x14ac:dyDescent="0.3">
      <c r="A107" s="31" t="s">
        <v>422</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5" thickBot="1" x14ac:dyDescent="0.3">
      <c r="A108" s="28" t="s">
        <v>69</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5" thickBot="1" x14ac:dyDescent="0.3">
      <c r="A109" s="28" t="s">
        <v>409</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5" thickBot="1" x14ac:dyDescent="0.3">
      <c r="A110" s="28" t="s">
        <v>473</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5" thickBot="1" x14ac:dyDescent="0.3">
      <c r="A111" s="28" t="s">
        <v>472</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5" thickBot="1" x14ac:dyDescent="0.3">
      <c r="A112" s="31" t="s">
        <v>423</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5" thickBot="1" x14ac:dyDescent="0.3">
      <c r="A113" s="28" t="s">
        <v>69</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5" thickBot="1" x14ac:dyDescent="0.3">
      <c r="A114" s="28" t="s">
        <v>409</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5" thickBot="1" x14ac:dyDescent="0.3">
      <c r="A115" s="28" t="s">
        <v>473</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5" thickBot="1" x14ac:dyDescent="0.3">
      <c r="A116" s="28" t="s">
        <v>472</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5" thickBot="1" x14ac:dyDescent="0.3">
      <c r="A117" s="28" t="s">
        <v>484</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5" thickBot="1" x14ac:dyDescent="0.3">
      <c r="A118" s="31" t="s">
        <v>424</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5" thickBot="1" x14ac:dyDescent="0.3">
      <c r="A119" s="28" t="s">
        <v>69</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5" thickBot="1" x14ac:dyDescent="0.3">
      <c r="A120" s="28" t="s">
        <v>409</v>
      </c>
      <c r="B120" s="29">
        <v>8370</v>
      </c>
      <c r="C120" s="30">
        <v>496.88972520908004</v>
      </c>
      <c r="E120" s="61"/>
      <c r="F120" s="40"/>
      <c r="G120" s="49"/>
      <c r="L120"/>
    </row>
    <row r="121" spans="1:55" ht="16.5" thickBot="1" x14ac:dyDescent="0.3">
      <c r="A121" s="28" t="s">
        <v>472</v>
      </c>
      <c r="B121" s="29">
        <v>18</v>
      </c>
      <c r="C121" s="30">
        <v>1811.6111111111111</v>
      </c>
      <c r="E121" s="61"/>
      <c r="F121" s="40"/>
      <c r="G121" s="49"/>
    </row>
    <row r="122" spans="1:55" ht="16.5" thickBot="1" x14ac:dyDescent="0.3">
      <c r="A122" s="28" t="s">
        <v>484</v>
      </c>
      <c r="B122" s="29">
        <v>3</v>
      </c>
      <c r="C122" s="30">
        <v>15.333333333333334</v>
      </c>
      <c r="E122" s="61"/>
      <c r="F122" s="40"/>
      <c r="G122" s="49"/>
    </row>
    <row r="123" spans="1:55" ht="16.5" thickBot="1" x14ac:dyDescent="0.3">
      <c r="A123" s="31" t="s">
        <v>425</v>
      </c>
      <c r="B123" s="32">
        <v>6172</v>
      </c>
      <c r="C123" s="33">
        <v>163.50826312378484</v>
      </c>
      <c r="E123" s="61"/>
      <c r="F123" s="40"/>
    </row>
    <row r="124" spans="1:55" ht="16.5" thickBot="1" x14ac:dyDescent="0.3">
      <c r="A124" s="28" t="s">
        <v>69</v>
      </c>
      <c r="B124" s="29">
        <v>112</v>
      </c>
      <c r="C124" s="30">
        <v>138.26785714285714</v>
      </c>
      <c r="E124" s="61"/>
      <c r="F124" s="40"/>
    </row>
    <row r="125" spans="1:55" ht="16.5" thickBot="1" x14ac:dyDescent="0.3">
      <c r="A125" s="28" t="s">
        <v>409</v>
      </c>
      <c r="B125" s="29">
        <v>5957</v>
      </c>
      <c r="C125" s="30">
        <v>165.27060600973644</v>
      </c>
      <c r="E125" s="61"/>
      <c r="F125" s="40"/>
    </row>
    <row r="126" spans="1:55" ht="16.5" thickBot="1" x14ac:dyDescent="0.3">
      <c r="A126" s="28" t="s">
        <v>473</v>
      </c>
      <c r="B126" s="29">
        <v>28</v>
      </c>
      <c r="C126" s="30">
        <v>309.10714285714283</v>
      </c>
      <c r="E126" s="61"/>
      <c r="F126" s="40"/>
    </row>
    <row r="127" spans="1:55" ht="16.5" thickBot="1" x14ac:dyDescent="0.3">
      <c r="A127" s="28" t="s">
        <v>484</v>
      </c>
      <c r="B127" s="29">
        <v>75</v>
      </c>
      <c r="C127" s="30">
        <v>6.8666666666666663</v>
      </c>
      <c r="E127" s="61"/>
      <c r="F127" s="40"/>
    </row>
    <row r="128" spans="1:55" ht="16.5" thickBot="1" x14ac:dyDescent="0.3">
      <c r="A128" s="31" t="s">
        <v>426</v>
      </c>
      <c r="B128" s="32">
        <v>7152</v>
      </c>
      <c r="C128" s="33">
        <v>623.78159955257274</v>
      </c>
      <c r="E128" s="61"/>
      <c r="F128" s="40"/>
    </row>
    <row r="129" spans="1:12" ht="16.5" thickBot="1" x14ac:dyDescent="0.3">
      <c r="A129" s="28" t="s">
        <v>69</v>
      </c>
      <c r="B129" s="29">
        <v>76</v>
      </c>
      <c r="C129" s="30">
        <v>591.77631578947364</v>
      </c>
      <c r="E129" s="61"/>
      <c r="F129" s="40"/>
    </row>
    <row r="130" spans="1:12" ht="16.5" thickBot="1" x14ac:dyDescent="0.3">
      <c r="A130" s="28" t="s">
        <v>409</v>
      </c>
      <c r="B130" s="29">
        <v>6975</v>
      </c>
      <c r="C130" s="30">
        <v>606.56888888888886</v>
      </c>
      <c r="E130" s="61"/>
      <c r="F130" s="40"/>
    </row>
    <row r="131" spans="1:12" ht="16.5" thickBot="1" x14ac:dyDescent="0.3">
      <c r="A131" s="28" t="s">
        <v>472</v>
      </c>
      <c r="B131" s="29">
        <v>94</v>
      </c>
      <c r="C131" s="30">
        <v>1972.1914893617022</v>
      </c>
      <c r="E131" s="61"/>
      <c r="F131" s="40"/>
    </row>
    <row r="132" spans="1:12" ht="16.5" thickBot="1" x14ac:dyDescent="0.3">
      <c r="A132" s="28" t="s">
        <v>484</v>
      </c>
      <c r="B132" s="29">
        <v>7</v>
      </c>
      <c r="C132" s="30">
        <v>15.285714285714286</v>
      </c>
      <c r="E132" s="61"/>
      <c r="F132" s="40"/>
    </row>
    <row r="133" spans="1:12" ht="16.5" thickBot="1" x14ac:dyDescent="0.3">
      <c r="A133" s="31" t="s">
        <v>427</v>
      </c>
      <c r="B133" s="32">
        <v>13088</v>
      </c>
      <c r="C133" s="33">
        <v>183.99258863080684</v>
      </c>
      <c r="E133" s="61"/>
      <c r="F133" s="40"/>
    </row>
    <row r="134" spans="1:12" ht="16.5" thickBot="1" x14ac:dyDescent="0.3">
      <c r="A134" s="28" t="s">
        <v>69</v>
      </c>
      <c r="B134" s="29">
        <v>3417</v>
      </c>
      <c r="C134" s="30">
        <v>29.441322797775825</v>
      </c>
      <c r="E134" s="61"/>
      <c r="F134" s="40"/>
    </row>
    <row r="135" spans="1:12" ht="16.5" thickBot="1" x14ac:dyDescent="0.3">
      <c r="A135" s="28" t="s">
        <v>409</v>
      </c>
      <c r="B135" s="29">
        <v>9412</v>
      </c>
      <c r="C135" s="30">
        <v>234.84360390990224</v>
      </c>
      <c r="E135" s="61"/>
      <c r="F135" s="40"/>
    </row>
    <row r="136" spans="1:12" ht="16.5" thickBot="1" x14ac:dyDescent="0.3">
      <c r="A136" s="28" t="s">
        <v>473</v>
      </c>
      <c r="B136" s="29">
        <v>214</v>
      </c>
      <c r="C136" s="30">
        <v>350.24299065420558</v>
      </c>
      <c r="E136" s="61"/>
      <c r="F136" s="40"/>
    </row>
    <row r="137" spans="1:12" ht="16.5" thickBot="1" x14ac:dyDescent="0.3">
      <c r="A137" s="28" t="s">
        <v>472</v>
      </c>
      <c r="B137" s="29">
        <v>33</v>
      </c>
      <c r="C137" s="30">
        <v>663.78787878787875</v>
      </c>
      <c r="E137" s="61"/>
      <c r="F137" s="40"/>
    </row>
    <row r="138" spans="1:12" ht="16.5" thickBot="1" x14ac:dyDescent="0.3">
      <c r="A138" s="28" t="s">
        <v>484</v>
      </c>
      <c r="B138" s="29">
        <v>12</v>
      </c>
      <c r="C138" s="30">
        <v>24.083333333333332</v>
      </c>
      <c r="E138" s="61"/>
      <c r="F138" s="40"/>
    </row>
    <row r="139" spans="1:12" ht="16.5" thickBot="1" x14ac:dyDescent="0.3">
      <c r="A139" s="31" t="s">
        <v>428</v>
      </c>
      <c r="B139" s="32">
        <v>3314</v>
      </c>
      <c r="C139" s="33">
        <v>515.30687990343995</v>
      </c>
      <c r="E139" s="61"/>
    </row>
    <row r="140" spans="1:12" ht="16.5" thickBot="1" x14ac:dyDescent="0.3">
      <c r="A140" s="28" t="s">
        <v>69</v>
      </c>
      <c r="B140" s="29">
        <v>227</v>
      </c>
      <c r="C140" s="30">
        <v>540.75770925110135</v>
      </c>
      <c r="E140" s="61"/>
    </row>
    <row r="141" spans="1:12" ht="16.5" thickBot="1" x14ac:dyDescent="0.3">
      <c r="A141" s="28" t="s">
        <v>409</v>
      </c>
      <c r="B141" s="29">
        <v>2997</v>
      </c>
      <c r="C141" s="30">
        <v>466.96162829496166</v>
      </c>
      <c r="E141" s="61"/>
      <c r="J141" s="3"/>
      <c r="L141"/>
    </row>
    <row r="142" spans="1:12" ht="16.5" thickBot="1" x14ac:dyDescent="0.3">
      <c r="A142" s="28" t="s">
        <v>473</v>
      </c>
      <c r="B142" s="29">
        <v>5</v>
      </c>
      <c r="C142" s="30">
        <v>2113</v>
      </c>
      <c r="E142" s="61"/>
      <c r="J142" s="3"/>
      <c r="L142"/>
    </row>
    <row r="143" spans="1:12" ht="16.5" thickBot="1" x14ac:dyDescent="0.3">
      <c r="A143" s="28" t="s">
        <v>472</v>
      </c>
      <c r="B143" s="29">
        <v>80</v>
      </c>
      <c r="C143" s="30">
        <v>2185.4499999999998</v>
      </c>
      <c r="E143" s="61"/>
      <c r="J143" s="3"/>
      <c r="L143"/>
    </row>
    <row r="144" spans="1:12" ht="16.5" thickBot="1" x14ac:dyDescent="0.3">
      <c r="A144" s="28" t="s">
        <v>484</v>
      </c>
      <c r="B144" s="29">
        <v>5</v>
      </c>
      <c r="C144" s="30">
        <v>18</v>
      </c>
      <c r="E144" s="61"/>
      <c r="G144"/>
      <c r="J144" s="3"/>
      <c r="L144"/>
    </row>
    <row r="145" spans="1:7" ht="16.5" thickBot="1" x14ac:dyDescent="0.3">
      <c r="A145" s="31" t="s">
        <v>429</v>
      </c>
      <c r="B145" s="32">
        <v>18765</v>
      </c>
      <c r="C145" s="33">
        <v>762.87370103916862</v>
      </c>
      <c r="E145" s="61"/>
      <c r="G145"/>
    </row>
    <row r="146" spans="1:7" ht="16.5" thickBot="1" x14ac:dyDescent="0.3">
      <c r="A146" s="28" t="s">
        <v>69</v>
      </c>
      <c r="B146" s="29">
        <v>670</v>
      </c>
      <c r="C146" s="30">
        <v>465.14477611940299</v>
      </c>
      <c r="E146" s="61"/>
      <c r="G146"/>
    </row>
    <row r="147" spans="1:7" ht="16.5" thickBot="1" x14ac:dyDescent="0.3">
      <c r="A147" s="28" t="s">
        <v>409</v>
      </c>
      <c r="B147" s="29">
        <v>16005</v>
      </c>
      <c r="C147" s="30">
        <v>591.54364261168382</v>
      </c>
      <c r="E147" s="61"/>
      <c r="G147"/>
    </row>
    <row r="148" spans="1:7" ht="16.5" thickBot="1" x14ac:dyDescent="0.3">
      <c r="A148" s="28" t="s">
        <v>473</v>
      </c>
      <c r="B148" s="29">
        <v>1</v>
      </c>
      <c r="C148" s="30">
        <v>298</v>
      </c>
      <c r="E148" s="61"/>
    </row>
    <row r="149" spans="1:7" ht="16.5" thickBot="1" x14ac:dyDescent="0.3">
      <c r="A149" s="28" t="s">
        <v>472</v>
      </c>
      <c r="B149" s="29">
        <v>2074</v>
      </c>
      <c r="C149" s="30">
        <v>2186.8297974927677</v>
      </c>
      <c r="E149" s="61"/>
    </row>
    <row r="150" spans="1:7" ht="16.5" thickBot="1" x14ac:dyDescent="0.3">
      <c r="A150" s="28" t="s">
        <v>484</v>
      </c>
      <c r="B150" s="29">
        <v>15</v>
      </c>
      <c r="C150" s="30">
        <v>15.933333333333334</v>
      </c>
      <c r="D150" s="48"/>
      <c r="E150" s="61"/>
    </row>
    <row r="151" spans="1:7" ht="16.5" thickBot="1" x14ac:dyDescent="0.3">
      <c r="A151" s="31" t="s">
        <v>430</v>
      </c>
      <c r="B151" s="32">
        <v>7216</v>
      </c>
      <c r="C151" s="33">
        <v>739.68472838137473</v>
      </c>
      <c r="D151" s="48"/>
      <c r="E151" s="61"/>
    </row>
    <row r="152" spans="1:7" ht="16.5" thickBot="1" x14ac:dyDescent="0.3">
      <c r="A152" s="28" t="s">
        <v>69</v>
      </c>
      <c r="B152" s="29">
        <v>129</v>
      </c>
      <c r="C152" s="30">
        <v>279.82945736434107</v>
      </c>
      <c r="D152" s="48"/>
      <c r="E152" s="61"/>
    </row>
    <row r="153" spans="1:7" ht="16.5" thickBot="1" x14ac:dyDescent="0.3">
      <c r="A153" s="28" t="s">
        <v>409</v>
      </c>
      <c r="B153" s="29">
        <v>6756</v>
      </c>
      <c r="C153" s="30">
        <v>672.70293072824154</v>
      </c>
      <c r="D153" s="48"/>
      <c r="E153" s="54"/>
      <c r="F153"/>
    </row>
    <row r="154" spans="1:7" ht="16.5" thickBot="1" x14ac:dyDescent="0.3">
      <c r="A154" s="28" t="s">
        <v>472</v>
      </c>
      <c r="B154" s="29">
        <v>322</v>
      </c>
      <c r="C154" s="30">
        <v>2349.6863354037268</v>
      </c>
      <c r="E154" s="54"/>
      <c r="F154"/>
    </row>
    <row r="155" spans="1:7" ht="16.5" thickBot="1" x14ac:dyDescent="0.3">
      <c r="A155" s="28" t="s">
        <v>484</v>
      </c>
      <c r="B155" s="29">
        <v>9</v>
      </c>
      <c r="C155" s="30">
        <v>9.6666666666666661</v>
      </c>
      <c r="E155" s="54"/>
      <c r="F155"/>
    </row>
    <row r="156" spans="1:7" ht="16.5" thickBot="1" x14ac:dyDescent="0.3">
      <c r="A156" s="31" t="s">
        <v>431</v>
      </c>
      <c r="B156" s="32">
        <v>3467</v>
      </c>
      <c r="C156" s="33">
        <v>926.72050764349581</v>
      </c>
      <c r="E156" s="54"/>
      <c r="F156"/>
    </row>
    <row r="157" spans="1:7" ht="16.5" thickBot="1" x14ac:dyDescent="0.3">
      <c r="A157" s="28" t="s">
        <v>69</v>
      </c>
      <c r="B157" s="29">
        <v>124</v>
      </c>
      <c r="C157" s="30">
        <v>638.04032258064512</v>
      </c>
    </row>
    <row r="158" spans="1:7" ht="16.5" thickBot="1" x14ac:dyDescent="0.3">
      <c r="A158" s="28" t="s">
        <v>409</v>
      </c>
      <c r="B158" s="29">
        <v>3094</v>
      </c>
      <c r="C158" s="30">
        <v>813.13510019392368</v>
      </c>
    </row>
    <row r="159" spans="1:7" ht="16.5" thickBot="1" x14ac:dyDescent="0.3">
      <c r="A159" s="28" t="s">
        <v>472</v>
      </c>
      <c r="B159" s="29">
        <v>242</v>
      </c>
      <c r="C159" s="30">
        <v>2552.7190082644629</v>
      </c>
    </row>
    <row r="160" spans="1:7" ht="16.5" thickBot="1" x14ac:dyDescent="0.3">
      <c r="A160" s="28" t="s">
        <v>484</v>
      </c>
      <c r="B160" s="29">
        <v>7</v>
      </c>
      <c r="C160" s="30">
        <v>32.142857142857146</v>
      </c>
    </row>
    <row r="161" spans="1:3" ht="16.5" thickBot="1" x14ac:dyDescent="0.3">
      <c r="A161" s="31" t="s">
        <v>465</v>
      </c>
      <c r="B161" s="32">
        <v>4080</v>
      </c>
      <c r="C161" s="33">
        <v>580.66250000000002</v>
      </c>
    </row>
    <row r="162" spans="1:3" ht="16.5" thickBot="1" x14ac:dyDescent="0.3">
      <c r="A162" s="28" t="s">
        <v>69</v>
      </c>
      <c r="B162" s="29">
        <v>328</v>
      </c>
      <c r="C162" s="30">
        <v>516.29878048780483</v>
      </c>
    </row>
    <row r="163" spans="1:3" ht="16.5" thickBot="1" x14ac:dyDescent="0.3">
      <c r="A163" s="28" t="s">
        <v>409</v>
      </c>
      <c r="B163" s="29">
        <v>3720</v>
      </c>
      <c r="C163" s="30">
        <v>586.78655913978491</v>
      </c>
    </row>
    <row r="164" spans="1:3" ht="16.5" thickBot="1" x14ac:dyDescent="0.3">
      <c r="A164" s="28" t="s">
        <v>473</v>
      </c>
      <c r="B164" s="29">
        <v>2</v>
      </c>
      <c r="C164" s="30">
        <v>1803</v>
      </c>
    </row>
    <row r="165" spans="1:3" ht="16.5" thickBot="1" x14ac:dyDescent="0.3">
      <c r="A165" s="28" t="s">
        <v>472</v>
      </c>
      <c r="B165" s="29">
        <v>8</v>
      </c>
      <c r="C165" s="30">
        <v>1584.75</v>
      </c>
    </row>
    <row r="166" spans="1:3" ht="16.5" thickBot="1" x14ac:dyDescent="0.3">
      <c r="A166" s="72" t="s">
        <v>484</v>
      </c>
      <c r="B166" s="66">
        <v>22</v>
      </c>
      <c r="C166" s="67">
        <v>28.5</v>
      </c>
    </row>
    <row r="167" spans="1:3" x14ac:dyDescent="0.25">
      <c r="C167" s="61"/>
    </row>
    <row r="168" spans="1:3" x14ac:dyDescent="0.25">
      <c r="C168" s="61"/>
    </row>
    <row r="169" spans="1:3" x14ac:dyDescent="0.25">
      <c r="C169" s="61"/>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72B62-B328-496B-A8C7-1949D6C7FA45}">
  <dimension ref="A1:AX168"/>
  <sheetViews>
    <sheetView showGridLines="0" topLeftCell="A136" zoomScaleNormal="100" zoomScaleSheetLayoutView="70" zoomScalePageLayoutView="90" workbookViewId="0">
      <selection activeCell="A156" sqref="A156:N156"/>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164" customFormat="1" ht="27.75" customHeight="1" x14ac:dyDescent="0.2">
      <c r="A1" s="433" t="s">
        <v>42</v>
      </c>
      <c r="B1" s="433"/>
      <c r="C1" s="433"/>
      <c r="D1" s="433"/>
    </row>
    <row r="2" spans="1:50" s="166" customFormat="1" ht="45.75" customHeight="1" x14ac:dyDescent="0.2">
      <c r="A2" s="434" t="s">
        <v>43</v>
      </c>
      <c r="B2" s="434"/>
      <c r="C2" s="434"/>
      <c r="D2" s="434"/>
      <c r="E2" s="434"/>
      <c r="F2" s="434"/>
      <c r="G2" s="434"/>
      <c r="H2" s="434"/>
      <c r="I2" s="434"/>
      <c r="J2" s="434"/>
      <c r="K2" s="434"/>
      <c r="L2" s="434"/>
      <c r="M2" s="434"/>
      <c r="N2" s="434"/>
      <c r="O2" s="434"/>
      <c r="P2" s="434"/>
      <c r="Q2" s="165"/>
      <c r="R2" s="165"/>
      <c r="S2" s="165"/>
      <c r="T2" s="165"/>
      <c r="U2" s="165"/>
      <c r="V2" s="165"/>
    </row>
    <row r="3" spans="1:50" ht="31.5" customHeight="1" x14ac:dyDescent="0.25">
      <c r="A3" s="435" t="s">
        <v>682</v>
      </c>
      <c r="B3" s="435"/>
      <c r="C3" s="435"/>
      <c r="D3" s="435"/>
      <c r="E3" s="167"/>
      <c r="F3" s="167"/>
      <c r="G3" s="167"/>
      <c r="H3" s="167"/>
      <c r="I3" s="167"/>
      <c r="J3" s="167"/>
      <c r="K3" s="167"/>
      <c r="L3" s="167"/>
      <c r="M3" s="167"/>
      <c r="N3" s="167"/>
      <c r="O3" s="167"/>
      <c r="P3" s="167"/>
      <c r="Q3" s="167"/>
      <c r="R3" s="167"/>
      <c r="S3" s="167"/>
      <c r="T3" s="167"/>
      <c r="U3" s="167"/>
      <c r="V3" s="167"/>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64" customFormat="1" ht="30.75" customHeight="1" x14ac:dyDescent="0.2">
      <c r="A4" s="427"/>
      <c r="B4" s="427"/>
      <c r="C4" s="427"/>
      <c r="D4" s="427"/>
      <c r="E4" s="427"/>
      <c r="F4" s="427"/>
      <c r="G4" s="427"/>
      <c r="H4" s="427"/>
      <c r="I4" s="427"/>
      <c r="J4" s="427"/>
      <c r="K4" s="427"/>
      <c r="L4" s="427"/>
      <c r="M4" s="427"/>
      <c r="N4" s="427"/>
      <c r="O4" s="427"/>
      <c r="P4" s="427"/>
      <c r="Q4" s="427"/>
      <c r="R4" s="427"/>
      <c r="S4" s="427"/>
      <c r="T4" s="427"/>
      <c r="U4" s="427"/>
      <c r="V4" s="427"/>
      <c r="W4" s="168"/>
      <c r="X4" s="168"/>
      <c r="Y4" s="168"/>
      <c r="Z4" s="168"/>
    </row>
    <row r="5" spans="1:50" s="166" customFormat="1" ht="7.5" customHeight="1" thickBot="1" x14ac:dyDescent="0.25">
      <c r="A5" s="169"/>
      <c r="B5" s="169"/>
      <c r="C5" s="169"/>
      <c r="D5" s="169"/>
      <c r="E5" s="169"/>
      <c r="F5" s="169"/>
      <c r="G5" s="169"/>
      <c r="H5" s="169"/>
      <c r="I5" s="169"/>
      <c r="J5" s="169"/>
      <c r="K5" s="169"/>
      <c r="L5" s="169"/>
      <c r="M5" s="169"/>
      <c r="N5" s="169"/>
      <c r="O5" s="169"/>
      <c r="P5" s="169"/>
      <c r="Q5" s="169"/>
      <c r="R5" s="169"/>
      <c r="S5" s="169"/>
      <c r="T5" s="169"/>
      <c r="U5" s="169"/>
      <c r="V5" s="169"/>
      <c r="W5" s="170"/>
      <c r="X5" s="170"/>
      <c r="Y5" s="170"/>
      <c r="Z5" s="170"/>
    </row>
    <row r="6" spans="1:50" s="166" customFormat="1" ht="16.5" customHeight="1" x14ac:dyDescent="0.2">
      <c r="A6" s="428"/>
      <c r="B6" s="429"/>
      <c r="C6" s="429"/>
      <c r="D6" s="429"/>
      <c r="E6" s="429"/>
      <c r="F6" s="429"/>
      <c r="G6" s="429"/>
      <c r="H6" s="429"/>
      <c r="I6" s="429"/>
      <c r="J6" s="429"/>
      <c r="K6" s="429"/>
      <c r="L6" s="429"/>
      <c r="M6" s="429"/>
      <c r="N6" s="429"/>
      <c r="O6" s="429"/>
      <c r="P6" s="429"/>
      <c r="Q6" s="429"/>
      <c r="R6" s="429"/>
      <c r="S6" s="429"/>
      <c r="T6" s="429"/>
      <c r="U6" s="429"/>
      <c r="V6" s="430"/>
      <c r="W6" s="170"/>
      <c r="X6" s="170"/>
      <c r="Y6" s="170"/>
      <c r="Z6" s="170"/>
    </row>
    <row r="7" spans="1:50" s="164" customFormat="1" ht="16.5" customHeight="1" x14ac:dyDescent="0.2">
      <c r="A7" s="171"/>
      <c r="B7" s="172"/>
      <c r="C7" s="172"/>
      <c r="D7" s="172"/>
      <c r="E7" s="172"/>
      <c r="F7" s="172"/>
      <c r="G7" s="172"/>
      <c r="H7" s="172"/>
      <c r="J7" s="173"/>
      <c r="K7" s="173"/>
      <c r="L7" s="173"/>
      <c r="N7" s="172"/>
      <c r="O7" s="172"/>
      <c r="P7" s="172"/>
      <c r="Q7" s="172"/>
      <c r="R7" s="172"/>
      <c r="S7" s="172"/>
      <c r="T7" s="172"/>
      <c r="U7" s="172"/>
      <c r="V7" s="174"/>
      <c r="W7" s="175"/>
      <c r="X7" s="175"/>
      <c r="Y7" s="175"/>
      <c r="Z7" s="175"/>
    </row>
    <row r="8" spans="1:50" s="176" customFormat="1" ht="30.6" customHeight="1" x14ac:dyDescent="0.2">
      <c r="A8" s="400" t="s">
        <v>683</v>
      </c>
      <c r="B8" s="401"/>
      <c r="C8" s="401"/>
      <c r="D8" s="401"/>
      <c r="E8" s="11"/>
      <c r="F8" s="11"/>
      <c r="G8" s="401" t="s">
        <v>684</v>
      </c>
      <c r="H8" s="401"/>
      <c r="I8" s="401"/>
      <c r="J8" s="401"/>
      <c r="K8" s="401"/>
      <c r="M8" s="401" t="s">
        <v>685</v>
      </c>
      <c r="N8" s="401"/>
      <c r="O8" s="401"/>
      <c r="P8" s="401"/>
      <c r="Q8" s="401"/>
      <c r="T8" s="177"/>
      <c r="U8" s="177"/>
      <c r="V8" s="178"/>
      <c r="W8" s="179"/>
      <c r="X8" s="179"/>
      <c r="Y8" s="179"/>
      <c r="Z8" s="179"/>
      <c r="AB8" s="180"/>
      <c r="AC8" s="180"/>
    </row>
    <row r="9" spans="1:50" s="164" customFormat="1" ht="28.35" customHeight="1" x14ac:dyDescent="0.2">
      <c r="A9" s="181" t="s">
        <v>686</v>
      </c>
      <c r="B9" s="182" t="s">
        <v>687</v>
      </c>
      <c r="C9" s="182" t="s">
        <v>0</v>
      </c>
      <c r="D9" s="172"/>
      <c r="E9" s="172"/>
      <c r="F9" s="172"/>
      <c r="G9" s="431" t="s">
        <v>688</v>
      </c>
      <c r="H9" s="432"/>
      <c r="I9" s="183" t="s">
        <v>687</v>
      </c>
      <c r="J9" s="183" t="s">
        <v>0</v>
      </c>
      <c r="K9" s="184"/>
      <c r="L9" s="184"/>
      <c r="M9" s="431" t="s">
        <v>689</v>
      </c>
      <c r="N9" s="432"/>
      <c r="O9" s="185" t="s">
        <v>690</v>
      </c>
      <c r="P9" s="172"/>
      <c r="Q9" s="172"/>
      <c r="R9" s="172"/>
      <c r="S9" s="172"/>
      <c r="T9" s="172"/>
      <c r="U9" s="175"/>
      <c r="V9" s="178"/>
      <c r="W9" s="175"/>
      <c r="X9" s="175"/>
      <c r="Y9" s="175"/>
      <c r="Z9" s="175"/>
      <c r="AA9" s="175"/>
      <c r="AB9" s="186"/>
      <c r="AC9" s="186"/>
    </row>
    <row r="10" spans="1:50" s="164" customFormat="1" ht="16.5" customHeight="1" thickBot="1" x14ac:dyDescent="0.25">
      <c r="A10" s="187" t="s">
        <v>0</v>
      </c>
      <c r="B10" s="188">
        <f>SUM(B11:B14)</f>
        <v>37509</v>
      </c>
      <c r="C10" s="188">
        <f>SUM(C11:C14)</f>
        <v>37509</v>
      </c>
      <c r="D10" s="172"/>
      <c r="E10" s="172"/>
      <c r="F10" s="172"/>
      <c r="G10" s="419" t="s">
        <v>691</v>
      </c>
      <c r="H10" s="419"/>
      <c r="I10" s="189">
        <v>46.201279138264702</v>
      </c>
      <c r="J10" s="189">
        <v>46.201279138264702</v>
      </c>
      <c r="K10" s="190"/>
      <c r="L10" s="190"/>
      <c r="M10" s="420" t="s">
        <v>0</v>
      </c>
      <c r="N10" s="421"/>
      <c r="O10" s="191">
        <f>SUM(O11)</f>
        <v>1596</v>
      </c>
      <c r="P10" s="172"/>
      <c r="Q10" s="172"/>
      <c r="R10" s="172"/>
      <c r="S10" s="172"/>
      <c r="T10" s="172"/>
      <c r="U10" s="192"/>
      <c r="V10" s="178"/>
      <c r="W10" s="175"/>
      <c r="X10" s="175"/>
      <c r="Y10" s="175"/>
      <c r="Z10" s="175"/>
      <c r="AA10" s="175"/>
      <c r="AB10" s="186"/>
      <c r="AC10" s="186"/>
    </row>
    <row r="11" spans="1:50" s="164" customFormat="1" ht="13.35" customHeight="1" thickTop="1" x14ac:dyDescent="0.2">
      <c r="A11" s="193" t="s">
        <v>692</v>
      </c>
      <c r="B11" s="194">
        <v>14379</v>
      </c>
      <c r="C11" s="195">
        <f>SUM(B11)</f>
        <v>14379</v>
      </c>
      <c r="D11" s="172"/>
      <c r="E11" s="172"/>
      <c r="F11" s="422"/>
      <c r="G11" s="423"/>
      <c r="H11" s="196"/>
      <c r="I11" s="196"/>
      <c r="J11" s="196"/>
      <c r="K11" s="196"/>
      <c r="M11" s="424" t="s">
        <v>687</v>
      </c>
      <c r="N11" s="425"/>
      <c r="O11" s="197">
        <v>1596</v>
      </c>
      <c r="P11" s="172"/>
      <c r="Q11" s="172"/>
      <c r="R11" s="192"/>
      <c r="S11" s="192"/>
      <c r="T11" s="192"/>
      <c r="U11" s="175"/>
      <c r="V11" s="178"/>
      <c r="W11" s="175"/>
      <c r="X11" s="175"/>
      <c r="Y11" s="186"/>
      <c r="Z11" s="186"/>
    </row>
    <row r="12" spans="1:50" s="164" customFormat="1" ht="13.35" customHeight="1" x14ac:dyDescent="0.2">
      <c r="A12" s="198" t="s">
        <v>693</v>
      </c>
      <c r="B12" s="194">
        <v>11027</v>
      </c>
      <c r="C12" s="195">
        <f t="shared" ref="C12:C14" si="0">SUM(B12)</f>
        <v>11027</v>
      </c>
      <c r="D12" s="172"/>
      <c r="E12" s="172"/>
      <c r="M12" s="426"/>
      <c r="N12" s="426"/>
      <c r="O12" s="200"/>
      <c r="P12" s="172"/>
      <c r="Q12" s="172"/>
      <c r="R12" s="172"/>
      <c r="S12" s="172"/>
      <c r="T12" s="172"/>
      <c r="U12" s="192"/>
      <c r="V12" s="178"/>
      <c r="W12" s="201"/>
      <c r="X12" s="175"/>
      <c r="Y12" s="175"/>
      <c r="Z12" s="175"/>
      <c r="AA12" s="175"/>
      <c r="AB12" s="186"/>
      <c r="AC12" s="186"/>
    </row>
    <row r="13" spans="1:50" s="164" customFormat="1" ht="13.35" customHeight="1" x14ac:dyDescent="0.2">
      <c r="A13" s="198" t="s">
        <v>694</v>
      </c>
      <c r="B13" s="194">
        <v>4221</v>
      </c>
      <c r="C13" s="195">
        <f t="shared" si="0"/>
        <v>4221</v>
      </c>
      <c r="D13" s="172"/>
      <c r="E13" s="172"/>
      <c r="F13" s="172"/>
      <c r="G13" s="172"/>
      <c r="H13" s="172"/>
      <c r="I13" s="172"/>
      <c r="J13" s="172"/>
      <c r="Q13" s="172"/>
      <c r="R13" s="172"/>
      <c r="S13" s="172"/>
      <c r="T13" s="192"/>
      <c r="U13" s="172"/>
      <c r="V13" s="178"/>
      <c r="W13" s="202"/>
      <c r="X13" s="175"/>
      <c r="Y13" s="175"/>
      <c r="Z13" s="175"/>
      <c r="AA13" s="186"/>
      <c r="AB13" s="186"/>
    </row>
    <row r="14" spans="1:50" s="164" customFormat="1" ht="13.35" customHeight="1" x14ac:dyDescent="0.2">
      <c r="A14" s="198" t="s">
        <v>695</v>
      </c>
      <c r="B14" s="194">
        <v>7882</v>
      </c>
      <c r="C14" s="195">
        <f t="shared" si="0"/>
        <v>7882</v>
      </c>
      <c r="D14" s="172"/>
      <c r="E14" s="172"/>
      <c r="F14" s="172"/>
      <c r="G14" s="172"/>
      <c r="H14" s="172"/>
      <c r="I14" s="172"/>
      <c r="J14" s="172"/>
      <c r="K14" s="172"/>
      <c r="L14" s="172"/>
      <c r="M14" s="172"/>
      <c r="N14" s="172"/>
      <c r="O14" s="172"/>
      <c r="P14" s="172"/>
      <c r="Q14" s="172"/>
      <c r="R14" s="172"/>
      <c r="S14" s="172"/>
      <c r="T14" s="192"/>
      <c r="U14" s="172"/>
      <c r="V14" s="178"/>
      <c r="W14" s="202"/>
      <c r="X14" s="175"/>
      <c r="Y14" s="175"/>
      <c r="Z14" s="175"/>
      <c r="AA14" s="186"/>
      <c r="AB14" s="186"/>
    </row>
    <row r="15" spans="1:50" s="164" customFormat="1" ht="16.5" customHeight="1" x14ac:dyDescent="0.2">
      <c r="A15" s="203"/>
      <c r="B15" s="199"/>
      <c r="C15" s="199"/>
      <c r="D15" s="199"/>
      <c r="E15" s="199"/>
      <c r="F15" s="199"/>
      <c r="G15" s="172"/>
      <c r="H15" s="172"/>
      <c r="I15" s="172"/>
      <c r="J15" s="172"/>
      <c r="K15" s="172"/>
      <c r="L15" s="172"/>
      <c r="M15" s="172"/>
      <c r="N15" s="172"/>
      <c r="O15" s="172"/>
      <c r="P15" s="172"/>
      <c r="Q15" s="172"/>
      <c r="R15" s="172"/>
      <c r="S15" s="172"/>
      <c r="T15" s="172"/>
      <c r="U15" s="172"/>
      <c r="V15" s="178"/>
      <c r="W15" s="202"/>
      <c r="X15" s="175"/>
      <c r="Y15" s="175"/>
      <c r="Z15" s="175"/>
      <c r="AA15" s="175"/>
      <c r="AB15" s="186"/>
      <c r="AC15" s="186"/>
      <c r="AK15" s="186"/>
      <c r="AL15" s="186"/>
    </row>
    <row r="16" spans="1:50" s="164" customFormat="1" ht="16.5" customHeight="1" x14ac:dyDescent="0.2">
      <c r="A16" s="397"/>
      <c r="B16" s="398"/>
      <c r="C16" s="398"/>
      <c r="D16" s="398"/>
      <c r="E16" s="398"/>
      <c r="F16" s="398"/>
      <c r="G16" s="398"/>
      <c r="H16" s="398"/>
      <c r="I16" s="398"/>
      <c r="J16" s="398"/>
      <c r="K16" s="398"/>
      <c r="L16" s="398"/>
      <c r="M16" s="398"/>
      <c r="N16" s="398"/>
      <c r="O16" s="398"/>
      <c r="P16" s="398"/>
      <c r="Q16" s="398"/>
      <c r="R16" s="398"/>
      <c r="S16" s="398"/>
      <c r="T16" s="398"/>
      <c r="U16" s="398"/>
      <c r="V16" s="398"/>
      <c r="W16" s="202"/>
      <c r="X16" s="186"/>
      <c r="Y16" s="175"/>
      <c r="Z16" s="175"/>
      <c r="AK16" s="186"/>
    </row>
    <row r="17" spans="1:38" s="164" customFormat="1" ht="16.5" customHeight="1" x14ac:dyDescent="0.2">
      <c r="A17" s="171"/>
      <c r="B17" s="172"/>
      <c r="C17" s="172"/>
      <c r="D17" s="172"/>
      <c r="E17" s="172"/>
      <c r="F17" s="172"/>
      <c r="G17" s="172"/>
      <c r="H17" s="172"/>
      <c r="I17" s="172"/>
      <c r="J17" s="172"/>
      <c r="K17" s="172"/>
      <c r="L17" s="172"/>
      <c r="M17" s="172"/>
      <c r="N17" s="172"/>
      <c r="O17" s="172"/>
      <c r="P17" s="172"/>
      <c r="Q17" s="172"/>
      <c r="R17" s="172"/>
      <c r="S17" s="172"/>
      <c r="T17" s="172"/>
      <c r="U17" s="172"/>
      <c r="V17" s="174"/>
      <c r="W17" s="175"/>
      <c r="X17" s="175"/>
      <c r="Y17" s="175"/>
      <c r="Z17" s="175"/>
      <c r="AF17" s="186"/>
      <c r="AK17" s="186"/>
    </row>
    <row r="18" spans="1:38" s="204" customFormat="1" ht="27.6" customHeight="1" x14ac:dyDescent="0.2">
      <c r="A18" s="413" t="s">
        <v>696</v>
      </c>
      <c r="B18" s="414"/>
      <c r="C18" s="414"/>
      <c r="D18" s="414"/>
      <c r="E18" s="414"/>
      <c r="F18" s="414"/>
      <c r="I18" s="396" t="s">
        <v>697</v>
      </c>
      <c r="J18" s="396"/>
      <c r="K18" s="396"/>
      <c r="L18" s="396"/>
      <c r="M18" s="396"/>
      <c r="N18" s="396"/>
      <c r="O18" s="396"/>
      <c r="P18" s="396"/>
      <c r="Q18" s="396"/>
      <c r="R18" s="396"/>
      <c r="S18" s="396"/>
      <c r="T18" s="396"/>
      <c r="U18" s="396"/>
      <c r="V18" s="415"/>
      <c r="W18" s="205"/>
      <c r="X18" s="205"/>
      <c r="Y18" s="205"/>
      <c r="AE18" s="164"/>
      <c r="AF18" s="186"/>
      <c r="AG18" s="164"/>
      <c r="AH18" s="164"/>
      <c r="AI18" s="164"/>
      <c r="AJ18" s="164"/>
      <c r="AK18" s="164"/>
      <c r="AL18" s="186"/>
    </row>
    <row r="19" spans="1:38" s="166" customFormat="1" ht="28.7" customHeight="1" x14ac:dyDescent="0.2">
      <c r="A19" s="182" t="s">
        <v>698</v>
      </c>
      <c r="B19" s="182" t="s">
        <v>73</v>
      </c>
      <c r="C19" s="182" t="s">
        <v>699</v>
      </c>
      <c r="D19" s="182" t="s">
        <v>57</v>
      </c>
      <c r="E19" s="182" t="s">
        <v>700</v>
      </c>
      <c r="F19" s="182" t="s">
        <v>0</v>
      </c>
      <c r="I19" s="182" t="s">
        <v>701</v>
      </c>
      <c r="J19" s="182" t="s">
        <v>702</v>
      </c>
      <c r="K19" s="182" t="s">
        <v>703</v>
      </c>
      <c r="L19" s="182" t="s">
        <v>704</v>
      </c>
      <c r="M19" s="182" t="s">
        <v>705</v>
      </c>
      <c r="N19" s="182" t="s">
        <v>706</v>
      </c>
      <c r="O19" s="182" t="s">
        <v>707</v>
      </c>
      <c r="P19" s="182" t="s">
        <v>708</v>
      </c>
      <c r="Q19" s="182" t="s">
        <v>709</v>
      </c>
      <c r="R19" s="182" t="s">
        <v>710</v>
      </c>
      <c r="S19" s="182" t="s">
        <v>711</v>
      </c>
      <c r="T19" s="182" t="s">
        <v>712</v>
      </c>
      <c r="U19" s="182" t="s">
        <v>713</v>
      </c>
      <c r="V19" s="182" t="s">
        <v>0</v>
      </c>
      <c r="W19" s="206"/>
      <c r="X19" s="207"/>
      <c r="Y19" s="207"/>
      <c r="Z19" s="208"/>
      <c r="AA19" s="209"/>
      <c r="AB19" s="210"/>
      <c r="AC19" s="210"/>
      <c r="AD19" s="210"/>
      <c r="AE19" s="211"/>
      <c r="AF19" s="210"/>
      <c r="AG19" s="210"/>
      <c r="AH19" s="210"/>
      <c r="AI19" s="210"/>
      <c r="AJ19" s="210"/>
      <c r="AK19" s="210"/>
    </row>
    <row r="20" spans="1:38" s="166" customFormat="1" ht="18" customHeight="1" thickBot="1" x14ac:dyDescent="0.25">
      <c r="A20" s="187" t="s">
        <v>0</v>
      </c>
      <c r="B20" s="188">
        <f>SUM(B21:B23)</f>
        <v>12831</v>
      </c>
      <c r="C20" s="212">
        <f>IF(ISERROR(B20/F20),0,B20/F20)</f>
        <v>0.34207790130368709</v>
      </c>
      <c r="D20" s="188">
        <f>SUM(D21:D23)</f>
        <v>24678</v>
      </c>
      <c r="E20" s="212">
        <f>IF(ISERROR(D20/F20),0,D20/F20)</f>
        <v>0.65792209869631291</v>
      </c>
      <c r="F20" s="188">
        <f>B20+D20</f>
        <v>37509</v>
      </c>
      <c r="I20" s="213" t="s">
        <v>0</v>
      </c>
      <c r="J20" s="214">
        <f t="shared" ref="J20:U20" si="1">SUM(J21:J22)</f>
        <v>24112</v>
      </c>
      <c r="K20" s="215">
        <f t="shared" si="1"/>
        <v>17691</v>
      </c>
      <c r="L20" s="214">
        <f t="shared" si="1"/>
        <v>21085</v>
      </c>
      <c r="M20" s="214">
        <f t="shared" si="1"/>
        <v>20535</v>
      </c>
      <c r="N20" s="214">
        <f t="shared" si="1"/>
        <v>24434</v>
      </c>
      <c r="O20" s="214">
        <f t="shared" si="1"/>
        <v>22103</v>
      </c>
      <c r="P20" s="214">
        <f t="shared" si="1"/>
        <v>23974</v>
      </c>
      <c r="Q20" s="214">
        <f t="shared" si="1"/>
        <v>28577</v>
      </c>
      <c r="R20" s="214">
        <f t="shared" si="1"/>
        <v>24076</v>
      </c>
      <c r="S20" s="214">
        <f t="shared" si="1"/>
        <v>0</v>
      </c>
      <c r="T20" s="214">
        <f t="shared" si="1"/>
        <v>0</v>
      </c>
      <c r="U20" s="214">
        <f t="shared" si="1"/>
        <v>0</v>
      </c>
      <c r="V20" s="216">
        <f>SUM(J20:U20)</f>
        <v>206587</v>
      </c>
      <c r="W20" s="206"/>
      <c r="X20" s="206"/>
      <c r="Y20" s="207"/>
      <c r="Z20" s="207"/>
      <c r="AA20" s="210"/>
      <c r="AB20" s="210"/>
      <c r="AC20" s="210"/>
      <c r="AD20" s="210"/>
      <c r="AE20" s="211"/>
      <c r="AF20" s="210"/>
      <c r="AG20" s="210"/>
    </row>
    <row r="21" spans="1:38" s="166" customFormat="1" ht="15" customHeight="1" thickTop="1" x14ac:dyDescent="0.2">
      <c r="A21" s="193" t="s">
        <v>714</v>
      </c>
      <c r="B21" s="217">
        <v>8503</v>
      </c>
      <c r="C21" s="218">
        <f>IF(ISERROR(B21/F21),0,B21/F21)</f>
        <v>0.84581716900427728</v>
      </c>
      <c r="D21" s="217">
        <v>1550</v>
      </c>
      <c r="E21" s="218">
        <f>IF(ISERROR(D21/F21),0,D21/F21)</f>
        <v>0.15418283099572266</v>
      </c>
      <c r="F21" s="219">
        <f>B21+D21</f>
        <v>10053</v>
      </c>
      <c r="I21" s="219" t="s">
        <v>57</v>
      </c>
      <c r="J21" s="220">
        <v>17271</v>
      </c>
      <c r="K21" s="220">
        <v>10921</v>
      </c>
      <c r="L21" s="220">
        <v>13349</v>
      </c>
      <c r="M21" s="220">
        <v>13997</v>
      </c>
      <c r="N21" s="220">
        <v>17047</v>
      </c>
      <c r="O21" s="220">
        <v>14555</v>
      </c>
      <c r="P21" s="220">
        <v>15533</v>
      </c>
      <c r="Q21" s="220">
        <v>20127</v>
      </c>
      <c r="R21" s="220">
        <v>16806</v>
      </c>
      <c r="S21" s="220">
        <v>0</v>
      </c>
      <c r="T21" s="220">
        <v>0</v>
      </c>
      <c r="U21" s="220">
        <v>0</v>
      </c>
      <c r="V21" s="221">
        <f>SUM(J21:U21)</f>
        <v>139606</v>
      </c>
      <c r="W21" s="206"/>
      <c r="X21" s="222"/>
      <c r="Y21" s="222"/>
      <c r="Z21" s="207"/>
      <c r="AA21" s="210"/>
      <c r="AB21" s="211"/>
      <c r="AC21" s="211"/>
      <c r="AD21" s="211"/>
      <c r="AE21" s="211"/>
      <c r="AF21" s="211"/>
      <c r="AG21" s="211"/>
      <c r="AH21" s="211"/>
      <c r="AI21" s="211"/>
      <c r="AJ21" s="211"/>
      <c r="AK21" s="211"/>
      <c r="AL21" s="211"/>
    </row>
    <row r="22" spans="1:38" s="166" customFormat="1" ht="15" customHeight="1" x14ac:dyDescent="0.2">
      <c r="A22" s="198" t="s">
        <v>715</v>
      </c>
      <c r="B22" s="223">
        <v>3578</v>
      </c>
      <c r="C22" s="224">
        <f>IF(ISERROR(B22/F22),0,B22/F22)</f>
        <v>0.80242206772819014</v>
      </c>
      <c r="D22" s="223">
        <v>881</v>
      </c>
      <c r="E22" s="224">
        <f>IF(ISERROR(D22/F22),0,D22/F22)</f>
        <v>0.19757793227180984</v>
      </c>
      <c r="F22" s="225">
        <f>B22+D22</f>
        <v>4459</v>
      </c>
      <c r="I22" s="225" t="s">
        <v>716</v>
      </c>
      <c r="J22" s="226">
        <v>6841</v>
      </c>
      <c r="K22" s="220">
        <v>6770</v>
      </c>
      <c r="L22" s="220">
        <v>7736</v>
      </c>
      <c r="M22" s="220">
        <v>6538</v>
      </c>
      <c r="N22" s="220">
        <v>7387</v>
      </c>
      <c r="O22" s="220">
        <v>7548</v>
      </c>
      <c r="P22" s="220">
        <v>8441</v>
      </c>
      <c r="Q22" s="220">
        <v>8450</v>
      </c>
      <c r="R22" s="220">
        <v>7270</v>
      </c>
      <c r="S22" s="220">
        <v>0</v>
      </c>
      <c r="T22" s="220">
        <v>0</v>
      </c>
      <c r="U22" s="220">
        <v>0</v>
      </c>
      <c r="V22" s="227">
        <f>SUM(J22:U22)</f>
        <v>66981</v>
      </c>
      <c r="W22" s="206"/>
      <c r="X22" s="222"/>
      <c r="Y22" s="222"/>
      <c r="Z22" s="222"/>
      <c r="AA22" s="211"/>
      <c r="AB22" s="211"/>
      <c r="AC22" s="211"/>
      <c r="AD22" s="211"/>
      <c r="AE22" s="211"/>
      <c r="AF22" s="211"/>
      <c r="AG22" s="211"/>
      <c r="AH22" s="211"/>
      <c r="AI22" s="211"/>
      <c r="AJ22" s="211"/>
      <c r="AK22" s="211"/>
      <c r="AL22" s="211"/>
    </row>
    <row r="23" spans="1:38" s="166" customFormat="1" ht="15" customHeight="1" x14ac:dyDescent="0.2">
      <c r="A23" s="198" t="s">
        <v>717</v>
      </c>
      <c r="B23" s="223">
        <v>750</v>
      </c>
      <c r="C23" s="224">
        <f>IF(ISERROR(B23/F23),0,B23/F23)</f>
        <v>3.2612949515154151E-2</v>
      </c>
      <c r="D23" s="223">
        <v>22247</v>
      </c>
      <c r="E23" s="224">
        <f>IF(ISERROR(D23/F23),0,D23/F23)</f>
        <v>0.96738705048484586</v>
      </c>
      <c r="F23" s="225">
        <f>B23+D23</f>
        <v>22997</v>
      </c>
      <c r="T23" s="175"/>
      <c r="U23" s="175"/>
      <c r="V23" s="228"/>
      <c r="W23" s="206"/>
      <c r="X23" s="222"/>
      <c r="Y23" s="222"/>
      <c r="Z23" s="222"/>
      <c r="AA23" s="211"/>
      <c r="AB23" s="211"/>
      <c r="AC23" s="211"/>
      <c r="AD23" s="211"/>
      <c r="AE23" s="211"/>
      <c r="AF23" s="211"/>
      <c r="AG23" s="211"/>
      <c r="AH23" s="211"/>
      <c r="AI23" s="211"/>
      <c r="AJ23" s="211"/>
      <c r="AK23" s="211"/>
      <c r="AL23" s="211"/>
    </row>
    <row r="24" spans="1:38" s="166" customFormat="1" ht="12" x14ac:dyDescent="0.2">
      <c r="A24" s="229"/>
      <c r="T24" s="175"/>
      <c r="U24" s="175"/>
      <c r="V24" s="228"/>
      <c r="W24" s="206"/>
      <c r="X24" s="206"/>
      <c r="Y24" s="222"/>
      <c r="Z24" s="222"/>
      <c r="AA24" s="211"/>
      <c r="AB24" s="211"/>
      <c r="AC24" s="211"/>
      <c r="AD24" s="211"/>
      <c r="AE24" s="211"/>
      <c r="AF24" s="211"/>
      <c r="AG24" s="211"/>
      <c r="AH24" s="211"/>
      <c r="AK24" s="211"/>
      <c r="AL24" s="211"/>
    </row>
    <row r="25" spans="1:38" s="164" customFormat="1" ht="16.5" customHeight="1" x14ac:dyDescent="0.2">
      <c r="A25" s="397"/>
      <c r="B25" s="398"/>
      <c r="C25" s="398"/>
      <c r="D25" s="398"/>
      <c r="E25" s="398"/>
      <c r="F25" s="398"/>
      <c r="G25" s="398"/>
      <c r="H25" s="398"/>
      <c r="I25" s="398"/>
      <c r="J25" s="398"/>
      <c r="K25" s="398"/>
      <c r="L25" s="398"/>
      <c r="M25" s="398"/>
      <c r="N25" s="398"/>
      <c r="O25" s="398"/>
      <c r="P25" s="398"/>
      <c r="Q25" s="398"/>
      <c r="R25" s="398"/>
      <c r="S25" s="398"/>
      <c r="T25" s="398"/>
      <c r="U25" s="398"/>
      <c r="V25" s="399"/>
      <c r="W25" s="175"/>
      <c r="X25" s="175"/>
      <c r="Y25" s="175"/>
      <c r="Z25" s="192"/>
      <c r="AA25" s="186"/>
      <c r="AB25" s="186"/>
      <c r="AC25" s="186"/>
      <c r="AD25" s="186"/>
      <c r="AE25" s="186"/>
      <c r="AF25" s="186"/>
      <c r="AG25" s="186"/>
    </row>
    <row r="26" spans="1:38" s="166" customFormat="1" ht="12" x14ac:dyDescent="0.2">
      <c r="A26" s="229"/>
      <c r="T26" s="175"/>
      <c r="U26" s="175"/>
      <c r="V26" s="228"/>
      <c r="W26" s="206"/>
      <c r="X26" s="206"/>
      <c r="Y26" s="206"/>
      <c r="Z26" s="222"/>
      <c r="AA26" s="211"/>
      <c r="AB26" s="211"/>
      <c r="AC26" s="211"/>
      <c r="AG26" s="211"/>
    </row>
    <row r="27" spans="1:38" s="164" customFormat="1" ht="21.6" customHeight="1" x14ac:dyDescent="0.2">
      <c r="A27" s="416" t="s">
        <v>718</v>
      </c>
      <c r="B27" s="417"/>
      <c r="C27" s="417"/>
      <c r="D27" s="417"/>
      <c r="E27" s="417"/>
      <c r="F27" s="230"/>
      <c r="H27" s="417" t="s">
        <v>719</v>
      </c>
      <c r="I27" s="417"/>
      <c r="J27" s="417"/>
      <c r="K27" s="417"/>
      <c r="L27" s="417"/>
      <c r="M27" s="230"/>
      <c r="N27" s="418" t="s">
        <v>720</v>
      </c>
      <c r="O27" s="418"/>
      <c r="P27" s="418"/>
      <c r="Q27" s="418"/>
      <c r="R27" s="418"/>
      <c r="S27" s="230"/>
      <c r="V27" s="231"/>
      <c r="W27" s="232"/>
      <c r="X27" s="233"/>
      <c r="Y27" s="233"/>
      <c r="Z27" s="233"/>
      <c r="AA27" s="234"/>
      <c r="AB27" s="234"/>
      <c r="AC27" s="234"/>
      <c r="AD27" s="234"/>
      <c r="AE27" s="186"/>
      <c r="AF27" s="186"/>
      <c r="AG27" s="186"/>
      <c r="AH27" s="234"/>
      <c r="AI27" s="234"/>
    </row>
    <row r="28" spans="1:38" s="166" customFormat="1" ht="37.5" customHeight="1" x14ac:dyDescent="0.2">
      <c r="A28" s="182" t="s">
        <v>721</v>
      </c>
      <c r="B28" s="182" t="s">
        <v>714</v>
      </c>
      <c r="C28" s="182" t="s">
        <v>715</v>
      </c>
      <c r="D28" s="182" t="s">
        <v>717</v>
      </c>
      <c r="E28" s="182" t="s">
        <v>0</v>
      </c>
      <c r="H28" s="406" t="s">
        <v>721</v>
      </c>
      <c r="I28" s="406"/>
      <c r="J28" s="185" t="s">
        <v>0</v>
      </c>
      <c r="K28" s="175"/>
      <c r="L28" s="175"/>
      <c r="M28" s="175"/>
      <c r="N28" s="407" t="s">
        <v>722</v>
      </c>
      <c r="O28" s="408"/>
      <c r="P28" s="235" t="s">
        <v>0</v>
      </c>
      <c r="U28" s="175"/>
      <c r="V28" s="236"/>
      <c r="W28" s="206"/>
      <c r="X28" s="206"/>
      <c r="Y28" s="206"/>
      <c r="Z28" s="211"/>
      <c r="AD28" s="211"/>
      <c r="AE28" s="211"/>
      <c r="AF28" s="211"/>
      <c r="AG28" s="211"/>
    </row>
    <row r="29" spans="1:38" s="166" customFormat="1" ht="15" customHeight="1" thickBot="1" x14ac:dyDescent="0.25">
      <c r="A29" s="187" t="s">
        <v>0</v>
      </c>
      <c r="B29" s="188">
        <f>SUM(B30:B30)</f>
        <v>51165</v>
      </c>
      <c r="C29" s="188">
        <f>SUM(C30:C30)</f>
        <v>18892</v>
      </c>
      <c r="D29" s="188">
        <f>SUM(D30:D30)</f>
        <v>136530</v>
      </c>
      <c r="E29" s="215">
        <f>SUM(B29:D29)</f>
        <v>206587</v>
      </c>
      <c r="H29" s="409" t="s">
        <v>0</v>
      </c>
      <c r="I29" s="409"/>
      <c r="J29" s="237">
        <f>SUM(J30:J30)</f>
        <v>199043</v>
      </c>
      <c r="K29" s="175"/>
      <c r="L29" s="175"/>
      <c r="M29" s="175"/>
      <c r="N29" s="410" t="s">
        <v>0</v>
      </c>
      <c r="O29" s="411"/>
      <c r="P29" s="238">
        <v>197713</v>
      </c>
      <c r="U29" s="192"/>
      <c r="V29" s="239"/>
      <c r="W29" s="206"/>
      <c r="X29" s="222"/>
      <c r="Y29" s="222"/>
      <c r="Z29" s="211"/>
      <c r="AA29" s="211"/>
      <c r="AB29" s="211"/>
      <c r="AC29" s="211"/>
      <c r="AD29" s="211"/>
      <c r="AE29" s="211"/>
      <c r="AF29" s="211"/>
      <c r="AG29" s="211"/>
      <c r="AH29" s="211"/>
      <c r="AI29" s="211"/>
      <c r="AJ29" s="211"/>
    </row>
    <row r="30" spans="1:38" s="166" customFormat="1" ht="14.45" customHeight="1" thickTop="1" x14ac:dyDescent="0.2">
      <c r="A30" s="198" t="s">
        <v>687</v>
      </c>
      <c r="B30" s="223">
        <v>51165</v>
      </c>
      <c r="C30" s="223">
        <v>18892</v>
      </c>
      <c r="D30" s="223">
        <v>136530</v>
      </c>
      <c r="E30" s="219">
        <f>SUM(B30:D30)</f>
        <v>206587</v>
      </c>
      <c r="F30" s="164"/>
      <c r="G30" s="164"/>
      <c r="H30" s="412" t="s">
        <v>687</v>
      </c>
      <c r="I30" s="412"/>
      <c r="J30" s="240">
        <v>199043</v>
      </c>
      <c r="K30" s="175"/>
      <c r="L30" s="175"/>
      <c r="M30" s="175"/>
      <c r="N30" s="412" t="s">
        <v>723</v>
      </c>
      <c r="O30" s="412"/>
      <c r="P30" s="240">
        <v>40781</v>
      </c>
      <c r="Q30" s="175"/>
      <c r="R30" s="175"/>
      <c r="U30" s="192"/>
      <c r="V30" s="239"/>
      <c r="W30" s="206"/>
      <c r="X30" s="222"/>
      <c r="Y30" s="222"/>
      <c r="Z30" s="211"/>
      <c r="AA30" s="211"/>
      <c r="AB30" s="211"/>
      <c r="AC30" s="211"/>
      <c r="AD30" s="211"/>
      <c r="AE30" s="211"/>
      <c r="AF30" s="211"/>
      <c r="AG30" s="211"/>
      <c r="AH30" s="211"/>
      <c r="AI30" s="211"/>
      <c r="AJ30" s="211"/>
    </row>
    <row r="31" spans="1:38" s="166" customFormat="1" ht="12" x14ac:dyDescent="0.2">
      <c r="A31" s="229"/>
      <c r="F31" s="164"/>
      <c r="G31" s="164"/>
      <c r="H31" s="164"/>
      <c r="K31" s="164"/>
      <c r="L31" s="175"/>
      <c r="M31" s="175"/>
      <c r="N31" s="175"/>
      <c r="O31" s="175"/>
      <c r="P31" s="175"/>
      <c r="Q31" s="175"/>
      <c r="R31" s="175"/>
      <c r="S31" s="175"/>
      <c r="T31" s="175"/>
      <c r="U31" s="192"/>
      <c r="V31" s="228"/>
      <c r="W31" s="206"/>
      <c r="X31" s="222"/>
      <c r="Y31" s="222"/>
      <c r="Z31" s="222"/>
      <c r="AA31" s="211"/>
      <c r="AB31" s="211"/>
      <c r="AC31" s="211"/>
      <c r="AD31" s="211"/>
      <c r="AE31" s="211"/>
      <c r="AF31" s="211"/>
      <c r="AG31" s="211"/>
    </row>
    <row r="32" spans="1:38" s="164" customFormat="1" ht="16.5" customHeight="1" x14ac:dyDescent="0.2">
      <c r="A32" s="397"/>
      <c r="B32" s="398"/>
      <c r="C32" s="398"/>
      <c r="D32" s="398"/>
      <c r="E32" s="398"/>
      <c r="F32" s="398"/>
      <c r="G32" s="398"/>
      <c r="H32" s="398"/>
      <c r="I32" s="398"/>
      <c r="J32" s="398"/>
      <c r="K32" s="398"/>
      <c r="L32" s="398"/>
      <c r="M32" s="398"/>
      <c r="N32" s="398"/>
      <c r="O32" s="398"/>
      <c r="P32" s="398"/>
      <c r="Q32" s="398"/>
      <c r="R32" s="398"/>
      <c r="S32" s="398"/>
      <c r="T32" s="398"/>
      <c r="U32" s="398"/>
      <c r="V32" s="399"/>
      <c r="W32" s="175"/>
      <c r="X32" s="175"/>
      <c r="Y32" s="175"/>
      <c r="Z32" s="192"/>
      <c r="AA32" s="186"/>
      <c r="AB32" s="186"/>
      <c r="AC32" s="186"/>
      <c r="AD32" s="186"/>
      <c r="AE32" s="186"/>
      <c r="AF32" s="186"/>
      <c r="AG32" s="186"/>
    </row>
    <row r="33" spans="1:45" s="166" customFormat="1" ht="12" x14ac:dyDescent="0.2">
      <c r="A33" s="229"/>
      <c r="F33" s="164"/>
      <c r="G33" s="164"/>
      <c r="H33" s="164"/>
      <c r="I33" s="211"/>
      <c r="K33" s="164"/>
      <c r="L33" s="175"/>
      <c r="M33" s="175"/>
      <c r="N33" s="175"/>
      <c r="O33" s="175"/>
      <c r="P33" s="175"/>
      <c r="Q33" s="175"/>
      <c r="R33" s="175"/>
      <c r="S33" s="175"/>
      <c r="T33" s="175"/>
      <c r="U33" s="175"/>
      <c r="V33" s="241"/>
      <c r="W33" s="206"/>
      <c r="X33" s="206"/>
      <c r="Y33" s="206"/>
      <c r="Z33" s="222"/>
      <c r="AA33" s="211"/>
      <c r="AB33" s="211"/>
      <c r="AC33" s="211"/>
      <c r="AD33" s="211"/>
      <c r="AE33" s="211"/>
    </row>
    <row r="34" spans="1:45" s="166" customFormat="1" ht="12" x14ac:dyDescent="0.2">
      <c r="A34" s="229"/>
      <c r="F34" s="164"/>
      <c r="G34" s="164"/>
      <c r="H34" s="164"/>
      <c r="I34" s="210"/>
      <c r="J34" s="210"/>
      <c r="K34" s="234"/>
      <c r="L34" s="242"/>
      <c r="M34" s="242"/>
      <c r="N34" s="242"/>
      <c r="O34" s="242"/>
      <c r="P34" s="242"/>
      <c r="Q34" s="242"/>
      <c r="R34" s="242"/>
      <c r="S34" s="242"/>
      <c r="T34" s="175"/>
      <c r="U34" s="175"/>
      <c r="V34" s="228"/>
      <c r="W34" s="206"/>
      <c r="X34" s="206"/>
      <c r="Y34" s="206"/>
      <c r="Z34" s="222"/>
      <c r="AB34" s="211"/>
      <c r="AC34" s="211"/>
      <c r="AE34" s="211"/>
    </row>
    <row r="35" spans="1:45" s="166" customFormat="1" ht="22.5" customHeight="1" x14ac:dyDescent="0.2">
      <c r="A35" s="400" t="s">
        <v>724</v>
      </c>
      <c r="B35" s="401"/>
      <c r="C35" s="401"/>
      <c r="D35" s="401"/>
      <c r="E35" s="401"/>
      <c r="F35" s="230"/>
      <c r="G35" s="164"/>
      <c r="H35" s="164"/>
      <c r="I35" s="164"/>
      <c r="J35" s="164"/>
      <c r="K35" s="164"/>
      <c r="L35" s="164"/>
      <c r="M35" s="164"/>
      <c r="N35" s="164"/>
      <c r="O35" s="164"/>
      <c r="P35" s="164"/>
      <c r="Q35" s="164"/>
      <c r="R35" s="186"/>
      <c r="S35" s="164"/>
      <c r="T35" s="164"/>
      <c r="U35" s="164"/>
      <c r="V35" s="243"/>
      <c r="W35" s="206"/>
      <c r="X35" s="206"/>
      <c r="Y35" s="206"/>
      <c r="Z35" s="222"/>
      <c r="AB35" s="211"/>
      <c r="AC35" s="211"/>
      <c r="AE35" s="211"/>
    </row>
    <row r="36" spans="1:45" s="166" customFormat="1" ht="38.450000000000003" customHeight="1" x14ac:dyDescent="0.2">
      <c r="A36" s="244" t="s">
        <v>725</v>
      </c>
      <c r="B36" s="182" t="s">
        <v>698</v>
      </c>
      <c r="C36" s="182" t="s">
        <v>702</v>
      </c>
      <c r="D36" s="182" t="s">
        <v>703</v>
      </c>
      <c r="E36" s="182" t="s">
        <v>704</v>
      </c>
      <c r="F36" s="182" t="s">
        <v>705</v>
      </c>
      <c r="G36" s="182" t="s">
        <v>706</v>
      </c>
      <c r="H36" s="182" t="s">
        <v>707</v>
      </c>
      <c r="I36" s="182" t="s">
        <v>708</v>
      </c>
      <c r="J36" s="182" t="s">
        <v>709</v>
      </c>
      <c r="K36" s="182" t="s">
        <v>710</v>
      </c>
      <c r="L36" s="182" t="s">
        <v>711</v>
      </c>
      <c r="M36" s="182" t="s">
        <v>712</v>
      </c>
      <c r="N36" s="182" t="s">
        <v>713</v>
      </c>
      <c r="O36" s="182" t="s">
        <v>0</v>
      </c>
      <c r="P36" s="164"/>
      <c r="Q36" s="164"/>
      <c r="R36" s="186"/>
      <c r="S36" s="164"/>
      <c r="T36" s="164"/>
      <c r="U36" s="164"/>
      <c r="V36" s="243"/>
      <c r="W36" s="164"/>
      <c r="X36" s="164"/>
      <c r="Y36" s="164"/>
      <c r="Z36" s="164"/>
      <c r="AA36" s="164"/>
      <c r="AB36" s="164"/>
      <c r="AC36" s="164"/>
      <c r="AD36" s="206"/>
      <c r="AE36" s="206"/>
      <c r="AI36" s="211"/>
      <c r="AJ36" s="211"/>
      <c r="AL36" s="211"/>
    </row>
    <row r="37" spans="1:45" s="166" customFormat="1" ht="15.75" customHeight="1" thickBot="1" x14ac:dyDescent="0.25">
      <c r="A37" s="245" t="s">
        <v>0</v>
      </c>
      <c r="B37" s="188"/>
      <c r="C37" s="246">
        <f t="shared" ref="C37:D37" si="2">SUM(C38,C50,C54,C58,C62,C66,C70,C74,C78,C82)</f>
        <v>20381</v>
      </c>
      <c r="D37" s="246">
        <f t="shared" si="2"/>
        <v>19637</v>
      </c>
      <c r="E37" s="246">
        <f>SUM(E38,E50,E54,E58,E62,E66,E70,E74,E78,E82)</f>
        <v>20285</v>
      </c>
      <c r="F37" s="246">
        <f>SUM(F38,F50,F54,F58,F62,F66,F70,F74,F78,F82)</f>
        <v>19291</v>
      </c>
      <c r="G37" s="246">
        <f t="shared" ref="G37:N37" si="3">SUM(G38,G50,G54,G58,G62,G66,G70,G74,G78,G82)</f>
        <v>22135</v>
      </c>
      <c r="H37" s="246">
        <f t="shared" si="3"/>
        <v>24399</v>
      </c>
      <c r="I37" s="246">
        <f t="shared" si="3"/>
        <v>23644</v>
      </c>
      <c r="J37" s="246">
        <f t="shared" si="3"/>
        <v>25949</v>
      </c>
      <c r="K37" s="246">
        <f t="shared" si="3"/>
        <v>23322</v>
      </c>
      <c r="L37" s="246">
        <f t="shared" si="3"/>
        <v>0</v>
      </c>
      <c r="M37" s="246">
        <f t="shared" si="3"/>
        <v>0</v>
      </c>
      <c r="N37" s="246">
        <f t="shared" si="3"/>
        <v>0</v>
      </c>
      <c r="O37" s="247">
        <f>SUM(C37:N37)</f>
        <v>199043</v>
      </c>
      <c r="P37" s="164"/>
      <c r="Q37" s="164"/>
      <c r="R37" s="186"/>
      <c r="S37" s="164"/>
      <c r="T37" s="164"/>
      <c r="U37" s="186"/>
      <c r="V37" s="248"/>
      <c r="W37" s="186"/>
      <c r="X37" s="186"/>
      <c r="Y37" s="186"/>
      <c r="Z37" s="186"/>
      <c r="AA37" s="186"/>
      <c r="AB37" s="186"/>
      <c r="AC37" s="186"/>
      <c r="AD37" s="222"/>
      <c r="AE37" s="222"/>
      <c r="AF37" s="211"/>
      <c r="AG37" s="211"/>
      <c r="AH37" s="211"/>
      <c r="AI37" s="211"/>
      <c r="AJ37" s="211"/>
      <c r="AL37" s="211"/>
      <c r="AP37" s="211"/>
      <c r="AQ37" s="211"/>
      <c r="AR37" s="211"/>
      <c r="AS37" s="211"/>
    </row>
    <row r="38" spans="1:45" s="166" customFormat="1" ht="15" customHeight="1" thickTop="1" x14ac:dyDescent="0.2">
      <c r="A38" s="249" t="s">
        <v>726</v>
      </c>
      <c r="B38" s="249" t="s">
        <v>0</v>
      </c>
      <c r="C38" s="250">
        <f t="shared" ref="C38:N38" si="4">SUM(C39:C41)</f>
        <v>941</v>
      </c>
      <c r="D38" s="250">
        <f t="shared" si="4"/>
        <v>940</v>
      </c>
      <c r="E38" s="250">
        <f t="shared" si="4"/>
        <v>981</v>
      </c>
      <c r="F38" s="250">
        <f t="shared" si="4"/>
        <v>690</v>
      </c>
      <c r="G38" s="250">
        <f t="shared" si="4"/>
        <v>852</v>
      </c>
      <c r="H38" s="250">
        <f t="shared" si="4"/>
        <v>1085</v>
      </c>
      <c r="I38" s="250">
        <f t="shared" si="4"/>
        <v>1084</v>
      </c>
      <c r="J38" s="250">
        <f t="shared" si="4"/>
        <v>1021</v>
      </c>
      <c r="K38" s="250">
        <f t="shared" si="4"/>
        <v>867</v>
      </c>
      <c r="L38" s="250">
        <f t="shared" si="4"/>
        <v>0</v>
      </c>
      <c r="M38" s="250">
        <f t="shared" si="4"/>
        <v>0</v>
      </c>
      <c r="N38" s="250">
        <f t="shared" si="4"/>
        <v>0</v>
      </c>
      <c r="O38" s="250">
        <f>SUM(C38:N38)</f>
        <v>8461</v>
      </c>
      <c r="P38" s="251"/>
      <c r="Q38" s="251"/>
      <c r="R38" s="186"/>
      <c r="S38" s="186"/>
      <c r="T38" s="186"/>
      <c r="U38" s="186"/>
      <c r="V38" s="248"/>
      <c r="W38" s="186"/>
      <c r="X38" s="186"/>
      <c r="Y38" s="186"/>
      <c r="Z38" s="186"/>
      <c r="AA38" s="186"/>
      <c r="AB38" s="186"/>
      <c r="AC38" s="186"/>
      <c r="AD38" s="222"/>
      <c r="AE38" s="222"/>
      <c r="AF38" s="211"/>
      <c r="AG38" s="211"/>
      <c r="AH38" s="211"/>
      <c r="AI38" s="211"/>
      <c r="AS38" s="211"/>
    </row>
    <row r="39" spans="1:45" s="166" customFormat="1" ht="15" customHeight="1" x14ac:dyDescent="0.2">
      <c r="A39" s="225"/>
      <c r="B39" s="225" t="s">
        <v>714</v>
      </c>
      <c r="C39" s="252">
        <v>187</v>
      </c>
      <c r="D39" s="252">
        <v>172</v>
      </c>
      <c r="E39" s="252">
        <v>192</v>
      </c>
      <c r="F39" s="252">
        <v>160</v>
      </c>
      <c r="G39" s="252">
        <v>179</v>
      </c>
      <c r="H39" s="252">
        <v>214</v>
      </c>
      <c r="I39" s="252">
        <v>225</v>
      </c>
      <c r="J39" s="252">
        <v>237</v>
      </c>
      <c r="K39" s="252">
        <v>215</v>
      </c>
      <c r="L39" s="253">
        <v>0</v>
      </c>
      <c r="M39" s="253">
        <v>0</v>
      </c>
      <c r="N39" s="253">
        <v>0</v>
      </c>
      <c r="O39" s="254">
        <f>O43+O47</f>
        <v>1781</v>
      </c>
      <c r="P39" s="164"/>
      <c r="Q39" s="164"/>
      <c r="R39" s="186"/>
      <c r="S39" s="164"/>
      <c r="T39" s="164"/>
      <c r="U39" s="186"/>
      <c r="V39" s="248"/>
      <c r="W39" s="164"/>
      <c r="X39" s="164"/>
      <c r="Y39" s="164"/>
      <c r="Z39" s="164"/>
      <c r="AA39" s="186"/>
      <c r="AB39" s="186"/>
      <c r="AC39" s="186"/>
      <c r="AD39" s="222"/>
      <c r="AE39" s="222"/>
      <c r="AF39" s="211"/>
      <c r="AG39" s="211"/>
      <c r="AH39" s="211"/>
      <c r="AI39" s="211"/>
      <c r="AS39" s="211"/>
    </row>
    <row r="40" spans="1:45" s="166" customFormat="1" ht="15" customHeight="1" x14ac:dyDescent="0.2">
      <c r="A40" s="225"/>
      <c r="B40" s="225" t="s">
        <v>715</v>
      </c>
      <c r="C40" s="252">
        <v>222</v>
      </c>
      <c r="D40" s="252">
        <v>214</v>
      </c>
      <c r="E40" s="252">
        <v>214</v>
      </c>
      <c r="F40" s="252">
        <v>195</v>
      </c>
      <c r="G40" s="252">
        <v>190</v>
      </c>
      <c r="H40" s="252">
        <v>269</v>
      </c>
      <c r="I40" s="252">
        <v>296</v>
      </c>
      <c r="J40" s="252">
        <v>278</v>
      </c>
      <c r="K40" s="252">
        <v>272</v>
      </c>
      <c r="L40" s="253">
        <v>0</v>
      </c>
      <c r="M40" s="253">
        <v>0</v>
      </c>
      <c r="N40" s="253">
        <v>0</v>
      </c>
      <c r="O40" s="254">
        <f>O44+O48</f>
        <v>2150</v>
      </c>
      <c r="P40" s="164"/>
      <c r="Q40" s="164"/>
      <c r="R40" s="164"/>
      <c r="S40" s="186"/>
      <c r="T40" s="186"/>
      <c r="U40" s="186"/>
      <c r="V40" s="248"/>
      <c r="W40" s="164"/>
      <c r="X40" s="164"/>
      <c r="Y40" s="164"/>
      <c r="Z40" s="164"/>
      <c r="AA40" s="164"/>
      <c r="AB40" s="186"/>
      <c r="AC40" s="164"/>
      <c r="AD40" s="222"/>
      <c r="AE40" s="206"/>
      <c r="AF40" s="211"/>
      <c r="AH40" s="211"/>
      <c r="AS40" s="211"/>
    </row>
    <row r="41" spans="1:45" s="166" customFormat="1" ht="15" customHeight="1" x14ac:dyDescent="0.2">
      <c r="A41" s="225"/>
      <c r="B41" s="225" t="s">
        <v>717</v>
      </c>
      <c r="C41" s="252">
        <v>532</v>
      </c>
      <c r="D41" s="252">
        <v>554</v>
      </c>
      <c r="E41" s="252">
        <v>575</v>
      </c>
      <c r="F41" s="252">
        <v>335</v>
      </c>
      <c r="G41" s="252">
        <v>483</v>
      </c>
      <c r="H41" s="252">
        <v>602</v>
      </c>
      <c r="I41" s="252">
        <v>563</v>
      </c>
      <c r="J41" s="252">
        <v>506</v>
      </c>
      <c r="K41" s="252">
        <v>380</v>
      </c>
      <c r="L41" s="253">
        <v>0</v>
      </c>
      <c r="M41" s="253">
        <v>0</v>
      </c>
      <c r="N41" s="253">
        <v>0</v>
      </c>
      <c r="O41" s="254">
        <f>O45+O49</f>
        <v>4530</v>
      </c>
      <c r="P41" s="164"/>
      <c r="Q41" s="164"/>
      <c r="R41" s="164"/>
      <c r="S41" s="164"/>
      <c r="T41" s="164"/>
      <c r="U41" s="186"/>
      <c r="V41" s="243"/>
      <c r="W41" s="164"/>
      <c r="X41" s="164"/>
      <c r="Y41" s="164"/>
      <c r="Z41" s="164"/>
      <c r="AA41" s="164"/>
      <c r="AB41" s="186"/>
      <c r="AC41" s="164"/>
      <c r="AD41" s="206"/>
      <c r="AE41" s="206"/>
      <c r="AS41" s="211"/>
    </row>
    <row r="42" spans="1:45" s="166" customFormat="1" ht="14.45" customHeight="1" x14ac:dyDescent="0.2">
      <c r="A42" s="255" t="s">
        <v>727</v>
      </c>
      <c r="B42" s="256" t="s">
        <v>0</v>
      </c>
      <c r="C42" s="257">
        <f t="shared" ref="C42:N42" si="5">SUM(C43:C45)</f>
        <v>294</v>
      </c>
      <c r="D42" s="257">
        <f t="shared" si="5"/>
        <v>363</v>
      </c>
      <c r="E42" s="257">
        <f t="shared" si="5"/>
        <v>360</v>
      </c>
      <c r="F42" s="257">
        <f t="shared" si="5"/>
        <v>125</v>
      </c>
      <c r="G42" s="257">
        <f t="shared" si="5"/>
        <v>203</v>
      </c>
      <c r="H42" s="257">
        <f t="shared" si="5"/>
        <v>314</v>
      </c>
      <c r="I42" s="257">
        <f t="shared" si="5"/>
        <v>321</v>
      </c>
      <c r="J42" s="257">
        <f t="shared" si="5"/>
        <v>334</v>
      </c>
      <c r="K42" s="257">
        <f t="shared" si="5"/>
        <v>154</v>
      </c>
      <c r="L42" s="257">
        <f t="shared" si="5"/>
        <v>0</v>
      </c>
      <c r="M42" s="257">
        <f t="shared" si="5"/>
        <v>0</v>
      </c>
      <c r="N42" s="257">
        <f t="shared" si="5"/>
        <v>0</v>
      </c>
      <c r="O42" s="257">
        <f t="shared" ref="O42:O85" si="6">SUM(C42:N42)</f>
        <v>2468</v>
      </c>
      <c r="P42" s="251"/>
      <c r="Q42" s="164"/>
      <c r="R42" s="164"/>
      <c r="S42" s="164"/>
      <c r="T42" s="164"/>
      <c r="U42" s="164"/>
      <c r="V42" s="243"/>
      <c r="W42" s="164"/>
      <c r="X42" s="164"/>
      <c r="Y42" s="164"/>
      <c r="Z42" s="164"/>
      <c r="AA42" s="164"/>
      <c r="AB42" s="186"/>
      <c r="AC42" s="164"/>
      <c r="AD42" s="206"/>
      <c r="AE42" s="206"/>
      <c r="AF42" s="211"/>
      <c r="AG42" s="211"/>
      <c r="AH42" s="211"/>
      <c r="AQ42" s="211"/>
      <c r="AR42" s="211"/>
      <c r="AS42" s="211"/>
    </row>
    <row r="43" spans="1:45" s="166" customFormat="1" ht="14.45" customHeight="1" x14ac:dyDescent="0.2">
      <c r="A43" s="258"/>
      <c r="B43" s="225" t="s">
        <v>714</v>
      </c>
      <c r="C43" s="252">
        <v>45</v>
      </c>
      <c r="D43" s="252">
        <v>42</v>
      </c>
      <c r="E43" s="252">
        <v>33</v>
      </c>
      <c r="F43" s="252">
        <v>9</v>
      </c>
      <c r="G43" s="252">
        <v>24</v>
      </c>
      <c r="H43" s="252">
        <v>30</v>
      </c>
      <c r="I43" s="252">
        <v>42</v>
      </c>
      <c r="J43" s="252">
        <v>48</v>
      </c>
      <c r="K43" s="252">
        <v>25</v>
      </c>
      <c r="L43" s="253">
        <v>0</v>
      </c>
      <c r="M43" s="253">
        <v>0</v>
      </c>
      <c r="N43" s="253">
        <v>0</v>
      </c>
      <c r="O43" s="259">
        <f t="shared" si="6"/>
        <v>298</v>
      </c>
      <c r="P43" s="251"/>
      <c r="Q43" s="164"/>
      <c r="R43" s="164"/>
      <c r="S43" s="164"/>
      <c r="T43" s="164"/>
      <c r="U43" s="164"/>
      <c r="V43" s="243"/>
      <c r="W43" s="164"/>
      <c r="X43" s="164"/>
      <c r="Y43" s="164"/>
      <c r="Z43" s="164"/>
      <c r="AA43" s="164"/>
      <c r="AB43" s="186"/>
      <c r="AC43" s="186"/>
      <c r="AD43" s="206"/>
      <c r="AE43" s="222"/>
      <c r="AF43" s="211"/>
      <c r="AG43" s="211"/>
      <c r="AH43" s="211"/>
      <c r="AI43" s="211"/>
      <c r="AQ43" s="211"/>
      <c r="AR43" s="211"/>
      <c r="AS43" s="211"/>
    </row>
    <row r="44" spans="1:45" s="166" customFormat="1" ht="14.45" customHeight="1" x14ac:dyDescent="0.2">
      <c r="A44" s="258"/>
      <c r="B44" s="225" t="s">
        <v>715</v>
      </c>
      <c r="C44" s="252">
        <v>50</v>
      </c>
      <c r="D44" s="252">
        <v>39</v>
      </c>
      <c r="E44" s="252">
        <v>54</v>
      </c>
      <c r="F44" s="252">
        <v>35</v>
      </c>
      <c r="G44" s="252">
        <v>34</v>
      </c>
      <c r="H44" s="252">
        <v>40</v>
      </c>
      <c r="I44" s="252">
        <v>46</v>
      </c>
      <c r="J44" s="252">
        <v>60</v>
      </c>
      <c r="K44" s="252">
        <v>40</v>
      </c>
      <c r="L44" s="253">
        <v>0</v>
      </c>
      <c r="M44" s="253">
        <v>0</v>
      </c>
      <c r="N44" s="253">
        <v>0</v>
      </c>
      <c r="O44" s="259">
        <f t="shared" si="6"/>
        <v>398</v>
      </c>
      <c r="P44" s="164"/>
      <c r="Q44" s="164"/>
      <c r="R44" s="164"/>
      <c r="S44" s="164"/>
      <c r="T44" s="164"/>
      <c r="U44" s="164"/>
      <c r="V44" s="243"/>
      <c r="W44" s="164"/>
      <c r="X44" s="164"/>
      <c r="Y44" s="164"/>
      <c r="Z44" s="164"/>
      <c r="AA44" s="164"/>
      <c r="AB44" s="186"/>
      <c r="AC44" s="164"/>
      <c r="AD44" s="222"/>
      <c r="AE44" s="206"/>
      <c r="AF44" s="211"/>
      <c r="AG44" s="211"/>
      <c r="AH44" s="211"/>
      <c r="AI44" s="211"/>
      <c r="AQ44" s="211"/>
      <c r="AR44" s="211"/>
      <c r="AS44" s="211"/>
    </row>
    <row r="45" spans="1:45" s="166" customFormat="1" ht="14.45" customHeight="1" x14ac:dyDescent="0.2">
      <c r="A45" s="258"/>
      <c r="B45" s="225" t="s">
        <v>717</v>
      </c>
      <c r="C45" s="252">
        <v>199</v>
      </c>
      <c r="D45" s="252">
        <v>282</v>
      </c>
      <c r="E45" s="252">
        <v>273</v>
      </c>
      <c r="F45" s="252">
        <v>81</v>
      </c>
      <c r="G45" s="252">
        <v>145</v>
      </c>
      <c r="H45" s="252">
        <v>244</v>
      </c>
      <c r="I45" s="252">
        <v>233</v>
      </c>
      <c r="J45" s="252">
        <v>226</v>
      </c>
      <c r="K45" s="252">
        <v>89</v>
      </c>
      <c r="L45" s="253">
        <v>0</v>
      </c>
      <c r="M45" s="253">
        <v>0</v>
      </c>
      <c r="N45" s="253">
        <v>0</v>
      </c>
      <c r="O45" s="259">
        <f t="shared" si="6"/>
        <v>1772</v>
      </c>
      <c r="P45" s="164"/>
      <c r="Q45" s="164"/>
      <c r="R45" s="164"/>
      <c r="S45" s="164"/>
      <c r="T45" s="164"/>
      <c r="U45" s="164"/>
      <c r="V45" s="243"/>
      <c r="W45" s="164"/>
      <c r="X45" s="164"/>
      <c r="Y45" s="164"/>
      <c r="Z45" s="164"/>
      <c r="AA45" s="164"/>
      <c r="AB45" s="186"/>
      <c r="AC45" s="164"/>
      <c r="AD45" s="222"/>
      <c r="AE45" s="206"/>
      <c r="AF45" s="211"/>
      <c r="AG45" s="211"/>
      <c r="AH45" s="211"/>
      <c r="AI45" s="211"/>
      <c r="AQ45" s="211"/>
      <c r="AR45" s="211"/>
      <c r="AS45" s="211"/>
    </row>
    <row r="46" spans="1:45" s="166" customFormat="1" ht="14.45" customHeight="1" x14ac:dyDescent="0.2">
      <c r="A46" s="255" t="s">
        <v>728</v>
      </c>
      <c r="B46" s="256" t="s">
        <v>0</v>
      </c>
      <c r="C46" s="257">
        <f t="shared" ref="C46:N46" si="7">SUM(C47:C49)</f>
        <v>647</v>
      </c>
      <c r="D46" s="257">
        <f t="shared" si="7"/>
        <v>577</v>
      </c>
      <c r="E46" s="257">
        <f t="shared" si="7"/>
        <v>621</v>
      </c>
      <c r="F46" s="257">
        <f t="shared" si="7"/>
        <v>565</v>
      </c>
      <c r="G46" s="257">
        <f t="shared" si="7"/>
        <v>649</v>
      </c>
      <c r="H46" s="257">
        <f t="shared" si="7"/>
        <v>771</v>
      </c>
      <c r="I46" s="257">
        <f t="shared" si="7"/>
        <v>763</v>
      </c>
      <c r="J46" s="257">
        <f t="shared" si="7"/>
        <v>687</v>
      </c>
      <c r="K46" s="257">
        <f t="shared" si="7"/>
        <v>713</v>
      </c>
      <c r="L46" s="257">
        <f t="shared" si="7"/>
        <v>0</v>
      </c>
      <c r="M46" s="257">
        <f t="shared" si="7"/>
        <v>0</v>
      </c>
      <c r="N46" s="257">
        <f t="shared" si="7"/>
        <v>0</v>
      </c>
      <c r="O46" s="257">
        <f t="shared" si="6"/>
        <v>5993</v>
      </c>
      <c r="P46" s="164"/>
      <c r="Q46" s="164"/>
      <c r="R46" s="164"/>
      <c r="S46" s="164"/>
      <c r="T46" s="164"/>
      <c r="U46" s="164"/>
      <c r="V46" s="243"/>
      <c r="W46" s="164"/>
      <c r="X46" s="164"/>
      <c r="Y46" s="164"/>
      <c r="Z46" s="164"/>
      <c r="AA46" s="164"/>
      <c r="AB46" s="186"/>
      <c r="AC46" s="164"/>
      <c r="AD46" s="222"/>
      <c r="AE46" s="206"/>
      <c r="AF46" s="211"/>
      <c r="AG46" s="211"/>
      <c r="AH46" s="211"/>
      <c r="AI46" s="211"/>
      <c r="AP46" s="211"/>
      <c r="AQ46" s="211"/>
      <c r="AR46" s="211"/>
      <c r="AS46" s="211"/>
    </row>
    <row r="47" spans="1:45" s="166" customFormat="1" ht="14.45" customHeight="1" x14ac:dyDescent="0.2">
      <c r="A47" s="258"/>
      <c r="B47" s="225" t="s">
        <v>714</v>
      </c>
      <c r="C47" s="252">
        <v>142</v>
      </c>
      <c r="D47" s="252">
        <v>130</v>
      </c>
      <c r="E47" s="252">
        <v>159</v>
      </c>
      <c r="F47" s="252">
        <v>151</v>
      </c>
      <c r="G47" s="252">
        <v>155</v>
      </c>
      <c r="H47" s="252">
        <v>184</v>
      </c>
      <c r="I47" s="252">
        <v>183</v>
      </c>
      <c r="J47" s="252">
        <v>189</v>
      </c>
      <c r="K47" s="252">
        <v>190</v>
      </c>
      <c r="L47" s="253">
        <v>0</v>
      </c>
      <c r="M47" s="253">
        <v>0</v>
      </c>
      <c r="N47" s="253">
        <v>0</v>
      </c>
      <c r="O47" s="259">
        <f t="shared" si="6"/>
        <v>1483</v>
      </c>
      <c r="P47" s="164"/>
      <c r="Q47" s="164"/>
      <c r="R47" s="164"/>
      <c r="S47" s="164"/>
      <c r="T47" s="164"/>
      <c r="U47" s="164"/>
      <c r="V47" s="248"/>
      <c r="W47" s="186"/>
      <c r="X47" s="186"/>
      <c r="Y47" s="186"/>
      <c r="Z47" s="186"/>
      <c r="AA47" s="186"/>
      <c r="AB47" s="186"/>
      <c r="AC47" s="186"/>
      <c r="AD47" s="222"/>
      <c r="AE47" s="222"/>
      <c r="AF47" s="211"/>
      <c r="AG47" s="211"/>
      <c r="AH47" s="211"/>
      <c r="AI47" s="211"/>
      <c r="AP47" s="211"/>
      <c r="AQ47" s="211"/>
      <c r="AR47" s="211"/>
      <c r="AS47" s="211"/>
    </row>
    <row r="48" spans="1:45" s="166" customFormat="1" ht="14.45" customHeight="1" x14ac:dyDescent="0.2">
      <c r="A48" s="258"/>
      <c r="B48" s="225" t="s">
        <v>715</v>
      </c>
      <c r="C48" s="252">
        <v>172</v>
      </c>
      <c r="D48" s="252">
        <v>175</v>
      </c>
      <c r="E48" s="252">
        <v>160</v>
      </c>
      <c r="F48" s="252">
        <v>160</v>
      </c>
      <c r="G48" s="252">
        <v>156</v>
      </c>
      <c r="H48" s="252">
        <v>229</v>
      </c>
      <c r="I48" s="252">
        <v>250</v>
      </c>
      <c r="J48" s="252">
        <v>218</v>
      </c>
      <c r="K48" s="252">
        <v>232</v>
      </c>
      <c r="L48" s="253">
        <v>0</v>
      </c>
      <c r="M48" s="253">
        <v>0</v>
      </c>
      <c r="N48" s="253">
        <v>0</v>
      </c>
      <c r="O48" s="259">
        <f t="shared" si="6"/>
        <v>1752</v>
      </c>
      <c r="P48" s="164"/>
      <c r="Q48" s="164"/>
      <c r="R48" s="164"/>
      <c r="S48" s="164"/>
      <c r="T48" s="164"/>
      <c r="U48" s="186"/>
      <c r="V48" s="248"/>
      <c r="W48" s="186"/>
      <c r="X48" s="186"/>
      <c r="Y48" s="186"/>
      <c r="Z48" s="186"/>
      <c r="AA48" s="186"/>
      <c r="AB48" s="186"/>
      <c r="AC48" s="186"/>
      <c r="AD48" s="222"/>
      <c r="AE48" s="222"/>
      <c r="AF48" s="211"/>
      <c r="AG48" s="211"/>
      <c r="AH48" s="211"/>
      <c r="AI48" s="211"/>
      <c r="AL48" s="211"/>
      <c r="AM48" s="211"/>
      <c r="AN48" s="211"/>
      <c r="AO48" s="211"/>
      <c r="AP48" s="211"/>
      <c r="AQ48" s="211"/>
      <c r="AR48" s="211"/>
      <c r="AS48" s="211"/>
    </row>
    <row r="49" spans="1:45" s="166" customFormat="1" ht="14.45" customHeight="1" x14ac:dyDescent="0.2">
      <c r="A49" s="258"/>
      <c r="B49" s="225" t="s">
        <v>717</v>
      </c>
      <c r="C49" s="252">
        <v>333</v>
      </c>
      <c r="D49" s="252">
        <v>272</v>
      </c>
      <c r="E49" s="252">
        <v>302</v>
      </c>
      <c r="F49" s="252">
        <v>254</v>
      </c>
      <c r="G49" s="252">
        <v>338</v>
      </c>
      <c r="H49" s="252">
        <v>358</v>
      </c>
      <c r="I49" s="252">
        <v>330</v>
      </c>
      <c r="J49" s="252">
        <v>280</v>
      </c>
      <c r="K49" s="252">
        <v>291</v>
      </c>
      <c r="L49" s="253">
        <v>0</v>
      </c>
      <c r="M49" s="253">
        <v>0</v>
      </c>
      <c r="N49" s="253">
        <v>0</v>
      </c>
      <c r="O49" s="259">
        <f t="shared" si="6"/>
        <v>2758</v>
      </c>
      <c r="P49" s="164"/>
      <c r="Q49" s="164"/>
      <c r="R49" s="164"/>
      <c r="S49" s="164"/>
      <c r="T49" s="164"/>
      <c r="U49" s="164"/>
      <c r="V49" s="243"/>
      <c r="W49" s="164"/>
      <c r="X49" s="164"/>
      <c r="Y49" s="164"/>
      <c r="Z49" s="164"/>
      <c r="AA49" s="164"/>
      <c r="AB49" s="164"/>
      <c r="AC49" s="164"/>
      <c r="AD49" s="222"/>
      <c r="AE49" s="206"/>
      <c r="AF49" s="211"/>
      <c r="AG49" s="211"/>
      <c r="AH49" s="211"/>
      <c r="AI49" s="211"/>
      <c r="AP49" s="211"/>
      <c r="AQ49" s="211"/>
      <c r="AR49" s="211"/>
      <c r="AS49" s="211"/>
    </row>
    <row r="50" spans="1:45" s="166" customFormat="1" ht="14.45" customHeight="1" x14ac:dyDescent="0.2">
      <c r="A50" s="256" t="s">
        <v>1</v>
      </c>
      <c r="B50" s="256" t="s">
        <v>0</v>
      </c>
      <c r="C50" s="257">
        <f t="shared" ref="C50:N50" si="8">SUM(C51:C53)</f>
        <v>2918</v>
      </c>
      <c r="D50" s="257">
        <f t="shared" si="8"/>
        <v>3063</v>
      </c>
      <c r="E50" s="257">
        <f t="shared" si="8"/>
        <v>4451</v>
      </c>
      <c r="F50" s="257">
        <f t="shared" si="8"/>
        <v>1936</v>
      </c>
      <c r="G50" s="257">
        <f t="shared" si="8"/>
        <v>2272</v>
      </c>
      <c r="H50" s="257">
        <f t="shared" si="8"/>
        <v>2413</v>
      </c>
      <c r="I50" s="257">
        <f t="shared" si="8"/>
        <v>1504</v>
      </c>
      <c r="J50" s="257">
        <f t="shared" si="8"/>
        <v>1747</v>
      </c>
      <c r="K50" s="257">
        <f t="shared" si="8"/>
        <v>1707</v>
      </c>
      <c r="L50" s="257">
        <f t="shared" si="8"/>
        <v>0</v>
      </c>
      <c r="M50" s="257">
        <f t="shared" si="8"/>
        <v>0</v>
      </c>
      <c r="N50" s="257">
        <f t="shared" si="8"/>
        <v>0</v>
      </c>
      <c r="O50" s="257">
        <f t="shared" si="6"/>
        <v>22011</v>
      </c>
      <c r="P50" s="164"/>
      <c r="Q50" s="164"/>
      <c r="R50" s="164"/>
      <c r="S50" s="164"/>
      <c r="T50" s="164"/>
      <c r="U50" s="186"/>
      <c r="V50" s="248"/>
      <c r="W50" s="186"/>
      <c r="X50" s="186"/>
      <c r="Y50" s="186"/>
      <c r="Z50" s="186"/>
      <c r="AA50" s="186"/>
      <c r="AB50" s="186"/>
      <c r="AC50" s="186"/>
      <c r="AD50" s="222"/>
      <c r="AE50" s="222"/>
      <c r="AF50" s="211"/>
      <c r="AG50" s="211"/>
      <c r="AH50" s="211"/>
      <c r="AI50" s="211"/>
      <c r="AP50" s="211"/>
      <c r="AQ50" s="211"/>
      <c r="AR50" s="211"/>
      <c r="AS50" s="211"/>
    </row>
    <row r="51" spans="1:45" s="166" customFormat="1" ht="14.45" customHeight="1" x14ac:dyDescent="0.2">
      <c r="A51" s="225"/>
      <c r="B51" s="225" t="s">
        <v>714</v>
      </c>
      <c r="C51" s="252">
        <v>191</v>
      </c>
      <c r="D51" s="252">
        <v>184</v>
      </c>
      <c r="E51" s="252">
        <v>180</v>
      </c>
      <c r="F51" s="252">
        <v>96</v>
      </c>
      <c r="G51" s="252">
        <v>235</v>
      </c>
      <c r="H51" s="252">
        <v>302</v>
      </c>
      <c r="I51" s="252">
        <v>175</v>
      </c>
      <c r="J51" s="252">
        <v>175</v>
      </c>
      <c r="K51" s="252">
        <v>143</v>
      </c>
      <c r="L51" s="253">
        <v>0</v>
      </c>
      <c r="M51" s="253">
        <v>0</v>
      </c>
      <c r="N51" s="253">
        <v>0</v>
      </c>
      <c r="O51" s="259">
        <f t="shared" si="6"/>
        <v>1681</v>
      </c>
      <c r="P51" s="164"/>
      <c r="Q51" s="164"/>
      <c r="R51" s="164"/>
      <c r="S51" s="164"/>
      <c r="T51" s="164"/>
      <c r="U51" s="164"/>
      <c r="V51" s="243"/>
      <c r="W51" s="164"/>
      <c r="X51" s="186"/>
      <c r="Y51" s="186"/>
      <c r="Z51" s="186"/>
      <c r="AA51" s="186"/>
      <c r="AB51" s="186"/>
      <c r="AC51" s="186"/>
      <c r="AD51" s="222"/>
      <c r="AE51" s="222"/>
      <c r="AF51" s="211"/>
      <c r="AG51" s="211"/>
      <c r="AH51" s="211"/>
      <c r="AI51" s="211"/>
      <c r="AO51" s="211"/>
      <c r="AP51" s="211"/>
      <c r="AQ51" s="211"/>
      <c r="AR51" s="211"/>
      <c r="AS51" s="211"/>
    </row>
    <row r="52" spans="1:45" s="166" customFormat="1" ht="14.45" customHeight="1" x14ac:dyDescent="0.2">
      <c r="A52" s="225"/>
      <c r="B52" s="225" t="s">
        <v>715</v>
      </c>
      <c r="C52" s="252">
        <v>233</v>
      </c>
      <c r="D52" s="252">
        <v>211</v>
      </c>
      <c r="E52" s="252">
        <v>250</v>
      </c>
      <c r="F52" s="252">
        <v>189</v>
      </c>
      <c r="G52" s="252">
        <v>258</v>
      </c>
      <c r="H52" s="252">
        <v>351</v>
      </c>
      <c r="I52" s="252">
        <v>235</v>
      </c>
      <c r="J52" s="252">
        <v>366</v>
      </c>
      <c r="K52" s="252">
        <v>341</v>
      </c>
      <c r="L52" s="253">
        <v>0</v>
      </c>
      <c r="M52" s="253">
        <v>0</v>
      </c>
      <c r="N52" s="253">
        <v>0</v>
      </c>
      <c r="O52" s="259">
        <f t="shared" si="6"/>
        <v>2434</v>
      </c>
      <c r="P52" s="164"/>
      <c r="Q52" s="164"/>
      <c r="R52" s="164"/>
      <c r="S52" s="164"/>
      <c r="T52" s="164"/>
      <c r="U52" s="164"/>
      <c r="V52" s="243"/>
      <c r="W52" s="164"/>
      <c r="X52" s="164"/>
      <c r="Y52" s="186"/>
      <c r="Z52" s="186"/>
      <c r="AA52" s="186"/>
      <c r="AB52" s="186"/>
      <c r="AC52" s="164"/>
      <c r="AD52" s="222"/>
      <c r="AE52" s="206"/>
      <c r="AF52" s="211"/>
      <c r="AG52" s="211"/>
      <c r="AH52" s="211"/>
      <c r="AI52" s="211"/>
      <c r="AP52" s="211"/>
      <c r="AQ52" s="211"/>
      <c r="AR52" s="211"/>
      <c r="AS52" s="211"/>
    </row>
    <row r="53" spans="1:45" s="166" customFormat="1" ht="14.45" customHeight="1" x14ac:dyDescent="0.2">
      <c r="A53" s="225"/>
      <c r="B53" s="225" t="s">
        <v>717</v>
      </c>
      <c r="C53" s="252">
        <v>2494</v>
      </c>
      <c r="D53" s="252">
        <v>2668</v>
      </c>
      <c r="E53" s="252">
        <v>4021</v>
      </c>
      <c r="F53" s="252">
        <v>1651</v>
      </c>
      <c r="G53" s="252">
        <v>1779</v>
      </c>
      <c r="H53" s="252">
        <v>1760</v>
      </c>
      <c r="I53" s="252">
        <v>1094</v>
      </c>
      <c r="J53" s="252">
        <v>1206</v>
      </c>
      <c r="K53" s="252">
        <v>1223</v>
      </c>
      <c r="L53" s="253">
        <v>0</v>
      </c>
      <c r="M53" s="253">
        <v>0</v>
      </c>
      <c r="N53" s="253">
        <v>0</v>
      </c>
      <c r="O53" s="259">
        <f t="shared" si="6"/>
        <v>17896</v>
      </c>
      <c r="P53" s="164"/>
      <c r="Q53" s="164"/>
      <c r="R53" s="164"/>
      <c r="S53" s="164"/>
      <c r="T53" s="164"/>
      <c r="U53" s="164"/>
      <c r="V53" s="243"/>
      <c r="W53" s="164"/>
      <c r="X53" s="186"/>
      <c r="Y53" s="186"/>
      <c r="Z53" s="186"/>
      <c r="AA53" s="186"/>
      <c r="AB53" s="186"/>
      <c r="AC53" s="186"/>
      <c r="AD53" s="222"/>
      <c r="AE53" s="222"/>
      <c r="AF53" s="211"/>
      <c r="AG53" s="211"/>
      <c r="AH53" s="211"/>
      <c r="AI53" s="211"/>
      <c r="AP53" s="211"/>
      <c r="AQ53" s="211"/>
      <c r="AR53" s="211"/>
      <c r="AS53" s="211"/>
    </row>
    <row r="54" spans="1:45" s="166" customFormat="1" ht="14.45" customHeight="1" x14ac:dyDescent="0.2">
      <c r="A54" s="256" t="s">
        <v>2</v>
      </c>
      <c r="B54" s="256" t="s">
        <v>0</v>
      </c>
      <c r="C54" s="257">
        <f t="shared" ref="C54:N54" si="9">SUM(C55:C57)</f>
        <v>551</v>
      </c>
      <c r="D54" s="257">
        <f t="shared" si="9"/>
        <v>390</v>
      </c>
      <c r="E54" s="257">
        <f t="shared" si="9"/>
        <v>410</v>
      </c>
      <c r="F54" s="257">
        <f t="shared" si="9"/>
        <v>478</v>
      </c>
      <c r="G54" s="257">
        <f t="shared" si="9"/>
        <v>357</v>
      </c>
      <c r="H54" s="257">
        <f t="shared" si="9"/>
        <v>987</v>
      </c>
      <c r="I54" s="257">
        <f t="shared" si="9"/>
        <v>1155</v>
      </c>
      <c r="J54" s="257">
        <f t="shared" si="9"/>
        <v>1060</v>
      </c>
      <c r="K54" s="257">
        <f t="shared" si="9"/>
        <v>788</v>
      </c>
      <c r="L54" s="257">
        <f t="shared" si="9"/>
        <v>0</v>
      </c>
      <c r="M54" s="257">
        <f t="shared" si="9"/>
        <v>0</v>
      </c>
      <c r="N54" s="257">
        <f t="shared" si="9"/>
        <v>0</v>
      </c>
      <c r="O54" s="257">
        <f t="shared" si="6"/>
        <v>6176</v>
      </c>
      <c r="P54" s="164"/>
      <c r="Q54" s="164"/>
      <c r="R54" s="164"/>
      <c r="S54" s="164"/>
      <c r="T54" s="164"/>
      <c r="U54" s="164"/>
      <c r="V54" s="243"/>
      <c r="W54" s="164"/>
      <c r="X54" s="164"/>
      <c r="Y54" s="186"/>
      <c r="Z54" s="186"/>
      <c r="AA54" s="164"/>
      <c r="AB54" s="186"/>
      <c r="AC54" s="164"/>
      <c r="AD54" s="206"/>
      <c r="AE54" s="206"/>
      <c r="AF54" s="211"/>
      <c r="AG54" s="211"/>
      <c r="AH54" s="211"/>
      <c r="AI54" s="211"/>
      <c r="AP54" s="211"/>
      <c r="AQ54" s="211"/>
      <c r="AR54" s="211"/>
      <c r="AS54" s="211"/>
    </row>
    <row r="55" spans="1:45" s="166" customFormat="1" ht="14.45" customHeight="1" x14ac:dyDescent="0.2">
      <c r="A55" s="225"/>
      <c r="B55" s="225" t="s">
        <v>714</v>
      </c>
      <c r="C55" s="252">
        <v>162</v>
      </c>
      <c r="D55" s="252">
        <v>167</v>
      </c>
      <c r="E55" s="252">
        <v>189</v>
      </c>
      <c r="F55" s="252">
        <v>167</v>
      </c>
      <c r="G55" s="252">
        <v>150</v>
      </c>
      <c r="H55" s="252">
        <v>180</v>
      </c>
      <c r="I55" s="252">
        <v>191</v>
      </c>
      <c r="J55" s="252">
        <v>227</v>
      </c>
      <c r="K55" s="252">
        <v>161</v>
      </c>
      <c r="L55" s="253">
        <v>0</v>
      </c>
      <c r="M55" s="253">
        <v>0</v>
      </c>
      <c r="N55" s="253">
        <v>0</v>
      </c>
      <c r="O55" s="259">
        <f t="shared" si="6"/>
        <v>1594</v>
      </c>
      <c r="P55" s="164"/>
      <c r="Q55" s="164"/>
      <c r="R55" s="164"/>
      <c r="S55" s="164"/>
      <c r="T55" s="164"/>
      <c r="U55" s="164"/>
      <c r="V55" s="243"/>
      <c r="W55" s="164"/>
      <c r="X55" s="164"/>
      <c r="Y55" s="164"/>
      <c r="Z55" s="186"/>
      <c r="AA55" s="186"/>
      <c r="AB55" s="186"/>
      <c r="AC55" s="186"/>
      <c r="AD55" s="222"/>
      <c r="AE55" s="222"/>
      <c r="AF55" s="211"/>
      <c r="AG55" s="211"/>
      <c r="AH55" s="211"/>
      <c r="AP55" s="211"/>
      <c r="AQ55" s="211"/>
      <c r="AR55" s="211"/>
      <c r="AS55" s="211"/>
    </row>
    <row r="56" spans="1:45" s="166" customFormat="1" ht="14.45" customHeight="1" x14ac:dyDescent="0.2">
      <c r="A56" s="225"/>
      <c r="B56" s="225" t="s">
        <v>715</v>
      </c>
      <c r="C56" s="252">
        <v>50</v>
      </c>
      <c r="D56" s="252">
        <v>50</v>
      </c>
      <c r="E56" s="252">
        <v>30</v>
      </c>
      <c r="F56" s="252">
        <v>41</v>
      </c>
      <c r="G56" s="252">
        <v>44</v>
      </c>
      <c r="H56" s="252">
        <v>78</v>
      </c>
      <c r="I56" s="252">
        <v>99</v>
      </c>
      <c r="J56" s="252">
        <v>122</v>
      </c>
      <c r="K56" s="252">
        <v>103</v>
      </c>
      <c r="L56" s="253">
        <v>0</v>
      </c>
      <c r="M56" s="253">
        <v>0</v>
      </c>
      <c r="N56" s="253">
        <v>0</v>
      </c>
      <c r="O56" s="259">
        <f t="shared" si="6"/>
        <v>617</v>
      </c>
      <c r="P56" s="164"/>
      <c r="Q56" s="164"/>
      <c r="R56" s="164"/>
      <c r="S56" s="164"/>
      <c r="T56" s="164"/>
      <c r="U56" s="164"/>
      <c r="V56" s="248"/>
      <c r="W56" s="186"/>
      <c r="X56" s="186"/>
      <c r="Y56" s="186"/>
      <c r="Z56" s="186"/>
      <c r="AA56" s="186"/>
      <c r="AB56" s="186"/>
      <c r="AC56" s="186"/>
      <c r="AD56" s="222"/>
      <c r="AE56" s="222"/>
      <c r="AF56" s="211"/>
      <c r="AG56" s="211"/>
      <c r="AH56" s="211"/>
      <c r="AI56" s="211"/>
      <c r="AP56" s="211"/>
      <c r="AQ56" s="211"/>
      <c r="AR56" s="211"/>
      <c r="AS56" s="211"/>
    </row>
    <row r="57" spans="1:45" s="166" customFormat="1" ht="14.45" customHeight="1" x14ac:dyDescent="0.2">
      <c r="A57" s="225"/>
      <c r="B57" s="225" t="s">
        <v>717</v>
      </c>
      <c r="C57" s="252">
        <v>339</v>
      </c>
      <c r="D57" s="252">
        <v>173</v>
      </c>
      <c r="E57" s="252">
        <v>191</v>
      </c>
      <c r="F57" s="252">
        <v>270</v>
      </c>
      <c r="G57" s="252">
        <v>163</v>
      </c>
      <c r="H57" s="252">
        <v>729</v>
      </c>
      <c r="I57" s="252">
        <v>865</v>
      </c>
      <c r="J57" s="252">
        <v>711</v>
      </c>
      <c r="K57" s="252">
        <v>524</v>
      </c>
      <c r="L57" s="253">
        <v>0</v>
      </c>
      <c r="M57" s="253">
        <v>0</v>
      </c>
      <c r="N57" s="253">
        <v>0</v>
      </c>
      <c r="O57" s="259">
        <f t="shared" si="6"/>
        <v>3965</v>
      </c>
      <c r="P57" s="164"/>
      <c r="Q57" s="164"/>
      <c r="R57" s="164"/>
      <c r="S57" s="164"/>
      <c r="T57" s="164"/>
      <c r="U57" s="164"/>
      <c r="V57" s="248"/>
      <c r="W57" s="186"/>
      <c r="X57" s="186"/>
      <c r="Y57" s="186"/>
      <c r="Z57" s="186"/>
      <c r="AA57" s="186"/>
      <c r="AB57" s="186"/>
      <c r="AC57" s="164"/>
      <c r="AD57" s="206"/>
      <c r="AE57" s="206"/>
      <c r="AF57" s="211"/>
      <c r="AG57" s="211"/>
      <c r="AI57" s="211"/>
      <c r="AP57" s="211"/>
      <c r="AQ57" s="211"/>
      <c r="AR57" s="211"/>
      <c r="AS57" s="211"/>
    </row>
    <row r="58" spans="1:45" s="166" customFormat="1" ht="14.45" customHeight="1" x14ac:dyDescent="0.2">
      <c r="A58" s="256" t="s">
        <v>729</v>
      </c>
      <c r="B58" s="256" t="s">
        <v>0</v>
      </c>
      <c r="C58" s="257">
        <f t="shared" ref="C58:N58" si="10">SUM(C59:C61)</f>
        <v>5626</v>
      </c>
      <c r="D58" s="257">
        <f t="shared" si="10"/>
        <v>5630</v>
      </c>
      <c r="E58" s="257">
        <f t="shared" si="10"/>
        <v>5130</v>
      </c>
      <c r="F58" s="257">
        <f t="shared" si="10"/>
        <v>4732</v>
      </c>
      <c r="G58" s="257">
        <f t="shared" si="10"/>
        <v>5259</v>
      </c>
      <c r="H58" s="257">
        <f t="shared" si="10"/>
        <v>6016</v>
      </c>
      <c r="I58" s="257">
        <f t="shared" si="10"/>
        <v>5346</v>
      </c>
      <c r="J58" s="257">
        <f t="shared" si="10"/>
        <v>4785</v>
      </c>
      <c r="K58" s="257">
        <f t="shared" si="10"/>
        <v>4141</v>
      </c>
      <c r="L58" s="257">
        <f t="shared" si="10"/>
        <v>0</v>
      </c>
      <c r="M58" s="257">
        <f t="shared" si="10"/>
        <v>0</v>
      </c>
      <c r="N58" s="257">
        <f t="shared" si="10"/>
        <v>0</v>
      </c>
      <c r="O58" s="257">
        <f t="shared" si="6"/>
        <v>46665</v>
      </c>
      <c r="P58" s="164"/>
      <c r="Q58" s="164"/>
      <c r="R58" s="164"/>
      <c r="S58" s="164"/>
      <c r="T58" s="164"/>
      <c r="U58" s="164"/>
      <c r="V58" s="243"/>
      <c r="W58" s="164"/>
      <c r="X58" s="164"/>
      <c r="Y58" s="186"/>
      <c r="Z58" s="186"/>
      <c r="AA58" s="186"/>
      <c r="AB58" s="186"/>
      <c r="AC58" s="186"/>
      <c r="AD58" s="222"/>
      <c r="AE58" s="222"/>
      <c r="AF58" s="211"/>
      <c r="AG58" s="211"/>
      <c r="AH58" s="211"/>
      <c r="AI58" s="211"/>
      <c r="AP58" s="211"/>
      <c r="AQ58" s="211"/>
      <c r="AR58" s="211"/>
      <c r="AS58" s="211"/>
    </row>
    <row r="59" spans="1:45" s="166" customFormat="1" ht="14.45" customHeight="1" x14ac:dyDescent="0.2">
      <c r="A59" s="225"/>
      <c r="B59" s="225" t="s">
        <v>714</v>
      </c>
      <c r="C59" s="252">
        <v>103</v>
      </c>
      <c r="D59" s="252">
        <v>54</v>
      </c>
      <c r="E59" s="252">
        <v>58</v>
      </c>
      <c r="F59" s="252">
        <v>75</v>
      </c>
      <c r="G59" s="252">
        <v>46</v>
      </c>
      <c r="H59" s="252">
        <v>42</v>
      </c>
      <c r="I59" s="252">
        <v>66</v>
      </c>
      <c r="J59" s="252">
        <v>24</v>
      </c>
      <c r="K59" s="252">
        <v>30</v>
      </c>
      <c r="L59" s="253">
        <v>0</v>
      </c>
      <c r="M59" s="253">
        <v>0</v>
      </c>
      <c r="N59" s="253">
        <v>0</v>
      </c>
      <c r="O59" s="259">
        <f t="shared" si="6"/>
        <v>498</v>
      </c>
      <c r="P59" s="164"/>
      <c r="Q59" s="164"/>
      <c r="R59" s="164"/>
      <c r="S59" s="164"/>
      <c r="T59" s="164"/>
      <c r="U59" s="164"/>
      <c r="V59" s="243"/>
      <c r="W59" s="164"/>
      <c r="X59" s="164"/>
      <c r="Y59" s="186"/>
      <c r="Z59" s="186"/>
      <c r="AA59" s="186"/>
      <c r="AB59" s="186"/>
      <c r="AC59" s="186"/>
      <c r="AD59" s="222"/>
      <c r="AE59" s="222"/>
      <c r="AF59" s="211"/>
      <c r="AG59" s="211"/>
      <c r="AH59" s="211"/>
      <c r="AP59" s="211"/>
      <c r="AQ59" s="211"/>
      <c r="AR59" s="211"/>
      <c r="AS59" s="211"/>
    </row>
    <row r="60" spans="1:45" s="166" customFormat="1" ht="14.45" customHeight="1" x14ac:dyDescent="0.2">
      <c r="A60" s="225"/>
      <c r="B60" s="225" t="s">
        <v>715</v>
      </c>
      <c r="C60" s="252">
        <v>93</v>
      </c>
      <c r="D60" s="252">
        <v>78</v>
      </c>
      <c r="E60" s="252">
        <v>64</v>
      </c>
      <c r="F60" s="252">
        <v>46</v>
      </c>
      <c r="G60" s="252">
        <v>50</v>
      </c>
      <c r="H60" s="252">
        <v>62</v>
      </c>
      <c r="I60" s="252">
        <v>60</v>
      </c>
      <c r="J60" s="252">
        <v>72</v>
      </c>
      <c r="K60" s="252">
        <v>61</v>
      </c>
      <c r="L60" s="253">
        <v>0</v>
      </c>
      <c r="M60" s="253">
        <v>0</v>
      </c>
      <c r="N60" s="253">
        <v>0</v>
      </c>
      <c r="O60" s="259">
        <f t="shared" si="6"/>
        <v>586</v>
      </c>
      <c r="P60" s="164"/>
      <c r="Q60" s="164"/>
      <c r="R60" s="164"/>
      <c r="S60" s="164"/>
      <c r="T60" s="164"/>
      <c r="U60" s="164"/>
      <c r="V60" s="243"/>
      <c r="W60" s="164"/>
      <c r="X60" s="164"/>
      <c r="Y60" s="186"/>
      <c r="Z60" s="186"/>
      <c r="AA60" s="186"/>
      <c r="AB60" s="186"/>
      <c r="AC60" s="186"/>
      <c r="AD60" s="222"/>
      <c r="AE60" s="222"/>
      <c r="AF60" s="211"/>
      <c r="AG60" s="211"/>
      <c r="AH60" s="211"/>
      <c r="AK60" s="211"/>
      <c r="AL60" s="211"/>
      <c r="AM60" s="211"/>
      <c r="AN60" s="211"/>
      <c r="AO60" s="211"/>
      <c r="AP60" s="211"/>
      <c r="AQ60" s="211"/>
      <c r="AR60" s="211"/>
      <c r="AS60" s="211"/>
    </row>
    <row r="61" spans="1:45" s="166" customFormat="1" ht="14.45" customHeight="1" x14ac:dyDescent="0.2">
      <c r="A61" s="225"/>
      <c r="B61" s="225" t="s">
        <v>717</v>
      </c>
      <c r="C61" s="252">
        <v>5430</v>
      </c>
      <c r="D61" s="252">
        <v>5498</v>
      </c>
      <c r="E61" s="252">
        <v>5008</v>
      </c>
      <c r="F61" s="252">
        <v>4611</v>
      </c>
      <c r="G61" s="252">
        <v>5163</v>
      </c>
      <c r="H61" s="252">
        <v>5912</v>
      </c>
      <c r="I61" s="252">
        <v>5220</v>
      </c>
      <c r="J61" s="252">
        <v>4689</v>
      </c>
      <c r="K61" s="252">
        <v>4050</v>
      </c>
      <c r="L61" s="253">
        <v>0</v>
      </c>
      <c r="M61" s="253">
        <v>0</v>
      </c>
      <c r="N61" s="253">
        <v>0</v>
      </c>
      <c r="O61" s="259">
        <f t="shared" si="6"/>
        <v>45581</v>
      </c>
      <c r="P61" s="164"/>
      <c r="Q61" s="164"/>
      <c r="R61" s="164"/>
      <c r="S61" s="164"/>
      <c r="T61" s="164"/>
      <c r="U61" s="164"/>
      <c r="V61" s="243"/>
      <c r="W61" s="164"/>
      <c r="X61" s="164"/>
      <c r="Y61" s="186"/>
      <c r="Z61" s="186"/>
      <c r="AA61" s="186"/>
      <c r="AB61" s="186"/>
      <c r="AC61" s="186"/>
      <c r="AD61" s="222"/>
      <c r="AE61" s="222"/>
      <c r="AF61" s="211"/>
      <c r="AG61" s="211"/>
      <c r="AI61" s="211"/>
      <c r="AP61" s="211"/>
      <c r="AQ61" s="211"/>
      <c r="AR61" s="211"/>
      <c r="AS61" s="211"/>
    </row>
    <row r="62" spans="1:45" s="166" customFormat="1" ht="14.45" customHeight="1" x14ac:dyDescent="0.2">
      <c r="A62" s="256" t="s">
        <v>730</v>
      </c>
      <c r="B62" s="256" t="s">
        <v>0</v>
      </c>
      <c r="C62" s="257">
        <f t="shared" ref="C62:N62" si="11">SUM(C63:C65)</f>
        <v>67</v>
      </c>
      <c r="D62" s="257">
        <f t="shared" si="11"/>
        <v>78</v>
      </c>
      <c r="E62" s="257">
        <f t="shared" si="11"/>
        <v>63</v>
      </c>
      <c r="F62" s="257">
        <f t="shared" si="11"/>
        <v>77</v>
      </c>
      <c r="G62" s="257">
        <f t="shared" si="11"/>
        <v>128</v>
      </c>
      <c r="H62" s="257">
        <f t="shared" si="11"/>
        <v>100</v>
      </c>
      <c r="I62" s="257">
        <f t="shared" si="11"/>
        <v>97</v>
      </c>
      <c r="J62" s="257">
        <f t="shared" si="11"/>
        <v>191</v>
      </c>
      <c r="K62" s="257">
        <f t="shared" si="11"/>
        <v>159</v>
      </c>
      <c r="L62" s="257">
        <f t="shared" si="11"/>
        <v>0</v>
      </c>
      <c r="M62" s="257">
        <f t="shared" si="11"/>
        <v>0</v>
      </c>
      <c r="N62" s="257">
        <f t="shared" si="11"/>
        <v>0</v>
      </c>
      <c r="O62" s="257">
        <f t="shared" si="6"/>
        <v>960</v>
      </c>
      <c r="P62" s="164"/>
      <c r="Q62" s="164"/>
      <c r="R62" s="164"/>
      <c r="S62" s="164"/>
      <c r="T62" s="164"/>
      <c r="U62" s="164"/>
      <c r="V62" s="243"/>
      <c r="W62" s="164"/>
      <c r="X62" s="164"/>
      <c r="Y62" s="186"/>
      <c r="Z62" s="186"/>
      <c r="AA62" s="186"/>
      <c r="AB62" s="186"/>
      <c r="AC62" s="186"/>
      <c r="AD62" s="222"/>
      <c r="AE62" s="222"/>
      <c r="AF62" s="211"/>
      <c r="AG62" s="211"/>
      <c r="AI62" s="211"/>
      <c r="AP62" s="211"/>
      <c r="AQ62" s="211"/>
      <c r="AR62" s="211"/>
      <c r="AS62" s="211"/>
    </row>
    <row r="63" spans="1:45" s="166" customFormat="1" ht="14.45" customHeight="1" x14ac:dyDescent="0.2">
      <c r="A63" s="225"/>
      <c r="B63" s="225" t="s">
        <v>714</v>
      </c>
      <c r="C63" s="252">
        <v>33</v>
      </c>
      <c r="D63" s="252">
        <v>31</v>
      </c>
      <c r="E63" s="252">
        <v>20</v>
      </c>
      <c r="F63" s="252">
        <v>20</v>
      </c>
      <c r="G63" s="252">
        <v>27</v>
      </c>
      <c r="H63" s="252">
        <v>25</v>
      </c>
      <c r="I63" s="252">
        <v>23</v>
      </c>
      <c r="J63" s="252">
        <v>37</v>
      </c>
      <c r="K63" s="252">
        <v>19</v>
      </c>
      <c r="L63" s="253">
        <v>0</v>
      </c>
      <c r="M63" s="253">
        <v>0</v>
      </c>
      <c r="N63" s="253">
        <v>0</v>
      </c>
      <c r="O63" s="259">
        <f t="shared" si="6"/>
        <v>235</v>
      </c>
      <c r="P63" s="164"/>
      <c r="Q63" s="164"/>
      <c r="R63" s="164"/>
      <c r="S63" s="164"/>
      <c r="T63" s="164"/>
      <c r="U63" s="164"/>
      <c r="V63" s="243"/>
      <c r="W63" s="164"/>
      <c r="X63" s="164"/>
      <c r="Y63" s="186"/>
      <c r="Z63" s="186"/>
      <c r="AA63" s="186"/>
      <c r="AB63" s="186"/>
      <c r="AC63" s="186"/>
      <c r="AD63" s="222"/>
      <c r="AE63" s="222"/>
      <c r="AF63" s="211"/>
      <c r="AG63" s="211"/>
      <c r="AI63" s="211"/>
      <c r="AP63" s="211"/>
      <c r="AQ63" s="211"/>
      <c r="AR63" s="211"/>
      <c r="AS63" s="211"/>
    </row>
    <row r="64" spans="1:45" s="166" customFormat="1" ht="14.45" customHeight="1" x14ac:dyDescent="0.2">
      <c r="A64" s="225"/>
      <c r="B64" s="225" t="s">
        <v>715</v>
      </c>
      <c r="C64" s="252">
        <v>11</v>
      </c>
      <c r="D64" s="252">
        <v>5</v>
      </c>
      <c r="E64" s="252">
        <v>12</v>
      </c>
      <c r="F64" s="252">
        <v>5</v>
      </c>
      <c r="G64" s="252">
        <v>9</v>
      </c>
      <c r="H64" s="252">
        <v>10</v>
      </c>
      <c r="I64" s="252">
        <v>10</v>
      </c>
      <c r="J64" s="252">
        <v>18</v>
      </c>
      <c r="K64" s="252">
        <v>11</v>
      </c>
      <c r="L64" s="253">
        <v>0</v>
      </c>
      <c r="M64" s="253">
        <v>0</v>
      </c>
      <c r="N64" s="253">
        <v>0</v>
      </c>
      <c r="O64" s="259">
        <f t="shared" si="6"/>
        <v>91</v>
      </c>
      <c r="P64" s="164"/>
      <c r="Q64" s="164"/>
      <c r="R64" s="164"/>
      <c r="S64" s="164"/>
      <c r="T64" s="164"/>
      <c r="U64" s="164"/>
      <c r="V64" s="243"/>
      <c r="W64" s="164"/>
      <c r="X64" s="164"/>
      <c r="Y64" s="186"/>
      <c r="Z64" s="186"/>
      <c r="AA64" s="186"/>
      <c r="AB64" s="186"/>
      <c r="AC64" s="186"/>
      <c r="AD64" s="222"/>
      <c r="AE64" s="222"/>
      <c r="AF64" s="211"/>
      <c r="AG64" s="211"/>
      <c r="AI64" s="211"/>
      <c r="AP64" s="211"/>
      <c r="AQ64" s="211"/>
      <c r="AR64" s="211"/>
      <c r="AS64" s="211"/>
    </row>
    <row r="65" spans="1:45" s="166" customFormat="1" ht="14.45" customHeight="1" x14ac:dyDescent="0.2">
      <c r="A65" s="225"/>
      <c r="B65" s="225" t="s">
        <v>717</v>
      </c>
      <c r="C65" s="252">
        <v>23</v>
      </c>
      <c r="D65" s="252">
        <v>42</v>
      </c>
      <c r="E65" s="252">
        <v>31</v>
      </c>
      <c r="F65" s="252">
        <v>52</v>
      </c>
      <c r="G65" s="252">
        <v>92</v>
      </c>
      <c r="H65" s="252">
        <v>65</v>
      </c>
      <c r="I65" s="252">
        <v>64</v>
      </c>
      <c r="J65" s="252">
        <v>136</v>
      </c>
      <c r="K65" s="252">
        <v>129</v>
      </c>
      <c r="L65" s="253">
        <v>0</v>
      </c>
      <c r="M65" s="253">
        <v>0</v>
      </c>
      <c r="N65" s="253">
        <v>0</v>
      </c>
      <c r="O65" s="259">
        <f t="shared" si="6"/>
        <v>634</v>
      </c>
      <c r="P65" s="164"/>
      <c r="Q65" s="164"/>
      <c r="R65" s="164"/>
      <c r="S65" s="164"/>
      <c r="T65" s="164"/>
      <c r="U65" s="164"/>
      <c r="V65" s="243"/>
      <c r="W65" s="164"/>
      <c r="X65" s="164"/>
      <c r="Y65" s="186"/>
      <c r="Z65" s="186"/>
      <c r="AA65" s="186"/>
      <c r="AB65" s="186"/>
      <c r="AC65" s="186"/>
      <c r="AD65" s="222"/>
      <c r="AE65" s="222"/>
      <c r="AF65" s="211"/>
      <c r="AG65" s="211"/>
      <c r="AI65" s="211"/>
      <c r="AP65" s="211"/>
      <c r="AQ65" s="211"/>
      <c r="AR65" s="211"/>
      <c r="AS65" s="211"/>
    </row>
    <row r="66" spans="1:45" s="166" customFormat="1" ht="14.45" customHeight="1" x14ac:dyDescent="0.2">
      <c r="A66" s="256" t="s">
        <v>731</v>
      </c>
      <c r="B66" s="256" t="s">
        <v>0</v>
      </c>
      <c r="C66" s="257">
        <f t="shared" ref="C66:N66" si="12">SUM(C67:C69)</f>
        <v>9732</v>
      </c>
      <c r="D66" s="257">
        <f t="shared" si="12"/>
        <v>9023</v>
      </c>
      <c r="E66" s="257">
        <f t="shared" si="12"/>
        <v>8785</v>
      </c>
      <c r="F66" s="257">
        <f t="shared" si="12"/>
        <v>10804</v>
      </c>
      <c r="G66" s="257">
        <f t="shared" si="12"/>
        <v>12634</v>
      </c>
      <c r="H66" s="257">
        <f t="shared" si="12"/>
        <v>12988</v>
      </c>
      <c r="I66" s="257">
        <f t="shared" si="12"/>
        <v>13720</v>
      </c>
      <c r="J66" s="257">
        <f t="shared" si="12"/>
        <v>16325</v>
      </c>
      <c r="K66" s="257">
        <f t="shared" si="12"/>
        <v>14879</v>
      </c>
      <c r="L66" s="257">
        <f t="shared" si="12"/>
        <v>0</v>
      </c>
      <c r="M66" s="257">
        <f t="shared" si="12"/>
        <v>0</v>
      </c>
      <c r="N66" s="257">
        <f t="shared" si="12"/>
        <v>0</v>
      </c>
      <c r="O66" s="257">
        <f t="shared" si="6"/>
        <v>108890</v>
      </c>
      <c r="P66" s="164"/>
      <c r="Q66" s="164"/>
      <c r="R66" s="164"/>
      <c r="S66" s="164"/>
      <c r="T66" s="164"/>
      <c r="U66" s="164"/>
      <c r="V66" s="243"/>
      <c r="W66" s="164"/>
      <c r="X66" s="164"/>
      <c r="Y66" s="186"/>
      <c r="Z66" s="186"/>
      <c r="AA66" s="186"/>
      <c r="AB66" s="186"/>
      <c r="AC66" s="186"/>
      <c r="AD66" s="222"/>
      <c r="AE66" s="222"/>
      <c r="AF66" s="211"/>
      <c r="AG66" s="211"/>
      <c r="AI66" s="211"/>
      <c r="AP66" s="211"/>
      <c r="AQ66" s="211"/>
      <c r="AR66" s="211"/>
      <c r="AS66" s="211"/>
    </row>
    <row r="67" spans="1:45" s="166" customFormat="1" ht="14.45" customHeight="1" x14ac:dyDescent="0.2">
      <c r="A67" s="225"/>
      <c r="B67" s="225" t="s">
        <v>714</v>
      </c>
      <c r="C67" s="252">
        <v>4207</v>
      </c>
      <c r="D67" s="252">
        <v>4065</v>
      </c>
      <c r="E67" s="252">
        <v>4005</v>
      </c>
      <c r="F67" s="252">
        <v>4507</v>
      </c>
      <c r="G67" s="252">
        <v>4557</v>
      </c>
      <c r="H67" s="252">
        <v>4601</v>
      </c>
      <c r="I67" s="252">
        <v>4914</v>
      </c>
      <c r="J67" s="252">
        <v>5062</v>
      </c>
      <c r="K67" s="252">
        <v>4440</v>
      </c>
      <c r="L67" s="253">
        <v>0</v>
      </c>
      <c r="M67" s="253">
        <v>0</v>
      </c>
      <c r="N67" s="253">
        <v>0</v>
      </c>
      <c r="O67" s="259">
        <f t="shared" si="6"/>
        <v>40358</v>
      </c>
      <c r="P67" s="164"/>
      <c r="Q67" s="164"/>
      <c r="R67" s="164"/>
      <c r="S67" s="164"/>
      <c r="T67" s="164"/>
      <c r="U67" s="164"/>
      <c r="V67" s="243"/>
      <c r="W67" s="164"/>
      <c r="X67" s="164"/>
      <c r="Y67" s="186"/>
      <c r="Z67" s="186"/>
      <c r="AA67" s="186"/>
      <c r="AB67" s="186"/>
      <c r="AC67" s="186"/>
      <c r="AD67" s="222"/>
      <c r="AE67" s="222"/>
      <c r="AF67" s="211"/>
      <c r="AG67" s="211"/>
      <c r="AI67" s="211"/>
      <c r="AP67" s="211"/>
      <c r="AQ67" s="211"/>
      <c r="AR67" s="211"/>
      <c r="AS67" s="211"/>
    </row>
    <row r="68" spans="1:45" s="166" customFormat="1" ht="14.45" customHeight="1" x14ac:dyDescent="0.2">
      <c r="A68" s="225"/>
      <c r="B68" s="225" t="s">
        <v>715</v>
      </c>
      <c r="C68" s="252">
        <v>1001</v>
      </c>
      <c r="D68" s="252">
        <v>961</v>
      </c>
      <c r="E68" s="252">
        <v>929</v>
      </c>
      <c r="F68" s="252">
        <v>1110</v>
      </c>
      <c r="G68" s="252">
        <v>1042</v>
      </c>
      <c r="H68" s="252">
        <v>1131</v>
      </c>
      <c r="I68" s="252">
        <v>1296</v>
      </c>
      <c r="J68" s="252">
        <v>1441</v>
      </c>
      <c r="K68" s="252">
        <v>1294</v>
      </c>
      <c r="L68" s="253">
        <v>0</v>
      </c>
      <c r="M68" s="253">
        <v>0</v>
      </c>
      <c r="N68" s="253">
        <v>0</v>
      </c>
      <c r="O68" s="259">
        <f t="shared" si="6"/>
        <v>10205</v>
      </c>
      <c r="P68" s="164"/>
      <c r="Q68" s="164"/>
      <c r="R68" s="164"/>
      <c r="S68" s="164"/>
      <c r="T68" s="164"/>
      <c r="U68" s="164"/>
      <c r="V68" s="243"/>
      <c r="W68" s="164"/>
      <c r="X68" s="164"/>
      <c r="Y68" s="186"/>
      <c r="Z68" s="186"/>
      <c r="AA68" s="186"/>
      <c r="AB68" s="186"/>
      <c r="AC68" s="186"/>
      <c r="AD68" s="222"/>
      <c r="AE68" s="222"/>
      <c r="AF68" s="211"/>
      <c r="AG68" s="211"/>
      <c r="AI68" s="211"/>
      <c r="AP68" s="211"/>
      <c r="AQ68" s="211"/>
      <c r="AR68" s="211"/>
      <c r="AS68" s="211"/>
    </row>
    <row r="69" spans="1:45" s="166" customFormat="1" ht="14.45" customHeight="1" x14ac:dyDescent="0.2">
      <c r="A69" s="225"/>
      <c r="B69" s="225" t="s">
        <v>717</v>
      </c>
      <c r="C69" s="252">
        <v>4524</v>
      </c>
      <c r="D69" s="252">
        <v>3997</v>
      </c>
      <c r="E69" s="252">
        <v>3851</v>
      </c>
      <c r="F69" s="252">
        <v>5187</v>
      </c>
      <c r="G69" s="252">
        <v>7035</v>
      </c>
      <c r="H69" s="252">
        <v>7256</v>
      </c>
      <c r="I69" s="252">
        <v>7510</v>
      </c>
      <c r="J69" s="252">
        <v>9822</v>
      </c>
      <c r="K69" s="252">
        <v>9145</v>
      </c>
      <c r="L69" s="253">
        <v>0</v>
      </c>
      <c r="M69" s="253">
        <v>0</v>
      </c>
      <c r="N69" s="253">
        <v>0</v>
      </c>
      <c r="O69" s="259">
        <f t="shared" si="6"/>
        <v>58327</v>
      </c>
      <c r="P69" s="164"/>
      <c r="Q69" s="164"/>
      <c r="R69" s="164"/>
      <c r="S69" s="164"/>
      <c r="T69" s="164"/>
      <c r="U69" s="164"/>
      <c r="V69" s="243"/>
      <c r="W69" s="164"/>
      <c r="X69" s="164"/>
      <c r="Y69" s="186"/>
      <c r="Z69" s="186"/>
      <c r="AA69" s="186"/>
      <c r="AB69" s="186"/>
      <c r="AC69" s="186"/>
      <c r="AD69" s="222"/>
      <c r="AE69" s="222"/>
      <c r="AF69" s="211"/>
      <c r="AG69" s="211"/>
      <c r="AI69" s="211"/>
      <c r="AP69" s="211"/>
      <c r="AQ69" s="211"/>
      <c r="AR69" s="211"/>
      <c r="AS69" s="211"/>
    </row>
    <row r="70" spans="1:45" s="166" customFormat="1" ht="14.45" customHeight="1" x14ac:dyDescent="0.2">
      <c r="A70" s="256" t="s">
        <v>732</v>
      </c>
      <c r="B70" s="256" t="s">
        <v>0</v>
      </c>
      <c r="C70" s="257">
        <f t="shared" ref="C70:N70" si="13">SUM(C71:C73)</f>
        <v>99</v>
      </c>
      <c r="D70" s="257">
        <f t="shared" si="13"/>
        <v>82</v>
      </c>
      <c r="E70" s="257">
        <f t="shared" si="13"/>
        <v>84</v>
      </c>
      <c r="F70" s="257">
        <f t="shared" si="13"/>
        <v>102</v>
      </c>
      <c r="G70" s="257">
        <f t="shared" si="13"/>
        <v>84</v>
      </c>
      <c r="H70" s="257">
        <f t="shared" si="13"/>
        <v>112</v>
      </c>
      <c r="I70" s="257">
        <f t="shared" si="13"/>
        <v>118</v>
      </c>
      <c r="J70" s="257">
        <f t="shared" si="13"/>
        <v>141</v>
      </c>
      <c r="K70" s="257">
        <f t="shared" si="13"/>
        <v>111</v>
      </c>
      <c r="L70" s="257">
        <f t="shared" si="13"/>
        <v>0</v>
      </c>
      <c r="M70" s="257">
        <f t="shared" si="13"/>
        <v>0</v>
      </c>
      <c r="N70" s="257">
        <f t="shared" si="13"/>
        <v>0</v>
      </c>
      <c r="O70" s="257">
        <f t="shared" si="6"/>
        <v>933</v>
      </c>
      <c r="P70" s="164"/>
      <c r="Q70" s="164"/>
      <c r="R70" s="164"/>
      <c r="S70" s="164"/>
      <c r="T70" s="164"/>
      <c r="U70" s="164"/>
      <c r="V70" s="243"/>
      <c r="W70" s="164"/>
      <c r="X70" s="164"/>
      <c r="Y70" s="186"/>
      <c r="Z70" s="186"/>
      <c r="AA70" s="186"/>
      <c r="AB70" s="186"/>
      <c r="AC70" s="186"/>
      <c r="AD70" s="222"/>
      <c r="AE70" s="222"/>
      <c r="AF70" s="211"/>
      <c r="AG70" s="211"/>
      <c r="AI70" s="211"/>
      <c r="AP70" s="211"/>
      <c r="AQ70" s="211"/>
      <c r="AR70" s="211"/>
      <c r="AS70" s="211"/>
    </row>
    <row r="71" spans="1:45" s="166" customFormat="1" ht="14.45" customHeight="1" x14ac:dyDescent="0.2">
      <c r="A71" s="225"/>
      <c r="B71" s="225" t="s">
        <v>714</v>
      </c>
      <c r="C71" s="252">
        <v>46</v>
      </c>
      <c r="D71" s="252">
        <v>44</v>
      </c>
      <c r="E71" s="252">
        <v>43</v>
      </c>
      <c r="F71" s="252">
        <v>57</v>
      </c>
      <c r="G71" s="252">
        <v>33</v>
      </c>
      <c r="H71" s="252">
        <v>35</v>
      </c>
      <c r="I71" s="252">
        <v>44</v>
      </c>
      <c r="J71" s="252">
        <v>52</v>
      </c>
      <c r="K71" s="252">
        <v>40</v>
      </c>
      <c r="L71" s="253">
        <v>0</v>
      </c>
      <c r="M71" s="253">
        <v>0</v>
      </c>
      <c r="N71" s="253">
        <v>0</v>
      </c>
      <c r="O71" s="259">
        <f t="shared" si="6"/>
        <v>394</v>
      </c>
      <c r="P71" s="164"/>
      <c r="Q71" s="164"/>
      <c r="R71" s="164"/>
      <c r="S71" s="164"/>
      <c r="T71" s="164"/>
      <c r="U71" s="164"/>
      <c r="V71" s="243"/>
      <c r="W71" s="164"/>
      <c r="X71" s="164"/>
      <c r="Y71" s="186"/>
      <c r="Z71" s="186"/>
      <c r="AA71" s="186"/>
      <c r="AB71" s="186"/>
      <c r="AC71" s="186"/>
      <c r="AD71" s="222"/>
      <c r="AE71" s="222"/>
      <c r="AF71" s="211"/>
      <c r="AG71" s="211"/>
      <c r="AI71" s="211"/>
      <c r="AP71" s="211"/>
      <c r="AQ71" s="211"/>
      <c r="AR71" s="211"/>
      <c r="AS71" s="211"/>
    </row>
    <row r="72" spans="1:45" s="166" customFormat="1" ht="14.45" customHeight="1" x14ac:dyDescent="0.2">
      <c r="A72" s="225"/>
      <c r="B72" s="225" t="s">
        <v>715</v>
      </c>
      <c r="C72" s="252">
        <v>15</v>
      </c>
      <c r="D72" s="252">
        <v>10</v>
      </c>
      <c r="E72" s="252">
        <v>13</v>
      </c>
      <c r="F72" s="252">
        <v>11</v>
      </c>
      <c r="G72" s="252">
        <v>8</v>
      </c>
      <c r="H72" s="252">
        <v>12</v>
      </c>
      <c r="I72" s="252">
        <v>8</v>
      </c>
      <c r="J72" s="252">
        <v>11</v>
      </c>
      <c r="K72" s="252">
        <v>16</v>
      </c>
      <c r="L72" s="253">
        <v>0</v>
      </c>
      <c r="M72" s="253">
        <v>0</v>
      </c>
      <c r="N72" s="253">
        <v>0</v>
      </c>
      <c r="O72" s="259">
        <f t="shared" si="6"/>
        <v>104</v>
      </c>
      <c r="P72" s="164"/>
      <c r="Q72" s="164"/>
      <c r="R72" s="164"/>
      <c r="S72" s="164"/>
      <c r="T72" s="164"/>
      <c r="U72" s="164"/>
      <c r="V72" s="243"/>
      <c r="W72" s="164"/>
      <c r="X72" s="164"/>
      <c r="Y72" s="186"/>
      <c r="Z72" s="186"/>
      <c r="AA72" s="186"/>
      <c r="AB72" s="186"/>
      <c r="AC72" s="186"/>
      <c r="AD72" s="222"/>
      <c r="AE72" s="222"/>
      <c r="AF72" s="211"/>
      <c r="AG72" s="211"/>
      <c r="AI72" s="211"/>
      <c r="AP72" s="211"/>
      <c r="AQ72" s="211"/>
      <c r="AR72" s="211"/>
      <c r="AS72" s="211"/>
    </row>
    <row r="73" spans="1:45" s="166" customFormat="1" ht="14.45" customHeight="1" x14ac:dyDescent="0.2">
      <c r="A73" s="225"/>
      <c r="B73" s="225" t="s">
        <v>717</v>
      </c>
      <c r="C73" s="252">
        <v>38</v>
      </c>
      <c r="D73" s="252">
        <v>28</v>
      </c>
      <c r="E73" s="252">
        <v>28</v>
      </c>
      <c r="F73" s="252">
        <v>34</v>
      </c>
      <c r="G73" s="252">
        <v>43</v>
      </c>
      <c r="H73" s="252">
        <v>65</v>
      </c>
      <c r="I73" s="252">
        <v>66</v>
      </c>
      <c r="J73" s="252">
        <v>78</v>
      </c>
      <c r="K73" s="252">
        <v>55</v>
      </c>
      <c r="L73" s="253">
        <v>0</v>
      </c>
      <c r="M73" s="253">
        <v>0</v>
      </c>
      <c r="N73" s="253">
        <v>0</v>
      </c>
      <c r="O73" s="259">
        <f t="shared" si="6"/>
        <v>435</v>
      </c>
      <c r="P73" s="164"/>
      <c r="Q73" s="164"/>
      <c r="R73" s="164"/>
      <c r="S73" s="164"/>
      <c r="T73" s="164"/>
      <c r="U73" s="164"/>
      <c r="V73" s="243"/>
      <c r="W73" s="164"/>
      <c r="X73" s="164"/>
      <c r="Y73" s="186"/>
      <c r="Z73" s="186"/>
      <c r="AA73" s="186"/>
      <c r="AB73" s="186"/>
      <c r="AC73" s="186"/>
      <c r="AD73" s="222"/>
      <c r="AE73" s="222"/>
      <c r="AF73" s="211"/>
      <c r="AG73" s="211"/>
      <c r="AI73" s="211"/>
      <c r="AP73" s="211"/>
      <c r="AQ73" s="211"/>
      <c r="AR73" s="211"/>
      <c r="AS73" s="211"/>
    </row>
    <row r="74" spans="1:45" s="166" customFormat="1" ht="14.45" customHeight="1" x14ac:dyDescent="0.2">
      <c r="A74" s="256" t="s">
        <v>733</v>
      </c>
      <c r="B74" s="256" t="s">
        <v>0</v>
      </c>
      <c r="C74" s="257">
        <f t="shared" ref="C74:N74" si="14">SUM(C75:C77)</f>
        <v>424</v>
      </c>
      <c r="D74" s="257">
        <f t="shared" si="14"/>
        <v>384</v>
      </c>
      <c r="E74" s="257">
        <f t="shared" si="14"/>
        <v>344</v>
      </c>
      <c r="F74" s="257">
        <f t="shared" si="14"/>
        <v>443</v>
      </c>
      <c r="G74" s="257">
        <f t="shared" si="14"/>
        <v>526</v>
      </c>
      <c r="H74" s="257">
        <f t="shared" si="14"/>
        <v>617</v>
      </c>
      <c r="I74" s="257">
        <f t="shared" si="14"/>
        <v>589</v>
      </c>
      <c r="J74" s="257">
        <f t="shared" si="14"/>
        <v>634</v>
      </c>
      <c r="K74" s="257">
        <f t="shared" si="14"/>
        <v>408</v>
      </c>
      <c r="L74" s="257">
        <f t="shared" si="14"/>
        <v>0</v>
      </c>
      <c r="M74" s="257">
        <f t="shared" si="14"/>
        <v>0</v>
      </c>
      <c r="N74" s="257">
        <f t="shared" si="14"/>
        <v>0</v>
      </c>
      <c r="O74" s="257">
        <f t="shared" si="6"/>
        <v>4369</v>
      </c>
      <c r="P74" s="164"/>
      <c r="Q74" s="164"/>
      <c r="R74" s="164"/>
      <c r="S74" s="164"/>
      <c r="T74" s="164"/>
      <c r="U74" s="164"/>
      <c r="V74" s="243"/>
      <c r="W74" s="164"/>
      <c r="X74" s="164"/>
      <c r="Y74" s="186"/>
      <c r="Z74" s="186"/>
      <c r="AA74" s="186"/>
      <c r="AB74" s="186"/>
      <c r="AC74" s="186"/>
      <c r="AD74" s="222"/>
      <c r="AE74" s="222"/>
      <c r="AF74" s="211"/>
      <c r="AG74" s="211"/>
      <c r="AI74" s="211"/>
      <c r="AP74" s="211"/>
      <c r="AQ74" s="211"/>
      <c r="AR74" s="211"/>
      <c r="AS74" s="211"/>
    </row>
    <row r="75" spans="1:45" s="166" customFormat="1" ht="14.45" customHeight="1" x14ac:dyDescent="0.2">
      <c r="A75" s="225"/>
      <c r="B75" s="225" t="s">
        <v>714</v>
      </c>
      <c r="C75" s="252">
        <v>297</v>
      </c>
      <c r="D75" s="252">
        <v>263</v>
      </c>
      <c r="E75" s="252">
        <v>242</v>
      </c>
      <c r="F75" s="252">
        <v>283</v>
      </c>
      <c r="G75" s="252">
        <v>283</v>
      </c>
      <c r="H75" s="252">
        <v>316</v>
      </c>
      <c r="I75" s="252">
        <v>358</v>
      </c>
      <c r="J75" s="252">
        <v>327</v>
      </c>
      <c r="K75" s="252">
        <v>261</v>
      </c>
      <c r="L75" s="253">
        <v>0</v>
      </c>
      <c r="M75" s="253">
        <v>0</v>
      </c>
      <c r="N75" s="253">
        <v>0</v>
      </c>
      <c r="O75" s="259">
        <f t="shared" si="6"/>
        <v>2630</v>
      </c>
      <c r="P75" s="164"/>
      <c r="Q75" s="164"/>
      <c r="R75" s="164"/>
      <c r="S75" s="164"/>
      <c r="T75" s="164"/>
      <c r="U75" s="164"/>
      <c r="V75" s="243"/>
      <c r="W75" s="164"/>
      <c r="X75" s="164"/>
      <c r="Y75" s="186"/>
      <c r="Z75" s="186"/>
      <c r="AA75" s="186"/>
      <c r="AB75" s="186"/>
      <c r="AC75" s="186"/>
      <c r="AD75" s="222"/>
      <c r="AE75" s="222"/>
      <c r="AF75" s="211"/>
      <c r="AG75" s="211"/>
      <c r="AI75" s="211"/>
      <c r="AP75" s="211"/>
      <c r="AQ75" s="211"/>
      <c r="AR75" s="211"/>
      <c r="AS75" s="211"/>
    </row>
    <row r="76" spans="1:45" s="166" customFormat="1" ht="14.45" customHeight="1" x14ac:dyDescent="0.2">
      <c r="A76" s="225"/>
      <c r="B76" s="225" t="s">
        <v>715</v>
      </c>
      <c r="C76" s="252">
        <v>82</v>
      </c>
      <c r="D76" s="252">
        <v>108</v>
      </c>
      <c r="E76" s="252">
        <v>83</v>
      </c>
      <c r="F76" s="252">
        <v>87</v>
      </c>
      <c r="G76" s="252">
        <v>100</v>
      </c>
      <c r="H76" s="252">
        <v>155</v>
      </c>
      <c r="I76" s="252">
        <v>128</v>
      </c>
      <c r="J76" s="252">
        <v>227</v>
      </c>
      <c r="K76" s="252">
        <v>98</v>
      </c>
      <c r="L76" s="253">
        <v>0</v>
      </c>
      <c r="M76" s="253">
        <v>0</v>
      </c>
      <c r="N76" s="253">
        <v>0</v>
      </c>
      <c r="O76" s="259">
        <f t="shared" si="6"/>
        <v>1068</v>
      </c>
      <c r="P76" s="164"/>
      <c r="Q76" s="164"/>
      <c r="R76" s="164"/>
      <c r="S76" s="164"/>
      <c r="T76" s="164"/>
      <c r="U76" s="164"/>
      <c r="V76" s="243"/>
      <c r="W76" s="164"/>
      <c r="X76" s="164"/>
      <c r="Y76" s="186"/>
      <c r="Z76" s="186"/>
      <c r="AA76" s="186"/>
      <c r="AB76" s="186"/>
      <c r="AC76" s="186"/>
      <c r="AD76" s="222"/>
      <c r="AE76" s="222"/>
      <c r="AF76" s="211"/>
      <c r="AG76" s="211"/>
      <c r="AI76" s="211"/>
      <c r="AP76" s="211"/>
      <c r="AQ76" s="211"/>
      <c r="AR76" s="211"/>
      <c r="AS76" s="211"/>
    </row>
    <row r="77" spans="1:45" s="166" customFormat="1" ht="14.45" customHeight="1" x14ac:dyDescent="0.2">
      <c r="A77" s="225"/>
      <c r="B77" s="225" t="s">
        <v>717</v>
      </c>
      <c r="C77" s="252">
        <v>45</v>
      </c>
      <c r="D77" s="252">
        <v>13</v>
      </c>
      <c r="E77" s="252">
        <v>19</v>
      </c>
      <c r="F77" s="252">
        <v>73</v>
      </c>
      <c r="G77" s="252">
        <v>143</v>
      </c>
      <c r="H77" s="252">
        <v>146</v>
      </c>
      <c r="I77" s="252">
        <v>103</v>
      </c>
      <c r="J77" s="252">
        <v>80</v>
      </c>
      <c r="K77" s="252">
        <v>49</v>
      </c>
      <c r="L77" s="253">
        <v>0</v>
      </c>
      <c r="M77" s="253">
        <v>0</v>
      </c>
      <c r="N77" s="253">
        <v>0</v>
      </c>
      <c r="O77" s="259">
        <f t="shared" si="6"/>
        <v>671</v>
      </c>
      <c r="P77" s="164"/>
      <c r="Q77" s="164"/>
      <c r="R77" s="164"/>
      <c r="S77" s="164"/>
      <c r="T77" s="164"/>
      <c r="U77" s="164"/>
      <c r="V77" s="243"/>
      <c r="W77" s="164"/>
      <c r="X77" s="164"/>
      <c r="Y77" s="186"/>
      <c r="Z77" s="186"/>
      <c r="AA77" s="186"/>
      <c r="AB77" s="186"/>
      <c r="AC77" s="186"/>
      <c r="AD77" s="222"/>
      <c r="AE77" s="222"/>
      <c r="AF77" s="211"/>
      <c r="AG77" s="211"/>
      <c r="AI77" s="211"/>
      <c r="AP77" s="211"/>
      <c r="AQ77" s="211"/>
      <c r="AR77" s="211"/>
      <c r="AS77" s="211"/>
    </row>
    <row r="78" spans="1:45" s="166" customFormat="1" ht="14.45" customHeight="1" x14ac:dyDescent="0.2">
      <c r="A78" s="256" t="s">
        <v>734</v>
      </c>
      <c r="B78" s="256" t="s">
        <v>0</v>
      </c>
      <c r="C78" s="257">
        <f t="shared" ref="C78:N78" si="15">SUM(C79:C81)</f>
        <v>20</v>
      </c>
      <c r="D78" s="257">
        <f t="shared" si="15"/>
        <v>45</v>
      </c>
      <c r="E78" s="257">
        <f t="shared" si="15"/>
        <v>33</v>
      </c>
      <c r="F78" s="257">
        <f t="shared" si="15"/>
        <v>28</v>
      </c>
      <c r="G78" s="257">
        <f t="shared" si="15"/>
        <v>20</v>
      </c>
      <c r="H78" s="257">
        <f t="shared" si="15"/>
        <v>77</v>
      </c>
      <c r="I78" s="257">
        <f t="shared" si="15"/>
        <v>29</v>
      </c>
      <c r="J78" s="257">
        <f t="shared" si="15"/>
        <v>39</v>
      </c>
      <c r="K78" s="257">
        <f t="shared" si="15"/>
        <v>257</v>
      </c>
      <c r="L78" s="257">
        <f t="shared" si="15"/>
        <v>0</v>
      </c>
      <c r="M78" s="257">
        <f t="shared" si="15"/>
        <v>0</v>
      </c>
      <c r="N78" s="257">
        <f t="shared" si="15"/>
        <v>0</v>
      </c>
      <c r="O78" s="257">
        <f t="shared" si="6"/>
        <v>548</v>
      </c>
      <c r="P78" s="164"/>
      <c r="Q78" s="164"/>
      <c r="R78" s="164"/>
      <c r="S78" s="164"/>
      <c r="T78" s="164"/>
      <c r="U78" s="164"/>
      <c r="V78" s="243"/>
      <c r="W78" s="164"/>
      <c r="X78" s="164"/>
      <c r="Y78" s="186"/>
      <c r="Z78" s="186"/>
      <c r="AA78" s="186"/>
      <c r="AB78" s="186"/>
      <c r="AC78" s="186"/>
      <c r="AD78" s="222"/>
      <c r="AE78" s="222"/>
      <c r="AF78" s="211"/>
      <c r="AG78" s="211"/>
      <c r="AI78" s="211"/>
      <c r="AP78" s="211"/>
      <c r="AQ78" s="211"/>
      <c r="AR78" s="211"/>
      <c r="AS78" s="211"/>
    </row>
    <row r="79" spans="1:45" s="166" customFormat="1" ht="14.45" customHeight="1" x14ac:dyDescent="0.2">
      <c r="A79" s="225"/>
      <c r="B79" s="225" t="s">
        <v>714</v>
      </c>
      <c r="C79" s="252">
        <v>6</v>
      </c>
      <c r="D79" s="252">
        <v>16</v>
      </c>
      <c r="E79" s="252">
        <v>19</v>
      </c>
      <c r="F79" s="252">
        <v>3</v>
      </c>
      <c r="G79" s="252">
        <v>11</v>
      </c>
      <c r="H79" s="252">
        <v>30</v>
      </c>
      <c r="I79" s="252">
        <v>9</v>
      </c>
      <c r="J79" s="252">
        <v>6</v>
      </c>
      <c r="K79" s="252">
        <v>115</v>
      </c>
      <c r="L79" s="253">
        <v>0</v>
      </c>
      <c r="M79" s="253">
        <v>0</v>
      </c>
      <c r="N79" s="253">
        <v>0</v>
      </c>
      <c r="O79" s="259">
        <f t="shared" si="6"/>
        <v>215</v>
      </c>
      <c r="P79" s="164"/>
      <c r="Q79" s="164"/>
      <c r="R79" s="164"/>
      <c r="S79" s="164"/>
      <c r="T79" s="164"/>
      <c r="U79" s="164"/>
      <c r="V79" s="243"/>
      <c r="W79" s="164"/>
      <c r="X79" s="164"/>
      <c r="Y79" s="186"/>
      <c r="Z79" s="186"/>
      <c r="AA79" s="186"/>
      <c r="AB79" s="186"/>
      <c r="AC79" s="186"/>
      <c r="AD79" s="222"/>
      <c r="AE79" s="222"/>
      <c r="AF79" s="211"/>
      <c r="AG79" s="211"/>
      <c r="AI79" s="211"/>
      <c r="AP79" s="211"/>
      <c r="AQ79" s="211"/>
      <c r="AR79" s="211"/>
      <c r="AS79" s="211"/>
    </row>
    <row r="80" spans="1:45" s="166" customFormat="1" ht="14.45" customHeight="1" x14ac:dyDescent="0.2">
      <c r="A80" s="225"/>
      <c r="B80" s="225" t="s">
        <v>715</v>
      </c>
      <c r="C80" s="252">
        <v>7</v>
      </c>
      <c r="D80" s="252">
        <v>7</v>
      </c>
      <c r="E80" s="252">
        <v>2</v>
      </c>
      <c r="F80" s="252">
        <v>4</v>
      </c>
      <c r="G80" s="252">
        <v>0</v>
      </c>
      <c r="H80" s="252">
        <v>26</v>
      </c>
      <c r="I80" s="252">
        <v>2</v>
      </c>
      <c r="J80" s="252">
        <v>19</v>
      </c>
      <c r="K80" s="252">
        <v>60</v>
      </c>
      <c r="L80" s="253">
        <v>0</v>
      </c>
      <c r="M80" s="253">
        <v>0</v>
      </c>
      <c r="N80" s="253">
        <v>0</v>
      </c>
      <c r="O80" s="259">
        <f t="shared" si="6"/>
        <v>127</v>
      </c>
      <c r="P80" s="164"/>
      <c r="Q80" s="164"/>
      <c r="R80" s="164"/>
      <c r="S80" s="164"/>
      <c r="T80" s="164"/>
      <c r="U80" s="164"/>
      <c r="V80" s="243"/>
      <c r="W80" s="164"/>
      <c r="X80" s="164"/>
      <c r="Y80" s="186"/>
      <c r="Z80" s="186"/>
      <c r="AA80" s="186"/>
      <c r="AB80" s="186"/>
      <c r="AC80" s="186"/>
      <c r="AD80" s="222"/>
      <c r="AE80" s="222"/>
      <c r="AF80" s="211"/>
      <c r="AG80" s="211"/>
      <c r="AI80" s="211"/>
      <c r="AP80" s="211"/>
      <c r="AQ80" s="211"/>
      <c r="AR80" s="211"/>
      <c r="AS80" s="211"/>
    </row>
    <row r="81" spans="1:45" s="166" customFormat="1" ht="14.45" customHeight="1" x14ac:dyDescent="0.2">
      <c r="A81" s="225"/>
      <c r="B81" s="225" t="s">
        <v>717</v>
      </c>
      <c r="C81" s="252">
        <v>7</v>
      </c>
      <c r="D81" s="252">
        <v>22</v>
      </c>
      <c r="E81" s="252">
        <v>12</v>
      </c>
      <c r="F81" s="252">
        <v>21</v>
      </c>
      <c r="G81" s="252">
        <v>9</v>
      </c>
      <c r="H81" s="252">
        <v>21</v>
      </c>
      <c r="I81" s="252">
        <v>18</v>
      </c>
      <c r="J81" s="252">
        <v>14</v>
      </c>
      <c r="K81" s="252">
        <v>82</v>
      </c>
      <c r="L81" s="253">
        <v>0</v>
      </c>
      <c r="M81" s="253">
        <v>0</v>
      </c>
      <c r="N81" s="253">
        <v>0</v>
      </c>
      <c r="O81" s="259">
        <f t="shared" si="6"/>
        <v>206</v>
      </c>
      <c r="P81" s="164"/>
      <c r="Q81" s="164"/>
      <c r="R81" s="164"/>
      <c r="S81" s="164"/>
      <c r="T81" s="164"/>
      <c r="U81" s="164"/>
      <c r="V81" s="243"/>
      <c r="W81" s="164"/>
      <c r="X81" s="164"/>
      <c r="Y81" s="186"/>
      <c r="Z81" s="186"/>
      <c r="AA81" s="186"/>
      <c r="AB81" s="186"/>
      <c r="AC81" s="186"/>
      <c r="AD81" s="222"/>
      <c r="AE81" s="222"/>
      <c r="AF81" s="211"/>
      <c r="AG81" s="211"/>
      <c r="AI81" s="211"/>
      <c r="AP81" s="211"/>
      <c r="AQ81" s="211"/>
      <c r="AR81" s="211"/>
      <c r="AS81" s="211"/>
    </row>
    <row r="82" spans="1:45" s="166" customFormat="1" ht="14.45" customHeight="1" x14ac:dyDescent="0.2">
      <c r="A82" s="256" t="s">
        <v>695</v>
      </c>
      <c r="B82" s="256" t="s">
        <v>0</v>
      </c>
      <c r="C82" s="257">
        <f t="shared" ref="C82:N82" si="16">SUM(C83:C85)</f>
        <v>3</v>
      </c>
      <c r="D82" s="257">
        <f t="shared" si="16"/>
        <v>2</v>
      </c>
      <c r="E82" s="257">
        <f t="shared" si="16"/>
        <v>4</v>
      </c>
      <c r="F82" s="257">
        <f t="shared" si="16"/>
        <v>1</v>
      </c>
      <c r="G82" s="257">
        <f t="shared" si="16"/>
        <v>3</v>
      </c>
      <c r="H82" s="257">
        <f t="shared" si="16"/>
        <v>4</v>
      </c>
      <c r="I82" s="257">
        <f t="shared" si="16"/>
        <v>2</v>
      </c>
      <c r="J82" s="257">
        <f t="shared" si="16"/>
        <v>6</v>
      </c>
      <c r="K82" s="257">
        <f t="shared" si="16"/>
        <v>5</v>
      </c>
      <c r="L82" s="257">
        <f t="shared" si="16"/>
        <v>0</v>
      </c>
      <c r="M82" s="257">
        <f t="shared" si="16"/>
        <v>0</v>
      </c>
      <c r="N82" s="257">
        <f t="shared" si="16"/>
        <v>0</v>
      </c>
      <c r="O82" s="257">
        <f t="shared" si="6"/>
        <v>30</v>
      </c>
      <c r="P82" s="164"/>
      <c r="Q82" s="164"/>
      <c r="R82" s="164"/>
      <c r="S82" s="164"/>
      <c r="T82" s="164"/>
      <c r="U82" s="164"/>
      <c r="V82" s="243"/>
      <c r="W82" s="164"/>
      <c r="X82" s="164"/>
      <c r="Y82" s="186"/>
      <c r="Z82" s="186"/>
      <c r="AA82" s="186"/>
      <c r="AB82" s="186"/>
      <c r="AC82" s="186"/>
      <c r="AD82" s="222"/>
      <c r="AE82" s="222"/>
      <c r="AF82" s="211"/>
      <c r="AG82" s="211"/>
      <c r="AI82" s="211"/>
      <c r="AP82" s="211"/>
      <c r="AQ82" s="211"/>
      <c r="AR82" s="211"/>
      <c r="AS82" s="211"/>
    </row>
    <row r="83" spans="1:45" s="166" customFormat="1" ht="14.45" customHeight="1" x14ac:dyDescent="0.2">
      <c r="A83" s="225"/>
      <c r="B83" s="225" t="s">
        <v>714</v>
      </c>
      <c r="C83" s="252">
        <v>0</v>
      </c>
      <c r="D83" s="252">
        <v>0</v>
      </c>
      <c r="E83" s="252">
        <v>2</v>
      </c>
      <c r="F83" s="252">
        <v>0</v>
      </c>
      <c r="G83" s="252">
        <v>0</v>
      </c>
      <c r="H83" s="252">
        <v>2</v>
      </c>
      <c r="I83" s="252">
        <v>0</v>
      </c>
      <c r="J83" s="252">
        <v>2</v>
      </c>
      <c r="K83" s="252">
        <v>2</v>
      </c>
      <c r="L83" s="253">
        <v>0</v>
      </c>
      <c r="M83" s="253">
        <v>0</v>
      </c>
      <c r="N83" s="253">
        <v>0</v>
      </c>
      <c r="O83" s="259">
        <f t="shared" si="6"/>
        <v>8</v>
      </c>
      <c r="P83" s="164"/>
      <c r="Q83" s="164"/>
      <c r="R83" s="164"/>
      <c r="S83" s="164"/>
      <c r="T83" s="164"/>
      <c r="U83" s="164"/>
      <c r="V83" s="243"/>
      <c r="W83" s="164"/>
      <c r="X83" s="164"/>
      <c r="Y83" s="186"/>
      <c r="Z83" s="186"/>
      <c r="AA83" s="186"/>
      <c r="AB83" s="186"/>
      <c r="AC83" s="186"/>
      <c r="AD83" s="222"/>
      <c r="AE83" s="222"/>
      <c r="AF83" s="211"/>
      <c r="AG83" s="211"/>
      <c r="AI83" s="211"/>
      <c r="AP83" s="211"/>
      <c r="AQ83" s="211"/>
      <c r="AR83" s="211"/>
      <c r="AS83" s="211"/>
    </row>
    <row r="84" spans="1:45" s="166" customFormat="1" ht="14.45" customHeight="1" x14ac:dyDescent="0.2">
      <c r="A84" s="225"/>
      <c r="B84" s="225" t="s">
        <v>715</v>
      </c>
      <c r="C84" s="252">
        <v>0</v>
      </c>
      <c r="D84" s="252">
        <v>0</v>
      </c>
      <c r="E84" s="252">
        <v>0</v>
      </c>
      <c r="F84" s="252">
        <v>0</v>
      </c>
      <c r="G84" s="252">
        <v>2</v>
      </c>
      <c r="H84" s="252">
        <v>0</v>
      </c>
      <c r="I84" s="252">
        <v>0</v>
      </c>
      <c r="J84" s="252">
        <v>3</v>
      </c>
      <c r="K84" s="252">
        <v>1</v>
      </c>
      <c r="L84" s="253">
        <v>0</v>
      </c>
      <c r="M84" s="253">
        <v>0</v>
      </c>
      <c r="N84" s="253">
        <v>0</v>
      </c>
      <c r="O84" s="259">
        <f t="shared" si="6"/>
        <v>6</v>
      </c>
      <c r="P84" s="164"/>
      <c r="Q84" s="164"/>
      <c r="R84" s="164"/>
      <c r="S84" s="164"/>
      <c r="T84" s="164"/>
      <c r="U84" s="164"/>
      <c r="V84" s="243"/>
      <c r="W84" s="164"/>
      <c r="X84" s="164"/>
      <c r="Y84" s="186"/>
      <c r="Z84" s="186"/>
      <c r="AA84" s="186"/>
      <c r="AB84" s="186"/>
      <c r="AC84" s="186"/>
      <c r="AD84" s="222"/>
      <c r="AE84" s="222"/>
      <c r="AF84" s="211"/>
      <c r="AG84" s="211"/>
      <c r="AI84" s="211"/>
      <c r="AP84" s="211"/>
      <c r="AQ84" s="211"/>
      <c r="AR84" s="211"/>
      <c r="AS84" s="211"/>
    </row>
    <row r="85" spans="1:45" s="166" customFormat="1" ht="14.45" customHeight="1" x14ac:dyDescent="0.2">
      <c r="A85" s="225"/>
      <c r="B85" s="225" t="s">
        <v>717</v>
      </c>
      <c r="C85" s="252">
        <v>3</v>
      </c>
      <c r="D85" s="252">
        <v>2</v>
      </c>
      <c r="E85" s="252">
        <v>2</v>
      </c>
      <c r="F85" s="252">
        <v>1</v>
      </c>
      <c r="G85" s="252">
        <v>1</v>
      </c>
      <c r="H85" s="252">
        <v>2</v>
      </c>
      <c r="I85" s="252">
        <v>2</v>
      </c>
      <c r="J85" s="252">
        <v>1</v>
      </c>
      <c r="K85" s="252">
        <v>2</v>
      </c>
      <c r="L85" s="253">
        <v>0</v>
      </c>
      <c r="M85" s="253">
        <v>0</v>
      </c>
      <c r="N85" s="253">
        <v>0</v>
      </c>
      <c r="O85" s="259">
        <f t="shared" si="6"/>
        <v>16</v>
      </c>
      <c r="P85" s="164"/>
      <c r="Q85" s="164"/>
      <c r="R85" s="164"/>
      <c r="S85" s="164"/>
      <c r="T85" s="164"/>
      <c r="U85" s="164"/>
      <c r="V85" s="243"/>
      <c r="W85" s="164"/>
      <c r="X85" s="164"/>
      <c r="Y85" s="186"/>
      <c r="Z85" s="186"/>
      <c r="AA85" s="186"/>
      <c r="AB85" s="186"/>
      <c r="AC85" s="186"/>
      <c r="AD85" s="222"/>
      <c r="AE85" s="222"/>
      <c r="AF85" s="211"/>
      <c r="AG85" s="211"/>
      <c r="AI85" s="211"/>
      <c r="AP85" s="211"/>
      <c r="AQ85" s="211"/>
      <c r="AR85" s="211"/>
      <c r="AS85" s="211"/>
    </row>
    <row r="86" spans="1:45" s="166" customFormat="1" ht="12" x14ac:dyDescent="0.2">
      <c r="A86" s="229"/>
      <c r="E86" s="164"/>
      <c r="F86" s="164"/>
      <c r="G86" s="164"/>
      <c r="Q86" s="164"/>
      <c r="R86" s="175"/>
      <c r="S86" s="175"/>
      <c r="T86" s="192"/>
      <c r="U86" s="192"/>
      <c r="V86" s="260"/>
      <c r="W86" s="175"/>
      <c r="X86" s="192"/>
      <c r="Y86" s="192"/>
      <c r="Z86" s="175"/>
      <c r="AA86" s="175"/>
      <c r="AB86" s="175"/>
      <c r="AC86" s="206"/>
      <c r="AD86" s="206"/>
      <c r="AE86" s="206"/>
      <c r="AF86" s="206"/>
      <c r="AQ86" s="211"/>
      <c r="AS86" s="211"/>
    </row>
    <row r="87" spans="1:45" s="164" customFormat="1" ht="18" customHeight="1" x14ac:dyDescent="0.2">
      <c r="A87" s="402"/>
      <c r="B87" s="393"/>
      <c r="C87" s="393"/>
      <c r="D87" s="393"/>
      <c r="E87" s="393"/>
      <c r="F87" s="393"/>
      <c r="G87" s="393"/>
      <c r="H87" s="393"/>
      <c r="I87" s="393"/>
      <c r="J87" s="393"/>
      <c r="K87" s="393"/>
      <c r="L87" s="393"/>
      <c r="M87" s="393"/>
      <c r="N87" s="393"/>
      <c r="O87" s="393"/>
      <c r="P87" s="393"/>
      <c r="Q87" s="393"/>
      <c r="R87" s="393"/>
      <c r="S87" s="393"/>
      <c r="T87" s="393"/>
      <c r="U87" s="393"/>
      <c r="V87" s="403"/>
      <c r="W87" s="175"/>
      <c r="X87" s="175"/>
      <c r="Y87" s="175"/>
      <c r="Z87" s="175"/>
    </row>
    <row r="88" spans="1:45" s="166" customFormat="1" ht="12" x14ac:dyDescent="0.2">
      <c r="A88" s="229"/>
      <c r="F88" s="164"/>
      <c r="G88" s="164"/>
      <c r="H88" s="164"/>
      <c r="K88" s="164"/>
      <c r="L88" s="175"/>
      <c r="M88" s="175"/>
      <c r="N88" s="175"/>
      <c r="O88" s="175"/>
      <c r="P88" s="175"/>
      <c r="Q88" s="175"/>
      <c r="R88" s="175"/>
      <c r="S88" s="175"/>
      <c r="T88" s="175"/>
      <c r="U88" s="175"/>
      <c r="V88" s="228"/>
      <c r="W88" s="206"/>
      <c r="X88" s="206"/>
      <c r="Y88" s="206"/>
      <c r="Z88" s="206"/>
    </row>
    <row r="89" spans="1:45" s="166" customFormat="1" ht="23.25" customHeight="1" x14ac:dyDescent="0.2">
      <c r="A89" s="404" t="s">
        <v>735</v>
      </c>
      <c r="B89" s="405"/>
      <c r="C89" s="405"/>
      <c r="D89" s="405"/>
      <c r="E89" s="405"/>
      <c r="F89" s="405"/>
      <c r="G89" s="405"/>
      <c r="H89" s="405"/>
      <c r="I89" s="405"/>
      <c r="J89" s="405"/>
      <c r="K89" s="405"/>
      <c r="L89" s="405"/>
      <c r="M89" s="405"/>
      <c r="N89" s="405"/>
      <c r="O89" s="175"/>
      <c r="P89" s="175"/>
      <c r="Q89" s="242"/>
      <c r="R89" s="242"/>
      <c r="S89" s="242"/>
      <c r="T89" s="242"/>
      <c r="U89" s="242"/>
      <c r="V89" s="261"/>
      <c r="W89" s="207"/>
      <c r="X89" s="207"/>
      <c r="Y89" s="207"/>
      <c r="Z89" s="207"/>
      <c r="AA89" s="210"/>
      <c r="AB89" s="210"/>
    </row>
    <row r="90" spans="1:45" s="166" customFormat="1" ht="22.5" customHeight="1" x14ac:dyDescent="0.2">
      <c r="A90" s="182" t="s">
        <v>701</v>
      </c>
      <c r="B90" s="182" t="s">
        <v>702</v>
      </c>
      <c r="C90" s="182" t="s">
        <v>703</v>
      </c>
      <c r="D90" s="182" t="s">
        <v>704</v>
      </c>
      <c r="E90" s="182" t="s">
        <v>705</v>
      </c>
      <c r="F90" s="182" t="s">
        <v>706</v>
      </c>
      <c r="G90" s="182" t="s">
        <v>707</v>
      </c>
      <c r="H90" s="182" t="s">
        <v>708</v>
      </c>
      <c r="I90" s="182" t="s">
        <v>709</v>
      </c>
      <c r="J90" s="182" t="s">
        <v>710</v>
      </c>
      <c r="K90" s="182" t="s">
        <v>711</v>
      </c>
      <c r="L90" s="182" t="s">
        <v>712</v>
      </c>
      <c r="M90" s="182" t="s">
        <v>713</v>
      </c>
      <c r="N90" s="182" t="s">
        <v>736</v>
      </c>
      <c r="O90" s="175"/>
      <c r="P90" s="242"/>
      <c r="Q90" s="242"/>
      <c r="R90" s="242"/>
      <c r="S90" s="242"/>
      <c r="T90" s="242"/>
      <c r="U90" s="242"/>
      <c r="V90" s="261"/>
      <c r="W90" s="207"/>
      <c r="X90" s="207"/>
      <c r="Y90" s="207"/>
      <c r="Z90" s="207"/>
      <c r="AA90" s="210"/>
      <c r="AB90" s="210"/>
      <c r="AC90" s="210"/>
      <c r="AD90" s="210"/>
      <c r="AE90" s="210"/>
      <c r="AF90" s="210"/>
    </row>
    <row r="91" spans="1:45" s="166" customFormat="1" ht="12" x14ac:dyDescent="0.2">
      <c r="A91" s="262" t="s">
        <v>737</v>
      </c>
      <c r="B91" s="263">
        <v>28293.6129032258</v>
      </c>
      <c r="C91" s="264">
        <v>28805.5333333333</v>
      </c>
      <c r="D91" s="265">
        <v>26086.774193548401</v>
      </c>
      <c r="E91" s="264">
        <v>26888.7096774194</v>
      </c>
      <c r="F91" s="265">
        <v>27441.344827586199</v>
      </c>
      <c r="G91" s="264">
        <v>26429.548387096798</v>
      </c>
      <c r="H91" s="264">
        <v>22610.0333333333</v>
      </c>
      <c r="I91" s="265">
        <v>24284.322580645199</v>
      </c>
      <c r="J91" s="264">
        <v>25043.8620689655</v>
      </c>
      <c r="K91" s="265">
        <v>0</v>
      </c>
      <c r="L91" s="265">
        <v>0</v>
      </c>
      <c r="M91" s="264">
        <v>0</v>
      </c>
      <c r="N91" s="265">
        <v>26212.490842490799</v>
      </c>
      <c r="O91" s="266"/>
      <c r="P91" s="267"/>
      <c r="Q91" s="267"/>
      <c r="R91" s="267"/>
      <c r="S91" s="267"/>
      <c r="T91" s="267"/>
      <c r="U91" s="267"/>
      <c r="V91" s="268"/>
      <c r="W91" s="269"/>
      <c r="X91" s="269"/>
      <c r="Y91" s="269"/>
      <c r="Z91" s="269"/>
      <c r="AA91" s="270"/>
      <c r="AB91" s="270"/>
    </row>
    <row r="92" spans="1:45" s="166" customFormat="1" ht="12" x14ac:dyDescent="0.2">
      <c r="A92" s="271" t="s">
        <v>714</v>
      </c>
      <c r="B92" s="226">
        <v>1661</v>
      </c>
      <c r="C92" s="272">
        <v>1793.6666666666699</v>
      </c>
      <c r="D92" s="272">
        <v>1946.2903225806499</v>
      </c>
      <c r="E92" s="272">
        <v>1983.6451612903199</v>
      </c>
      <c r="F92" s="272">
        <v>1905.7931034482799</v>
      </c>
      <c r="G92" s="272">
        <v>1779.4838709677399</v>
      </c>
      <c r="H92" s="272">
        <v>1704.2666666666701</v>
      </c>
      <c r="I92" s="272">
        <v>1591.5161290322601</v>
      </c>
      <c r="J92" s="272">
        <v>1492.6896551724101</v>
      </c>
      <c r="K92" s="272">
        <v>0</v>
      </c>
      <c r="L92" s="272">
        <v>0</v>
      </c>
      <c r="M92" s="272">
        <v>0</v>
      </c>
      <c r="N92" s="272">
        <v>1763.0549450549499</v>
      </c>
      <c r="O92" s="175"/>
      <c r="P92" s="267"/>
      <c r="Q92" s="267"/>
      <c r="R92" s="267"/>
      <c r="S92" s="267"/>
      <c r="T92" s="267"/>
      <c r="U92" s="192"/>
      <c r="V92" s="268"/>
      <c r="W92" s="269"/>
      <c r="X92" s="269"/>
      <c r="Y92" s="269"/>
      <c r="Z92" s="269"/>
      <c r="AA92" s="270"/>
      <c r="AB92" s="270"/>
      <c r="AC92" s="270"/>
      <c r="AD92" s="270"/>
      <c r="AE92" s="270"/>
      <c r="AF92" s="270"/>
      <c r="AG92" s="270"/>
    </row>
    <row r="93" spans="1:45" s="166" customFormat="1" ht="12" x14ac:dyDescent="0.2">
      <c r="A93" s="273" t="s">
        <v>715</v>
      </c>
      <c r="B93" s="226">
        <v>706.22580645161304</v>
      </c>
      <c r="C93" s="272">
        <v>693.83333333333303</v>
      </c>
      <c r="D93" s="272">
        <v>705.74193548387098</v>
      </c>
      <c r="E93" s="272">
        <v>741.83870967741905</v>
      </c>
      <c r="F93" s="272">
        <v>759.41379310344803</v>
      </c>
      <c r="G93" s="272">
        <v>718.93548387096803</v>
      </c>
      <c r="H93" s="272">
        <v>753.03333333333296</v>
      </c>
      <c r="I93" s="272">
        <v>760.51612903225805</v>
      </c>
      <c r="J93" s="272">
        <v>748.758620689655</v>
      </c>
      <c r="K93" s="272">
        <v>0</v>
      </c>
      <c r="L93" s="272">
        <v>0</v>
      </c>
      <c r="M93" s="272">
        <v>0</v>
      </c>
      <c r="N93" s="272">
        <v>731.77289377289401</v>
      </c>
      <c r="O93" s="175"/>
      <c r="P93" s="242"/>
      <c r="Q93" s="242"/>
      <c r="R93" s="242"/>
      <c r="S93" s="242"/>
      <c r="T93" s="242"/>
      <c r="U93" s="242"/>
      <c r="V93" s="261"/>
      <c r="W93" s="207"/>
      <c r="X93" s="207"/>
      <c r="Y93" s="207"/>
      <c r="Z93" s="207"/>
      <c r="AA93" s="270"/>
      <c r="AB93" s="270"/>
      <c r="AC93" s="270"/>
      <c r="AG93" s="270"/>
    </row>
    <row r="94" spans="1:45" s="275" customFormat="1" ht="12" x14ac:dyDescent="0.2">
      <c r="A94" s="273" t="s">
        <v>717</v>
      </c>
      <c r="B94" s="226">
        <v>25926.3870967742</v>
      </c>
      <c r="C94" s="272">
        <v>26318.0333333333</v>
      </c>
      <c r="D94" s="272">
        <v>23434.7419354839</v>
      </c>
      <c r="E94" s="272">
        <v>24163.225806451599</v>
      </c>
      <c r="F94" s="272">
        <v>24776.1379310345</v>
      </c>
      <c r="G94" s="272">
        <v>23931.129032258101</v>
      </c>
      <c r="H94" s="272">
        <v>20152.733333333301</v>
      </c>
      <c r="I94" s="272">
        <v>21932.2903225806</v>
      </c>
      <c r="J94" s="272">
        <v>22802.413793103398</v>
      </c>
      <c r="K94" s="272">
        <v>0</v>
      </c>
      <c r="L94" s="272">
        <v>0</v>
      </c>
      <c r="M94" s="272">
        <v>0</v>
      </c>
      <c r="N94" s="272">
        <v>23717.663003663001</v>
      </c>
      <c r="O94" s="267"/>
      <c r="P94" s="267"/>
      <c r="Q94" s="267"/>
      <c r="R94" s="267"/>
      <c r="S94" s="267"/>
      <c r="T94" s="267"/>
      <c r="U94" s="267"/>
      <c r="V94" s="268"/>
      <c r="W94" s="274"/>
      <c r="X94" s="274"/>
      <c r="Y94" s="274"/>
      <c r="Z94" s="274"/>
      <c r="AA94" s="274"/>
      <c r="AB94" s="274"/>
      <c r="AC94" s="274"/>
      <c r="AD94" s="274"/>
      <c r="AE94" s="274"/>
      <c r="AF94" s="274"/>
      <c r="AG94" s="274"/>
    </row>
    <row r="95" spans="1:45" s="166" customFormat="1" ht="12" x14ac:dyDescent="0.2">
      <c r="A95" s="262" t="s">
        <v>738</v>
      </c>
      <c r="B95" s="263">
        <v>10221.774193548399</v>
      </c>
      <c r="C95" s="264">
        <v>10389.666666666701</v>
      </c>
      <c r="D95" s="265">
        <v>10915.4516129032</v>
      </c>
      <c r="E95" s="264">
        <v>11304</v>
      </c>
      <c r="F95" s="265">
        <v>11639.6896551724</v>
      </c>
      <c r="G95" s="264">
        <v>11945.516129032299</v>
      </c>
      <c r="H95" s="264">
        <v>12466.233333333301</v>
      </c>
      <c r="I95" s="265">
        <v>12949.1612903226</v>
      </c>
      <c r="J95" s="264">
        <v>13238.4482758621</v>
      </c>
      <c r="K95" s="265">
        <v>0</v>
      </c>
      <c r="L95" s="265">
        <v>0</v>
      </c>
      <c r="M95" s="264">
        <v>0</v>
      </c>
      <c r="N95" s="265">
        <v>11665.0402930403</v>
      </c>
      <c r="O95" s="175"/>
      <c r="P95" s="267"/>
      <c r="Q95" s="267"/>
      <c r="R95" s="267"/>
      <c r="S95" s="267"/>
      <c r="T95" s="267"/>
      <c r="U95" s="267"/>
      <c r="V95" s="268"/>
      <c r="W95" s="270"/>
      <c r="X95" s="270"/>
      <c r="Y95" s="270"/>
      <c r="Z95" s="270"/>
      <c r="AA95" s="270"/>
      <c r="AB95" s="270"/>
      <c r="AC95" s="270"/>
      <c r="AD95" s="270"/>
      <c r="AE95" s="270"/>
      <c r="AF95" s="270"/>
      <c r="AG95" s="270"/>
    </row>
    <row r="96" spans="1:45" s="166" customFormat="1" ht="12" x14ac:dyDescent="0.2">
      <c r="A96" s="271" t="s">
        <v>714</v>
      </c>
      <c r="B96" s="226">
        <v>7003.77419354839</v>
      </c>
      <c r="C96" s="272">
        <v>7201.5</v>
      </c>
      <c r="D96" s="272">
        <v>7412.1935483871002</v>
      </c>
      <c r="E96" s="272">
        <v>7475.22580645161</v>
      </c>
      <c r="F96" s="272">
        <v>7814.2068965517201</v>
      </c>
      <c r="G96" s="272">
        <v>8042.9354838709696</v>
      </c>
      <c r="H96" s="272">
        <v>8336.2666666666701</v>
      </c>
      <c r="I96" s="272">
        <v>8545.9032258064508</v>
      </c>
      <c r="J96" s="272">
        <v>8718.8965517241395</v>
      </c>
      <c r="K96" s="272">
        <v>0</v>
      </c>
      <c r="L96" s="272">
        <v>0</v>
      </c>
      <c r="M96" s="272">
        <v>0</v>
      </c>
      <c r="N96" s="272">
        <v>7833.2380952381</v>
      </c>
      <c r="O96" s="175"/>
      <c r="P96" s="267"/>
      <c r="Q96" s="267"/>
      <c r="R96" s="267"/>
      <c r="S96" s="267"/>
      <c r="T96" s="267"/>
      <c r="U96" s="267"/>
      <c r="V96" s="268"/>
      <c r="W96" s="270"/>
      <c r="X96" s="270"/>
      <c r="Y96" s="270"/>
      <c r="Z96" s="270"/>
      <c r="AA96" s="270"/>
      <c r="AB96" s="270"/>
      <c r="AC96" s="211"/>
      <c r="AD96" s="270"/>
      <c r="AE96" s="270"/>
      <c r="AF96" s="270"/>
      <c r="AG96" s="270"/>
    </row>
    <row r="97" spans="1:34" s="166" customFormat="1" ht="12" x14ac:dyDescent="0.2">
      <c r="A97" s="273" t="s">
        <v>715</v>
      </c>
      <c r="B97" s="226">
        <v>2218.9032258064499</v>
      </c>
      <c r="C97" s="272">
        <v>2219.9</v>
      </c>
      <c r="D97" s="272">
        <v>2380.3548387096798</v>
      </c>
      <c r="E97" s="272">
        <v>2544.0322580645202</v>
      </c>
      <c r="F97" s="272">
        <v>2682.8620689655199</v>
      </c>
      <c r="G97" s="272">
        <v>2877.2580645161302</v>
      </c>
      <c r="H97" s="272">
        <v>3126.4333333333302</v>
      </c>
      <c r="I97" s="272">
        <v>3451.38709677419</v>
      </c>
      <c r="J97" s="272">
        <v>3679.06896551724</v>
      </c>
      <c r="K97" s="272">
        <v>0</v>
      </c>
      <c r="L97" s="272">
        <v>0</v>
      </c>
      <c r="M97" s="272">
        <v>0</v>
      </c>
      <c r="N97" s="272">
        <v>2793.0989010989001</v>
      </c>
      <c r="O97" s="175"/>
      <c r="P97" s="267"/>
      <c r="Q97" s="267"/>
      <c r="R97" s="267"/>
      <c r="S97" s="267"/>
      <c r="T97" s="192"/>
      <c r="U97" s="267"/>
      <c r="V97" s="268"/>
      <c r="W97" s="270"/>
      <c r="X97" s="270"/>
      <c r="Y97" s="270"/>
      <c r="Z97" s="270"/>
      <c r="AA97" s="270"/>
      <c r="AB97" s="270"/>
      <c r="AC97" s="270"/>
      <c r="AD97" s="270"/>
      <c r="AE97" s="270"/>
      <c r="AF97" s="270"/>
      <c r="AG97" s="270"/>
    </row>
    <row r="98" spans="1:34" s="166" customFormat="1" ht="12" x14ac:dyDescent="0.2">
      <c r="A98" s="273" t="s">
        <v>717</v>
      </c>
      <c r="B98" s="272">
        <v>999.09677419354796</v>
      </c>
      <c r="C98" s="272">
        <v>968.26666666666699</v>
      </c>
      <c r="D98" s="272">
        <v>1122.9032258064501</v>
      </c>
      <c r="E98" s="272">
        <v>1284.7419354838701</v>
      </c>
      <c r="F98" s="272">
        <v>1142.6206896551701</v>
      </c>
      <c r="G98" s="272">
        <v>1025.3225806451601</v>
      </c>
      <c r="H98" s="272">
        <v>1003.53333333333</v>
      </c>
      <c r="I98" s="272">
        <v>951.87096774193503</v>
      </c>
      <c r="J98" s="272">
        <v>840.48275862068999</v>
      </c>
      <c r="K98" s="272">
        <v>0</v>
      </c>
      <c r="L98" s="272">
        <v>0</v>
      </c>
      <c r="M98" s="272">
        <v>0</v>
      </c>
      <c r="N98" s="272">
        <v>1038.7032967033001</v>
      </c>
      <c r="O98" s="175"/>
      <c r="P98" s="267"/>
      <c r="Q98" s="267"/>
      <c r="R98" s="267"/>
      <c r="S98" s="267"/>
      <c r="T98" s="267"/>
      <c r="U98" s="267"/>
      <c r="V98" s="268"/>
      <c r="W98" s="270"/>
      <c r="X98" s="270"/>
      <c r="Y98" s="270"/>
      <c r="Z98" s="211"/>
      <c r="AA98" s="270"/>
      <c r="AB98" s="270"/>
      <c r="AC98" s="270"/>
      <c r="AD98" s="270"/>
      <c r="AG98" s="270"/>
    </row>
    <row r="99" spans="1:34" s="166" customFormat="1" ht="12" x14ac:dyDescent="0.2">
      <c r="A99" s="262" t="s">
        <v>739</v>
      </c>
      <c r="B99" s="263">
        <v>38515.387096774197</v>
      </c>
      <c r="C99" s="264">
        <v>39195.199999999997</v>
      </c>
      <c r="D99" s="265">
        <v>37002.225806451599</v>
      </c>
      <c r="E99" s="264">
        <v>38192.7096774194</v>
      </c>
      <c r="F99" s="265">
        <v>39081.034482758601</v>
      </c>
      <c r="G99" s="264">
        <v>38375.064516129001</v>
      </c>
      <c r="H99" s="264">
        <v>35076.266666666699</v>
      </c>
      <c r="I99" s="265">
        <v>37233.483870967699</v>
      </c>
      <c r="J99" s="264">
        <v>38282.310344827602</v>
      </c>
      <c r="K99" s="265">
        <v>0</v>
      </c>
      <c r="L99" s="265">
        <v>0</v>
      </c>
      <c r="M99" s="264">
        <v>0</v>
      </c>
      <c r="N99" s="265">
        <v>37877.531135531099</v>
      </c>
      <c r="O99" s="175"/>
      <c r="P99" s="267"/>
      <c r="Q99" s="267"/>
      <c r="R99" s="267"/>
      <c r="S99" s="267"/>
      <c r="T99" s="267"/>
      <c r="U99" s="267"/>
      <c r="V99" s="268"/>
      <c r="W99" s="270"/>
      <c r="X99" s="270"/>
      <c r="Y99" s="270"/>
      <c r="Z99" s="270"/>
      <c r="AA99" s="270"/>
      <c r="AB99" s="270"/>
      <c r="AC99" s="270"/>
      <c r="AD99" s="270"/>
      <c r="AG99" s="270"/>
    </row>
    <row r="100" spans="1:34" s="166" customFormat="1" ht="12" x14ac:dyDescent="0.2">
      <c r="A100" s="271" t="s">
        <v>714</v>
      </c>
      <c r="B100" s="226">
        <v>8664.77419354839</v>
      </c>
      <c r="C100" s="272">
        <v>8995.1666666666697</v>
      </c>
      <c r="D100" s="272">
        <v>9358.4838709677406</v>
      </c>
      <c r="E100" s="272">
        <v>9458.8709677419392</v>
      </c>
      <c r="F100" s="272">
        <v>9720</v>
      </c>
      <c r="G100" s="272">
        <v>9822.4193548387102</v>
      </c>
      <c r="H100" s="272">
        <v>10040.5333333333</v>
      </c>
      <c r="I100" s="272">
        <v>10137.419354838699</v>
      </c>
      <c r="J100" s="272">
        <v>10211.5862068966</v>
      </c>
      <c r="K100" s="272">
        <v>0</v>
      </c>
      <c r="L100" s="272">
        <v>0</v>
      </c>
      <c r="M100" s="272">
        <v>0</v>
      </c>
      <c r="N100" s="272">
        <v>9596.2930402930397</v>
      </c>
      <c r="O100" s="175"/>
      <c r="P100" s="267"/>
      <c r="Q100" s="267"/>
      <c r="R100" s="270"/>
      <c r="S100" s="267"/>
      <c r="T100" s="267"/>
      <c r="U100" s="267"/>
      <c r="V100" s="268"/>
      <c r="W100" s="270"/>
      <c r="X100" s="270"/>
      <c r="Y100" s="270"/>
      <c r="Z100" s="270"/>
      <c r="AA100" s="270"/>
      <c r="AB100" s="270"/>
    </row>
    <row r="101" spans="1:34" s="166" customFormat="1" ht="12" x14ac:dyDescent="0.2">
      <c r="A101" s="273" t="s">
        <v>715</v>
      </c>
      <c r="B101" s="226">
        <v>2925.1290322580599</v>
      </c>
      <c r="C101" s="272">
        <v>2913.7333333333299</v>
      </c>
      <c r="D101" s="272">
        <v>3086.0967741935501</v>
      </c>
      <c r="E101" s="272">
        <v>3285.8709677419401</v>
      </c>
      <c r="F101" s="272">
        <v>3442.2758620689701</v>
      </c>
      <c r="G101" s="272">
        <v>3596.1935483870998</v>
      </c>
      <c r="H101" s="272">
        <v>3879.4666666666699</v>
      </c>
      <c r="I101" s="272">
        <v>4211.9032258064499</v>
      </c>
      <c r="J101" s="272">
        <v>4427.8275862069004</v>
      </c>
      <c r="K101" s="272">
        <v>0</v>
      </c>
      <c r="L101" s="272">
        <v>0</v>
      </c>
      <c r="M101" s="272">
        <v>0</v>
      </c>
      <c r="N101" s="272">
        <v>3524.8717948717899</v>
      </c>
      <c r="O101" s="175"/>
      <c r="P101" s="267"/>
      <c r="Q101" s="267"/>
      <c r="R101" s="192"/>
      <c r="S101" s="267"/>
      <c r="T101" s="267"/>
      <c r="U101" s="267"/>
      <c r="V101" s="268"/>
      <c r="W101" s="270"/>
      <c r="X101" s="270"/>
      <c r="Y101" s="270"/>
      <c r="Z101" s="270"/>
      <c r="AA101" s="270"/>
      <c r="AB101" s="270"/>
    </row>
    <row r="102" spans="1:34" s="166" customFormat="1" ht="12" x14ac:dyDescent="0.2">
      <c r="A102" s="273" t="s">
        <v>717</v>
      </c>
      <c r="B102" s="226">
        <v>26925.483870967699</v>
      </c>
      <c r="C102" s="272">
        <v>27286.3</v>
      </c>
      <c r="D102" s="272">
        <v>24557.6451612903</v>
      </c>
      <c r="E102" s="272">
        <v>25447.967741935499</v>
      </c>
      <c r="F102" s="272">
        <v>25918.758620689699</v>
      </c>
      <c r="G102" s="272">
        <v>24956.451612903202</v>
      </c>
      <c r="H102" s="272">
        <v>21156.266666666699</v>
      </c>
      <c r="I102" s="272">
        <v>22884.161290322601</v>
      </c>
      <c r="J102" s="272">
        <v>23642.896551724101</v>
      </c>
      <c r="K102" s="272">
        <v>0</v>
      </c>
      <c r="L102" s="272">
        <v>0</v>
      </c>
      <c r="M102" s="272">
        <v>0</v>
      </c>
      <c r="N102" s="272">
        <v>24756.366300366299</v>
      </c>
      <c r="O102" s="175"/>
      <c r="P102" s="267"/>
      <c r="Q102" s="267"/>
      <c r="R102" s="192"/>
      <c r="S102" s="192"/>
      <c r="T102" s="267"/>
      <c r="U102" s="267"/>
      <c r="V102" s="268"/>
      <c r="W102" s="270"/>
      <c r="X102" s="270"/>
      <c r="Y102" s="270"/>
      <c r="Z102" s="270"/>
      <c r="AA102" s="270"/>
      <c r="AB102" s="270"/>
    </row>
    <row r="103" spans="1:34" s="166" customFormat="1" ht="12" x14ac:dyDescent="0.2">
      <c r="A103" s="229"/>
      <c r="F103" s="164"/>
      <c r="G103" s="164"/>
      <c r="H103" s="164"/>
      <c r="I103" s="164"/>
      <c r="J103" s="164"/>
      <c r="K103" s="164"/>
      <c r="L103" s="175"/>
      <c r="M103" s="175"/>
      <c r="N103" s="175"/>
      <c r="O103" s="175"/>
      <c r="P103" s="267"/>
      <c r="Q103" s="267"/>
      <c r="R103" s="267"/>
      <c r="S103" s="192"/>
      <c r="T103" s="267"/>
      <c r="U103" s="267"/>
      <c r="V103" s="268"/>
      <c r="W103" s="270"/>
      <c r="X103" s="270"/>
      <c r="Y103" s="270"/>
      <c r="Z103" s="270"/>
      <c r="AA103" s="270"/>
      <c r="AB103" s="270"/>
    </row>
    <row r="104" spans="1:34" s="166" customFormat="1" ht="12" customHeight="1" x14ac:dyDescent="0.2">
      <c r="A104" s="392"/>
      <c r="B104" s="393"/>
      <c r="C104" s="393"/>
      <c r="D104" s="393"/>
      <c r="E104" s="393"/>
      <c r="F104" s="393"/>
      <c r="G104" s="393"/>
      <c r="H104" s="393"/>
      <c r="I104" s="393"/>
      <c r="J104" s="393"/>
      <c r="K104" s="393"/>
      <c r="L104" s="393"/>
      <c r="M104" s="393"/>
      <c r="N104" s="393"/>
      <c r="O104" s="393"/>
      <c r="P104" s="393"/>
      <c r="Q104" s="393"/>
      <c r="R104" s="393"/>
      <c r="S104" s="393"/>
      <c r="T104" s="393"/>
      <c r="U104" s="393"/>
      <c r="V104" s="394"/>
    </row>
    <row r="105" spans="1:34" s="166" customFormat="1" ht="12" x14ac:dyDescent="0.2">
      <c r="A105" s="229"/>
      <c r="F105" s="164"/>
      <c r="G105" s="164"/>
      <c r="H105" s="164"/>
      <c r="I105" s="164"/>
      <c r="J105" s="164"/>
      <c r="K105" s="164"/>
      <c r="L105" s="175"/>
      <c r="M105" s="175"/>
      <c r="N105" s="175"/>
      <c r="O105" s="175"/>
      <c r="P105" s="175"/>
      <c r="Q105" s="175"/>
      <c r="R105" s="175"/>
      <c r="S105" s="175"/>
      <c r="T105" s="175"/>
      <c r="U105" s="175"/>
      <c r="V105" s="228"/>
      <c r="AA105" s="210"/>
      <c r="AB105" s="210"/>
      <c r="AC105" s="210"/>
      <c r="AD105" s="210"/>
      <c r="AE105" s="210"/>
      <c r="AF105" s="210"/>
      <c r="AG105" s="210"/>
    </row>
    <row r="106" spans="1:34" s="166" customFormat="1" ht="24.75" customHeight="1" x14ac:dyDescent="0.2">
      <c r="A106" s="404" t="s">
        <v>740</v>
      </c>
      <c r="B106" s="405"/>
      <c r="C106" s="405"/>
      <c r="D106" s="405"/>
      <c r="E106" s="405"/>
      <c r="F106" s="405"/>
      <c r="G106" s="405"/>
      <c r="H106" s="405"/>
      <c r="I106" s="405"/>
      <c r="J106" s="405"/>
      <c r="K106" s="405"/>
      <c r="L106" s="405"/>
      <c r="M106" s="405"/>
      <c r="N106" s="405"/>
      <c r="O106" s="175"/>
      <c r="P106" s="175"/>
      <c r="Q106" s="242"/>
      <c r="R106" s="242"/>
      <c r="S106" s="242"/>
      <c r="T106" s="242"/>
      <c r="U106" s="242"/>
      <c r="V106" s="261"/>
      <c r="W106" s="210"/>
      <c r="X106" s="210"/>
      <c r="Y106" s="210"/>
      <c r="Z106" s="210"/>
      <c r="AA106" s="210"/>
      <c r="AB106" s="210"/>
    </row>
    <row r="107" spans="1:34" s="166" customFormat="1" ht="12" x14ac:dyDescent="0.2">
      <c r="A107" s="182" t="s">
        <v>701</v>
      </c>
      <c r="B107" s="182" t="s">
        <v>702</v>
      </c>
      <c r="C107" s="182" t="s">
        <v>703</v>
      </c>
      <c r="D107" s="182" t="s">
        <v>704</v>
      </c>
      <c r="E107" s="182" t="s">
        <v>705</v>
      </c>
      <c r="F107" s="182" t="s">
        <v>706</v>
      </c>
      <c r="G107" s="182" t="s">
        <v>707</v>
      </c>
      <c r="H107" s="182" t="s">
        <v>708</v>
      </c>
      <c r="I107" s="182" t="s">
        <v>709</v>
      </c>
      <c r="J107" s="182" t="s">
        <v>710</v>
      </c>
      <c r="K107" s="182" t="s">
        <v>711</v>
      </c>
      <c r="L107" s="182" t="s">
        <v>712</v>
      </c>
      <c r="M107" s="182" t="s">
        <v>713</v>
      </c>
      <c r="N107" s="182" t="s">
        <v>736</v>
      </c>
      <c r="O107" s="175"/>
      <c r="P107" s="242"/>
      <c r="Q107" s="242"/>
      <c r="R107" s="242"/>
      <c r="S107" s="242"/>
      <c r="T107" s="242"/>
      <c r="U107" s="242"/>
      <c r="V107" s="261"/>
      <c r="W107" s="210"/>
      <c r="X107" s="210"/>
      <c r="Y107" s="210"/>
      <c r="Z107" s="210"/>
      <c r="AA107" s="210"/>
      <c r="AB107" s="210"/>
      <c r="AC107" s="270"/>
      <c r="AD107" s="270"/>
      <c r="AE107" s="270"/>
      <c r="AF107" s="270"/>
      <c r="AG107" s="270"/>
      <c r="AH107" s="270"/>
    </row>
    <row r="108" spans="1:34" s="166" customFormat="1" ht="12.75" customHeight="1" x14ac:dyDescent="0.2">
      <c r="A108" s="262" t="s">
        <v>737</v>
      </c>
      <c r="B108" s="276">
        <v>44.5835175019605</v>
      </c>
      <c r="C108" s="277">
        <v>49.981500290191498</v>
      </c>
      <c r="D108" s="278">
        <v>54.447959552184898</v>
      </c>
      <c r="E108" s="277">
        <v>58.358171994597001</v>
      </c>
      <c r="F108" s="278">
        <v>44.911802933712899</v>
      </c>
      <c r="G108" s="277">
        <v>46.842910803386197</v>
      </c>
      <c r="H108" s="277">
        <v>51.246854972703503</v>
      </c>
      <c r="I108" s="278">
        <v>46.728361400695</v>
      </c>
      <c r="J108" s="277">
        <v>43.858207630878397</v>
      </c>
      <c r="K108" s="278">
        <v>0</v>
      </c>
      <c r="L108" s="278">
        <v>0</v>
      </c>
      <c r="M108" s="277">
        <v>0</v>
      </c>
      <c r="N108" s="278">
        <v>48.686328992208601</v>
      </c>
      <c r="O108" s="175"/>
      <c r="P108" s="175"/>
      <c r="Q108" s="242"/>
      <c r="R108" s="242"/>
      <c r="S108" s="242"/>
      <c r="T108" s="242"/>
      <c r="U108" s="242"/>
      <c r="V108" s="261"/>
      <c r="W108" s="210"/>
      <c r="X108" s="210"/>
      <c r="Y108" s="210"/>
      <c r="Z108" s="210"/>
      <c r="AA108" s="210"/>
      <c r="AB108" s="210"/>
      <c r="AC108" s="270"/>
      <c r="AD108" s="270"/>
      <c r="AE108" s="270"/>
      <c r="AF108" s="270"/>
      <c r="AG108" s="270"/>
      <c r="AH108" s="270"/>
    </row>
    <row r="109" spans="1:34" s="166" customFormat="1" ht="12" x14ac:dyDescent="0.2">
      <c r="A109" s="271" t="s">
        <v>714</v>
      </c>
      <c r="B109" s="279">
        <v>40.848253275109201</v>
      </c>
      <c r="C109" s="280">
        <v>44.751300728407898</v>
      </c>
      <c r="D109" s="280">
        <v>51.603718199608601</v>
      </c>
      <c r="E109" s="280">
        <v>45.548465266558999</v>
      </c>
      <c r="F109" s="280">
        <v>45.747841105354098</v>
      </c>
      <c r="G109" s="280">
        <v>45.623423423423397</v>
      </c>
      <c r="H109" s="280">
        <v>45.044650379106997</v>
      </c>
      <c r="I109" s="280">
        <v>46.055737704918002</v>
      </c>
      <c r="J109" s="280">
        <v>43.773131672597899</v>
      </c>
      <c r="K109" s="280">
        <v>0</v>
      </c>
      <c r="L109" s="280">
        <v>0</v>
      </c>
      <c r="M109" s="280">
        <v>0</v>
      </c>
      <c r="N109" s="280">
        <v>45.4937600644122</v>
      </c>
      <c r="O109" s="175"/>
      <c r="P109" s="175"/>
      <c r="Q109" s="175"/>
      <c r="R109" s="242"/>
      <c r="S109" s="242"/>
      <c r="T109" s="242"/>
      <c r="U109" s="242"/>
      <c r="V109" s="261"/>
      <c r="W109" s="210"/>
      <c r="X109" s="210"/>
      <c r="Y109" s="210"/>
      <c r="Z109" s="210"/>
      <c r="AA109" s="270"/>
      <c r="AB109" s="270"/>
      <c r="AC109" s="211"/>
      <c r="AD109" s="270"/>
      <c r="AE109" s="270"/>
      <c r="AF109" s="270"/>
      <c r="AH109" s="270"/>
    </row>
    <row r="110" spans="1:34" s="166" customFormat="1" ht="12" x14ac:dyDescent="0.2">
      <c r="A110" s="273" t="s">
        <v>715</v>
      </c>
      <c r="B110" s="279">
        <v>57.731563421828902</v>
      </c>
      <c r="C110" s="280">
        <v>54.043988269794703</v>
      </c>
      <c r="D110" s="280">
        <v>62.381703470031503</v>
      </c>
      <c r="E110" s="280">
        <v>66.582352941176495</v>
      </c>
      <c r="F110" s="280">
        <v>62.730303030302998</v>
      </c>
      <c r="G110" s="280">
        <v>51.470297029702998</v>
      </c>
      <c r="H110" s="280">
        <v>63.243243243243199</v>
      </c>
      <c r="I110" s="280">
        <v>58.3186813186813</v>
      </c>
      <c r="J110" s="280">
        <v>56.773087071240099</v>
      </c>
      <c r="K110" s="280">
        <v>0</v>
      </c>
      <c r="L110" s="280">
        <v>0</v>
      </c>
      <c r="M110" s="280">
        <v>0</v>
      </c>
      <c r="N110" s="280">
        <v>59.088164251207701</v>
      </c>
      <c r="O110" s="175"/>
      <c r="P110" s="175"/>
      <c r="Q110" s="242"/>
      <c r="R110" s="242"/>
      <c r="S110" s="242"/>
      <c r="T110" s="242"/>
      <c r="U110" s="242"/>
      <c r="V110" s="261"/>
      <c r="W110" s="210"/>
      <c r="X110" s="210"/>
      <c r="AA110" s="270"/>
      <c r="AB110" s="270"/>
      <c r="AC110" s="270"/>
      <c r="AD110" s="270"/>
      <c r="AE110" s="270"/>
      <c r="AF110" s="270"/>
      <c r="AG110" s="270"/>
      <c r="AH110" s="270"/>
    </row>
    <row r="111" spans="1:34" s="166" customFormat="1" ht="12" x14ac:dyDescent="0.2">
      <c r="A111" s="273" t="s">
        <v>717</v>
      </c>
      <c r="B111" s="279">
        <v>44.502427184466001</v>
      </c>
      <c r="C111" s="280">
        <v>50.273193398493802</v>
      </c>
      <c r="D111" s="280">
        <v>54.479289940828401</v>
      </c>
      <c r="E111" s="280">
        <v>59.470037453183501</v>
      </c>
      <c r="F111" s="280">
        <v>44.444951939464197</v>
      </c>
      <c r="G111" s="280">
        <v>46.811309195613603</v>
      </c>
      <c r="H111" s="280">
        <v>51.409359024773899</v>
      </c>
      <c r="I111" s="280">
        <v>46.466881972988801</v>
      </c>
      <c r="J111" s="280">
        <v>43.546617322425703</v>
      </c>
      <c r="K111" s="280">
        <v>0</v>
      </c>
      <c r="L111" s="280">
        <v>0</v>
      </c>
      <c r="M111" s="280">
        <v>0</v>
      </c>
      <c r="N111" s="280">
        <v>48.665036274280403</v>
      </c>
      <c r="O111" s="175"/>
      <c r="P111" s="242"/>
      <c r="Q111" s="242"/>
      <c r="R111" s="242"/>
      <c r="S111" s="242"/>
      <c r="T111" s="242"/>
      <c r="U111" s="242"/>
      <c r="V111" s="261"/>
      <c r="W111" s="210"/>
      <c r="X111" s="210"/>
      <c r="Y111" s="210"/>
      <c r="Z111" s="210"/>
    </row>
    <row r="112" spans="1:34" s="166" customFormat="1" ht="12" x14ac:dyDescent="0.2">
      <c r="A112" s="262" t="s">
        <v>738</v>
      </c>
      <c r="B112" s="276">
        <v>43.467903415783297</v>
      </c>
      <c r="C112" s="277">
        <v>42.830339009529801</v>
      </c>
      <c r="D112" s="278">
        <v>39.743589743589702</v>
      </c>
      <c r="E112" s="277">
        <v>49.813203529053901</v>
      </c>
      <c r="F112" s="278">
        <v>43.583831440525998</v>
      </c>
      <c r="G112" s="277">
        <v>42.238685932388201</v>
      </c>
      <c r="H112" s="277">
        <v>46.161394866476499</v>
      </c>
      <c r="I112" s="278">
        <v>45.687789422373903</v>
      </c>
      <c r="J112" s="277">
        <v>47.2122154672699</v>
      </c>
      <c r="K112" s="278">
        <v>0</v>
      </c>
      <c r="L112" s="278">
        <v>0</v>
      </c>
      <c r="M112" s="277">
        <v>0</v>
      </c>
      <c r="N112" s="278">
        <v>44.544947342026099</v>
      </c>
      <c r="O112" s="175"/>
      <c r="P112" s="242"/>
      <c r="Q112" s="242"/>
      <c r="R112" s="267"/>
      <c r="S112" s="267"/>
      <c r="T112" s="267"/>
      <c r="U112" s="267"/>
      <c r="V112" s="228"/>
      <c r="Z112" s="210"/>
      <c r="AA112" s="210"/>
      <c r="AB112" s="210"/>
      <c r="AC112" s="210"/>
      <c r="AD112" s="210"/>
      <c r="AE112" s="210"/>
      <c r="AF112" s="210"/>
    </row>
    <row r="113" spans="1:33" s="166" customFormat="1" ht="12" x14ac:dyDescent="0.2">
      <c r="A113" s="271" t="s">
        <v>714</v>
      </c>
      <c r="B113" s="279">
        <v>47.646501962595202</v>
      </c>
      <c r="C113" s="280">
        <v>49.439120770560599</v>
      </c>
      <c r="D113" s="280">
        <v>50.1937292888096</v>
      </c>
      <c r="E113" s="280">
        <v>54.181557572861898</v>
      </c>
      <c r="F113" s="280">
        <v>46.982436131386898</v>
      </c>
      <c r="G113" s="280">
        <v>44.878283151825798</v>
      </c>
      <c r="H113" s="280">
        <v>49.2833298990315</v>
      </c>
      <c r="I113" s="280">
        <v>49.860698514652697</v>
      </c>
      <c r="J113" s="280">
        <v>49.833410138248901</v>
      </c>
      <c r="K113" s="280">
        <v>0</v>
      </c>
      <c r="L113" s="280">
        <v>0</v>
      </c>
      <c r="M113" s="280">
        <v>0</v>
      </c>
      <c r="N113" s="280">
        <v>49.086129218997797</v>
      </c>
      <c r="O113" s="175"/>
      <c r="P113" s="242"/>
      <c r="Q113" s="242"/>
      <c r="R113" s="242"/>
      <c r="S113" s="242"/>
      <c r="T113" s="242"/>
      <c r="U113" s="267"/>
      <c r="V113" s="261"/>
      <c r="W113" s="210"/>
      <c r="X113" s="210"/>
      <c r="Y113" s="210"/>
      <c r="Z113" s="210"/>
      <c r="AA113" s="210"/>
      <c r="AB113" s="210"/>
      <c r="AC113" s="210"/>
    </row>
    <row r="114" spans="1:33" s="166" customFormat="1" ht="12" customHeight="1" x14ac:dyDescent="0.2">
      <c r="A114" s="273" t="s">
        <v>715</v>
      </c>
      <c r="B114" s="279">
        <v>50.419807834441997</v>
      </c>
      <c r="C114" s="280">
        <v>43.282352941176498</v>
      </c>
      <c r="D114" s="280">
        <v>47.619984264358798</v>
      </c>
      <c r="E114" s="280">
        <v>52.693680297397798</v>
      </c>
      <c r="F114" s="280">
        <v>44.840991976659403</v>
      </c>
      <c r="G114" s="280">
        <v>43.302201070791199</v>
      </c>
      <c r="H114" s="280">
        <v>46.548815713460399</v>
      </c>
      <c r="I114" s="280">
        <v>41.728927203065098</v>
      </c>
      <c r="J114" s="280">
        <v>44.607237892496002</v>
      </c>
      <c r="K114" s="280">
        <v>0</v>
      </c>
      <c r="L114" s="280">
        <v>0</v>
      </c>
      <c r="M114" s="280">
        <v>0</v>
      </c>
      <c r="N114" s="280">
        <v>45.776189795626699</v>
      </c>
      <c r="O114" s="175"/>
      <c r="P114" s="242"/>
      <c r="Q114" s="242"/>
      <c r="R114" s="267"/>
      <c r="S114" s="267"/>
      <c r="T114" s="267"/>
      <c r="U114" s="267"/>
      <c r="V114" s="261"/>
      <c r="W114" s="210"/>
      <c r="X114" s="210"/>
      <c r="Y114" s="210"/>
      <c r="Z114" s="210"/>
      <c r="AA114" s="210"/>
      <c r="AB114" s="210"/>
    </row>
    <row r="115" spans="1:33" s="166" customFormat="1" ht="12" x14ac:dyDescent="0.2">
      <c r="A115" s="273" t="s">
        <v>717</v>
      </c>
      <c r="B115" s="279">
        <v>18.6453068592058</v>
      </c>
      <c r="C115" s="280">
        <v>17.4493964716806</v>
      </c>
      <c r="D115" s="280">
        <v>11.8099671412924</v>
      </c>
      <c r="E115" s="280">
        <v>28.566634707574298</v>
      </c>
      <c r="F115" s="280">
        <v>25.8431163287086</v>
      </c>
      <c r="G115" s="280">
        <v>27.682098765432102</v>
      </c>
      <c r="H115" s="280">
        <v>32.160176991150401</v>
      </c>
      <c r="I115" s="280">
        <v>34.6637323943662</v>
      </c>
      <c r="J115" s="280">
        <v>39.622950819672099</v>
      </c>
      <c r="K115" s="280">
        <v>0</v>
      </c>
      <c r="L115" s="280">
        <v>0</v>
      </c>
      <c r="M115" s="280">
        <v>0</v>
      </c>
      <c r="N115" s="280">
        <v>24.942080729941502</v>
      </c>
      <c r="O115" s="175"/>
      <c r="P115" s="242"/>
      <c r="Q115" s="242"/>
      <c r="R115" s="242"/>
      <c r="S115" s="242"/>
      <c r="T115" s="242"/>
      <c r="U115" s="242"/>
      <c r="V115" s="261"/>
      <c r="W115" s="210"/>
      <c r="X115" s="210"/>
      <c r="Y115" s="210"/>
      <c r="Z115" s="210"/>
      <c r="AA115" s="210"/>
      <c r="AB115" s="210"/>
    </row>
    <row r="116" spans="1:33" s="166" customFormat="1" ht="12" x14ac:dyDescent="0.2">
      <c r="A116" s="262" t="s">
        <v>739</v>
      </c>
      <c r="B116" s="276">
        <v>44.219559056630999</v>
      </c>
      <c r="C116" s="277">
        <v>47.713747832548897</v>
      </c>
      <c r="D116" s="278">
        <v>49.500694943685602</v>
      </c>
      <c r="E116" s="277">
        <v>55.535326633165802</v>
      </c>
      <c r="F116" s="278">
        <v>44.522867521554602</v>
      </c>
      <c r="G116" s="277">
        <v>45.501132165415299</v>
      </c>
      <c r="H116" s="277">
        <v>49.649963363998999</v>
      </c>
      <c r="I116" s="278">
        <v>46.411058674891301</v>
      </c>
      <c r="J116" s="277">
        <v>44.847568604554198</v>
      </c>
      <c r="K116" s="278">
        <v>0</v>
      </c>
      <c r="L116" s="278">
        <v>0</v>
      </c>
      <c r="M116" s="277">
        <v>0</v>
      </c>
      <c r="N116" s="278">
        <v>47.398833594808202</v>
      </c>
      <c r="O116" s="175"/>
      <c r="P116" s="175"/>
      <c r="Q116" s="175"/>
      <c r="R116" s="175"/>
      <c r="S116" s="175"/>
      <c r="T116" s="175"/>
      <c r="U116" s="175"/>
      <c r="V116" s="228"/>
    </row>
    <row r="117" spans="1:33" s="166" customFormat="1" ht="12" x14ac:dyDescent="0.2">
      <c r="A117" s="271" t="s">
        <v>714</v>
      </c>
      <c r="B117" s="279">
        <v>46.459691252144097</v>
      </c>
      <c r="C117" s="280">
        <v>48.539920159680598</v>
      </c>
      <c r="D117" s="280">
        <v>50.485136501516699</v>
      </c>
      <c r="E117" s="280">
        <v>52.211098820059</v>
      </c>
      <c r="F117" s="280">
        <v>46.724467701190903</v>
      </c>
      <c r="G117" s="280">
        <v>45.021059899879198</v>
      </c>
      <c r="H117" s="280">
        <v>48.450331125827802</v>
      </c>
      <c r="I117" s="280">
        <v>49.112221863914897</v>
      </c>
      <c r="J117" s="280">
        <v>48.586749633967798</v>
      </c>
      <c r="K117" s="280">
        <v>0</v>
      </c>
      <c r="L117" s="280">
        <v>0</v>
      </c>
      <c r="M117" s="280">
        <v>0</v>
      </c>
      <c r="N117" s="280">
        <v>48.367467332434003</v>
      </c>
      <c r="O117" s="175"/>
      <c r="P117" s="175"/>
      <c r="Q117" s="175"/>
      <c r="R117" s="175"/>
      <c r="S117" s="175"/>
      <c r="T117" s="175"/>
      <c r="U117" s="175"/>
      <c r="V117" s="228"/>
    </row>
    <row r="118" spans="1:33" s="166" customFormat="1" ht="12" x14ac:dyDescent="0.2">
      <c r="A118" s="273" t="s">
        <v>715</v>
      </c>
      <c r="B118" s="279">
        <v>51.884751773049601</v>
      </c>
      <c r="C118" s="280">
        <v>45.553217821782198</v>
      </c>
      <c r="D118" s="280">
        <v>50.566750629722897</v>
      </c>
      <c r="E118" s="280">
        <v>55.496142433234397</v>
      </c>
      <c r="F118" s="280">
        <v>48.311581422692498</v>
      </c>
      <c r="G118" s="280">
        <v>44.8848920863309</v>
      </c>
      <c r="H118" s="280">
        <v>49.726847521047702</v>
      </c>
      <c r="I118" s="280">
        <v>44.697208022021201</v>
      </c>
      <c r="J118" s="280">
        <v>46.649247121346299</v>
      </c>
      <c r="K118" s="280">
        <v>0</v>
      </c>
      <c r="L118" s="280">
        <v>0</v>
      </c>
      <c r="M118" s="280">
        <v>0</v>
      </c>
      <c r="N118" s="280">
        <v>48.3238183289033</v>
      </c>
      <c r="O118" s="175"/>
      <c r="P118" s="175"/>
      <c r="Q118" s="175"/>
      <c r="R118" s="175"/>
      <c r="S118" s="175"/>
      <c r="T118" s="175"/>
      <c r="U118" s="175"/>
      <c r="V118" s="228"/>
    </row>
    <row r="119" spans="1:33" s="166" customFormat="1" ht="12" x14ac:dyDescent="0.2">
      <c r="A119" s="273" t="s">
        <v>717</v>
      </c>
      <c r="B119" s="279">
        <v>42.438328530259398</v>
      </c>
      <c r="C119" s="280">
        <v>47.665978316984997</v>
      </c>
      <c r="D119" s="280">
        <v>49.042910968462202</v>
      </c>
      <c r="E119" s="280">
        <v>56.9501211789539</v>
      </c>
      <c r="F119" s="280">
        <v>43.328078943995898</v>
      </c>
      <c r="G119" s="280">
        <v>45.7362243422955</v>
      </c>
      <c r="H119" s="280">
        <v>50.082072247986297</v>
      </c>
      <c r="I119" s="280">
        <v>45.728779037762898</v>
      </c>
      <c r="J119" s="280">
        <v>43.340489665354298</v>
      </c>
      <c r="K119" s="280">
        <v>0</v>
      </c>
      <c r="L119" s="280">
        <v>0</v>
      </c>
      <c r="M119" s="280">
        <v>0</v>
      </c>
      <c r="N119" s="280">
        <v>46.935135565150098</v>
      </c>
      <c r="O119" s="175"/>
      <c r="P119" s="175"/>
      <c r="Q119" s="175"/>
      <c r="R119" s="175"/>
      <c r="S119" s="175"/>
      <c r="T119" s="175"/>
      <c r="U119" s="175"/>
      <c r="V119" s="228"/>
    </row>
    <row r="120" spans="1:33" s="166" customFormat="1" ht="12" x14ac:dyDescent="0.2">
      <c r="A120" s="229"/>
      <c r="F120" s="164"/>
      <c r="G120" s="164"/>
      <c r="H120" s="164"/>
      <c r="I120" s="164"/>
      <c r="J120" s="164"/>
      <c r="K120" s="164"/>
      <c r="L120" s="175"/>
      <c r="M120" s="175"/>
      <c r="N120" s="175"/>
      <c r="O120" s="175"/>
      <c r="P120" s="175"/>
      <c r="Q120" s="175"/>
      <c r="R120" s="175"/>
      <c r="S120" s="175"/>
      <c r="T120" s="175"/>
      <c r="U120" s="175"/>
      <c r="V120" s="228"/>
    </row>
    <row r="121" spans="1:33" s="166" customFormat="1" ht="12" x14ac:dyDescent="0.2">
      <c r="A121" s="392"/>
      <c r="B121" s="393"/>
      <c r="C121" s="393"/>
      <c r="D121" s="393"/>
      <c r="E121" s="393"/>
      <c r="F121" s="393"/>
      <c r="G121" s="393"/>
      <c r="H121" s="393"/>
      <c r="I121" s="393"/>
      <c r="J121" s="393"/>
      <c r="K121" s="393"/>
      <c r="L121" s="393"/>
      <c r="M121" s="393"/>
      <c r="N121" s="393"/>
      <c r="O121" s="393"/>
      <c r="P121" s="393"/>
      <c r="Q121" s="393"/>
      <c r="R121" s="393"/>
      <c r="S121" s="393"/>
      <c r="T121" s="393"/>
      <c r="U121" s="393"/>
      <c r="V121" s="394"/>
    </row>
    <row r="122" spans="1:33" s="166" customFormat="1" ht="12" x14ac:dyDescent="0.2">
      <c r="A122" s="229"/>
      <c r="F122" s="164"/>
      <c r="G122" s="164"/>
      <c r="H122" s="164"/>
      <c r="I122" s="164"/>
      <c r="J122" s="164"/>
      <c r="K122" s="164"/>
      <c r="L122" s="175"/>
      <c r="M122" s="175"/>
      <c r="N122" s="175"/>
      <c r="O122" s="175"/>
      <c r="P122" s="175"/>
      <c r="Q122" s="175"/>
      <c r="R122" s="175"/>
      <c r="S122" s="242"/>
      <c r="T122" s="242"/>
      <c r="U122" s="242"/>
      <c r="V122" s="261"/>
    </row>
    <row r="123" spans="1:33" s="164" customFormat="1" ht="24.75" customHeight="1" x14ac:dyDescent="0.2">
      <c r="A123" s="395" t="s">
        <v>741</v>
      </c>
      <c r="B123" s="396"/>
      <c r="C123" s="396"/>
      <c r="D123" s="396"/>
      <c r="E123" s="396"/>
      <c r="F123" s="396"/>
      <c r="G123" s="396"/>
      <c r="H123" s="396"/>
      <c r="I123" s="396"/>
      <c r="J123" s="396"/>
      <c r="K123" s="396"/>
      <c r="L123" s="396"/>
      <c r="M123" s="396"/>
      <c r="N123" s="396"/>
      <c r="O123" s="175"/>
      <c r="P123" s="242"/>
      <c r="Q123" s="242"/>
      <c r="R123" s="242"/>
      <c r="S123" s="242"/>
      <c r="T123" s="242"/>
      <c r="U123" s="242"/>
      <c r="V123" s="261"/>
      <c r="W123" s="234"/>
      <c r="X123" s="234"/>
      <c r="Y123" s="234"/>
      <c r="Z123" s="234"/>
      <c r="AA123" s="234"/>
      <c r="AB123" s="234"/>
    </row>
    <row r="124" spans="1:33" s="166" customFormat="1" ht="12" x14ac:dyDescent="0.2">
      <c r="A124" s="181" t="s">
        <v>721</v>
      </c>
      <c r="B124" s="182" t="s">
        <v>702</v>
      </c>
      <c r="C124" s="182" t="s">
        <v>703</v>
      </c>
      <c r="D124" s="182" t="s">
        <v>704</v>
      </c>
      <c r="E124" s="182" t="s">
        <v>705</v>
      </c>
      <c r="F124" s="182" t="s">
        <v>706</v>
      </c>
      <c r="G124" s="182" t="s">
        <v>707</v>
      </c>
      <c r="H124" s="182" t="s">
        <v>708</v>
      </c>
      <c r="I124" s="182" t="s">
        <v>709</v>
      </c>
      <c r="J124" s="182" t="s">
        <v>710</v>
      </c>
      <c r="K124" s="182" t="s">
        <v>711</v>
      </c>
      <c r="L124" s="182" t="s">
        <v>712</v>
      </c>
      <c r="M124" s="182" t="s">
        <v>713</v>
      </c>
      <c r="N124" s="182" t="s">
        <v>736</v>
      </c>
      <c r="O124" s="175"/>
      <c r="P124" s="267"/>
      <c r="Q124" s="242"/>
      <c r="R124" s="242"/>
      <c r="S124" s="242"/>
      <c r="T124" s="242"/>
      <c r="U124" s="242"/>
      <c r="V124" s="261"/>
      <c r="W124" s="210"/>
      <c r="X124" s="210"/>
      <c r="Y124" s="210"/>
      <c r="Z124" s="210"/>
      <c r="AA124" s="210"/>
      <c r="AB124" s="210"/>
      <c r="AC124" s="210"/>
      <c r="AD124" s="210"/>
      <c r="AE124" s="210"/>
      <c r="AF124" s="210"/>
    </row>
    <row r="125" spans="1:33" s="166" customFormat="1" ht="12.75" customHeight="1" thickBot="1" x14ac:dyDescent="0.25">
      <c r="A125" s="187" t="s">
        <v>0</v>
      </c>
      <c r="B125" s="263">
        <v>38515.387096774197</v>
      </c>
      <c r="C125" s="264">
        <v>39195.199999999997</v>
      </c>
      <c r="D125" s="265">
        <v>37002.225806451599</v>
      </c>
      <c r="E125" s="264">
        <v>38192.7096774194</v>
      </c>
      <c r="F125" s="265">
        <v>39081.034482758601</v>
      </c>
      <c r="G125" s="264">
        <v>38375.064516129001</v>
      </c>
      <c r="H125" s="264">
        <v>35076.266666666699</v>
      </c>
      <c r="I125" s="265">
        <v>37233.483870967699</v>
      </c>
      <c r="J125" s="264">
        <v>38282.310344827602</v>
      </c>
      <c r="K125" s="265">
        <v>0</v>
      </c>
      <c r="L125" s="265">
        <v>0</v>
      </c>
      <c r="M125" s="264">
        <v>0</v>
      </c>
      <c r="N125" s="263">
        <v>37877.531135531099</v>
      </c>
      <c r="O125" s="175"/>
      <c r="P125" s="267"/>
      <c r="Q125" s="267"/>
      <c r="R125" s="267"/>
      <c r="S125" s="267"/>
      <c r="T125" s="192"/>
      <c r="U125" s="267"/>
      <c r="V125" s="268"/>
      <c r="W125" s="270"/>
      <c r="X125" s="270"/>
      <c r="Y125" s="270"/>
      <c r="Z125" s="270"/>
      <c r="AA125" s="270"/>
      <c r="AB125" s="270"/>
    </row>
    <row r="126" spans="1:33" s="166" customFormat="1" ht="12.75" thickTop="1" x14ac:dyDescent="0.2">
      <c r="A126" s="198" t="s">
        <v>687</v>
      </c>
      <c r="B126" s="226">
        <v>38515.387096774197</v>
      </c>
      <c r="C126" s="272">
        <v>39195.199999999997</v>
      </c>
      <c r="D126" s="272">
        <v>37002.225806451599</v>
      </c>
      <c r="E126" s="272">
        <v>38192.7096774194</v>
      </c>
      <c r="F126" s="272">
        <v>39081.034482758601</v>
      </c>
      <c r="G126" s="272">
        <v>38375.064516129001</v>
      </c>
      <c r="H126" s="272">
        <v>35076.266666666699</v>
      </c>
      <c r="I126" s="272">
        <v>37233.483870967699</v>
      </c>
      <c r="J126" s="272">
        <v>38282.310344827602</v>
      </c>
      <c r="K126" s="272">
        <v>0</v>
      </c>
      <c r="L126" s="272">
        <v>0</v>
      </c>
      <c r="M126" s="272">
        <v>0</v>
      </c>
      <c r="N126" s="226">
        <v>37877.531135531099</v>
      </c>
      <c r="O126" s="175"/>
      <c r="P126" s="267"/>
      <c r="Q126" s="267"/>
      <c r="R126" s="267"/>
      <c r="S126" s="267"/>
      <c r="T126" s="267"/>
      <c r="U126" s="267"/>
      <c r="V126" s="268"/>
      <c r="W126" s="270"/>
      <c r="X126" s="270"/>
      <c r="Y126" s="270"/>
      <c r="Z126" s="270"/>
      <c r="AA126" s="210"/>
      <c r="AB126" s="270"/>
      <c r="AF126" s="270"/>
      <c r="AG126" s="270"/>
    </row>
    <row r="127" spans="1:33" s="282" customFormat="1" ht="23.25" customHeight="1" x14ac:dyDescent="0.2">
      <c r="A127" s="229"/>
      <c r="B127" s="166"/>
      <c r="C127" s="166"/>
      <c r="D127" s="166"/>
      <c r="E127" s="166"/>
      <c r="F127" s="164"/>
      <c r="G127" s="164"/>
      <c r="H127" s="164"/>
      <c r="I127" s="164"/>
      <c r="J127" s="164"/>
      <c r="K127" s="164"/>
      <c r="L127" s="175"/>
      <c r="M127" s="175"/>
      <c r="N127" s="175"/>
      <c r="O127" s="175"/>
      <c r="P127" s="267"/>
      <c r="Q127" s="267"/>
      <c r="R127" s="267"/>
      <c r="S127" s="267"/>
      <c r="T127" s="267"/>
      <c r="U127" s="267"/>
      <c r="V127" s="268"/>
      <c r="W127" s="281"/>
      <c r="X127" s="281"/>
      <c r="Y127" s="281"/>
      <c r="Z127" s="281"/>
      <c r="AA127" s="281"/>
      <c r="AB127" s="281"/>
      <c r="AC127" s="281"/>
      <c r="AD127" s="281"/>
      <c r="AE127" s="281"/>
      <c r="AF127" s="281"/>
      <c r="AG127" s="281"/>
    </row>
    <row r="128" spans="1:33" s="166" customFormat="1" ht="12.75" customHeight="1" x14ac:dyDescent="0.2">
      <c r="A128" s="395" t="s">
        <v>742</v>
      </c>
      <c r="B128" s="396"/>
      <c r="C128" s="396"/>
      <c r="D128" s="396"/>
      <c r="E128" s="396"/>
      <c r="F128" s="396"/>
      <c r="G128" s="396"/>
      <c r="H128" s="396"/>
      <c r="I128" s="396"/>
      <c r="J128" s="396"/>
      <c r="K128" s="396"/>
      <c r="L128" s="396"/>
      <c r="M128" s="396"/>
      <c r="N128" s="396"/>
      <c r="O128" s="175"/>
      <c r="P128" s="175"/>
      <c r="Q128" s="267"/>
      <c r="R128" s="267"/>
      <c r="S128" s="242"/>
      <c r="T128" s="242"/>
      <c r="U128" s="242"/>
      <c r="V128" s="268"/>
      <c r="W128" s="270"/>
      <c r="X128" s="270"/>
      <c r="Y128" s="270"/>
      <c r="Z128" s="270"/>
      <c r="AA128" s="270"/>
    </row>
    <row r="129" spans="1:32" s="166" customFormat="1" ht="12.75" customHeight="1" x14ac:dyDescent="0.2">
      <c r="A129" s="181" t="s">
        <v>721</v>
      </c>
      <c r="B129" s="182" t="s">
        <v>702</v>
      </c>
      <c r="C129" s="182" t="s">
        <v>703</v>
      </c>
      <c r="D129" s="182" t="s">
        <v>704</v>
      </c>
      <c r="E129" s="182" t="s">
        <v>705</v>
      </c>
      <c r="F129" s="182" t="s">
        <v>706</v>
      </c>
      <c r="G129" s="182" t="s">
        <v>707</v>
      </c>
      <c r="H129" s="182" t="s">
        <v>708</v>
      </c>
      <c r="I129" s="182" t="s">
        <v>709</v>
      </c>
      <c r="J129" s="182" t="s">
        <v>710</v>
      </c>
      <c r="K129" s="182" t="s">
        <v>711</v>
      </c>
      <c r="L129" s="182" t="s">
        <v>712</v>
      </c>
      <c r="M129" s="182" t="s">
        <v>713</v>
      </c>
      <c r="N129" s="182" t="s">
        <v>736</v>
      </c>
      <c r="O129" s="175"/>
      <c r="P129" s="242"/>
      <c r="Q129" s="242"/>
      <c r="R129" s="242"/>
      <c r="S129" s="242"/>
      <c r="T129" s="242"/>
      <c r="U129" s="242"/>
      <c r="V129" s="261"/>
      <c r="W129" s="210"/>
      <c r="X129" s="210"/>
      <c r="Y129" s="210"/>
      <c r="Z129" s="210"/>
      <c r="AA129" s="210"/>
      <c r="AB129" s="210"/>
      <c r="AC129" s="210"/>
      <c r="AD129" s="210"/>
      <c r="AE129" s="210"/>
      <c r="AF129" s="210"/>
    </row>
    <row r="130" spans="1:32" s="164" customFormat="1" ht="14.25" customHeight="1" thickBot="1" x14ac:dyDescent="0.25">
      <c r="A130" s="187" t="s">
        <v>0</v>
      </c>
      <c r="B130" s="276">
        <v>44.219559056630999</v>
      </c>
      <c r="C130" s="277">
        <v>47.713747832548897</v>
      </c>
      <c r="D130" s="278">
        <v>49.500694943685602</v>
      </c>
      <c r="E130" s="277">
        <v>55.535326633165802</v>
      </c>
      <c r="F130" s="278">
        <v>44.522867521554602</v>
      </c>
      <c r="G130" s="277">
        <v>45.501132165415299</v>
      </c>
      <c r="H130" s="277">
        <v>49.649963363998999</v>
      </c>
      <c r="I130" s="278">
        <v>46.411058674891301</v>
      </c>
      <c r="J130" s="277">
        <v>44.847568604554198</v>
      </c>
      <c r="K130" s="278">
        <v>0</v>
      </c>
      <c r="L130" s="278">
        <v>0</v>
      </c>
      <c r="M130" s="277">
        <v>0</v>
      </c>
      <c r="N130" s="278">
        <v>47.398833594808202</v>
      </c>
      <c r="P130" s="234"/>
      <c r="Q130" s="234"/>
      <c r="R130" s="234"/>
      <c r="S130" s="234"/>
      <c r="T130" s="234"/>
      <c r="U130" s="234"/>
      <c r="V130" s="283"/>
      <c r="W130" s="234"/>
      <c r="X130" s="234"/>
      <c r="Y130" s="234"/>
      <c r="Z130" s="234"/>
      <c r="AA130" s="284"/>
      <c r="AB130" s="234"/>
    </row>
    <row r="131" spans="1:32" s="166" customFormat="1" ht="12.75" customHeight="1" thickTop="1" x14ac:dyDescent="0.2">
      <c r="A131" s="198" t="s">
        <v>687</v>
      </c>
      <c r="B131" s="279">
        <v>44.219559056630999</v>
      </c>
      <c r="C131" s="280">
        <v>47.713747832548897</v>
      </c>
      <c r="D131" s="280">
        <v>49.500694943685602</v>
      </c>
      <c r="E131" s="280">
        <v>55.535326633165802</v>
      </c>
      <c r="F131" s="280">
        <v>44.522867521554602</v>
      </c>
      <c r="G131" s="280">
        <v>45.501132165415299</v>
      </c>
      <c r="H131" s="280">
        <v>49.649963363998999</v>
      </c>
      <c r="I131" s="280">
        <v>46.411058674891301</v>
      </c>
      <c r="J131" s="280">
        <v>44.847568604554198</v>
      </c>
      <c r="K131" s="280">
        <v>0</v>
      </c>
      <c r="L131" s="280">
        <v>0</v>
      </c>
      <c r="M131" s="280">
        <v>0</v>
      </c>
      <c r="N131" s="280">
        <v>47.398833594808202</v>
      </c>
      <c r="O131" s="175"/>
      <c r="P131" s="175"/>
      <c r="Q131" s="175"/>
      <c r="R131" s="242"/>
      <c r="S131" s="242"/>
      <c r="T131" s="242"/>
      <c r="U131" s="242"/>
      <c r="V131" s="285"/>
      <c r="W131" s="210"/>
      <c r="X131" s="210"/>
      <c r="Y131" s="210"/>
      <c r="Z131" s="210"/>
      <c r="AA131" s="210"/>
      <c r="AB131" s="210"/>
      <c r="AC131" s="210"/>
    </row>
    <row r="132" spans="1:32" s="166" customFormat="1" ht="12.75" customHeight="1" x14ac:dyDescent="0.2">
      <c r="A132" s="203"/>
      <c r="B132" s="286"/>
      <c r="C132" s="286"/>
      <c r="D132" s="286"/>
      <c r="E132" s="286"/>
      <c r="F132" s="286"/>
      <c r="G132" s="286"/>
      <c r="H132" s="286"/>
      <c r="I132" s="286"/>
      <c r="J132" s="286"/>
      <c r="K132" s="286"/>
      <c r="L132" s="286"/>
      <c r="M132" s="286"/>
      <c r="N132" s="286"/>
      <c r="O132" s="175"/>
      <c r="P132" s="175"/>
      <c r="Q132" s="175"/>
      <c r="R132" s="175"/>
      <c r="S132" s="175"/>
      <c r="T132" s="175"/>
      <c r="U132" s="175"/>
      <c r="V132" s="287"/>
    </row>
    <row r="133" spans="1:32" s="166" customFormat="1" ht="12" x14ac:dyDescent="0.2">
      <c r="A133" s="395" t="s">
        <v>743</v>
      </c>
      <c r="B133" s="396"/>
      <c r="C133" s="396"/>
      <c r="D133" s="396"/>
      <c r="E133" s="396"/>
      <c r="F133" s="396"/>
      <c r="G133" s="396"/>
      <c r="H133" s="396"/>
      <c r="I133" s="396"/>
      <c r="J133" s="396"/>
      <c r="K133" s="396"/>
      <c r="L133" s="396"/>
      <c r="M133" s="396"/>
      <c r="N133" s="396"/>
      <c r="O133" s="175"/>
      <c r="P133" s="175"/>
      <c r="Q133" s="175"/>
      <c r="R133" s="242"/>
      <c r="S133" s="242"/>
      <c r="T133" s="242"/>
      <c r="U133" s="242"/>
      <c r="V133" s="285"/>
      <c r="W133" s="210"/>
      <c r="X133" s="210"/>
      <c r="Y133" s="210"/>
      <c r="Z133" s="210"/>
      <c r="AA133" s="210"/>
      <c r="AB133" s="210"/>
      <c r="AC133" s="210"/>
    </row>
    <row r="134" spans="1:32" s="166" customFormat="1" ht="12" x14ac:dyDescent="0.2">
      <c r="A134" s="181" t="s">
        <v>744</v>
      </c>
      <c r="B134" s="182" t="s">
        <v>702</v>
      </c>
      <c r="C134" s="182" t="s">
        <v>703</v>
      </c>
      <c r="D134" s="182" t="s">
        <v>704</v>
      </c>
      <c r="E134" s="182" t="s">
        <v>705</v>
      </c>
      <c r="F134" s="182" t="s">
        <v>706</v>
      </c>
      <c r="G134" s="182" t="s">
        <v>707</v>
      </c>
      <c r="H134" s="182" t="s">
        <v>708</v>
      </c>
      <c r="I134" s="182" t="s">
        <v>709</v>
      </c>
      <c r="J134" s="182" t="s">
        <v>710</v>
      </c>
      <c r="K134" s="182" t="s">
        <v>711</v>
      </c>
      <c r="L134" s="182" t="s">
        <v>712</v>
      </c>
      <c r="M134" s="182" t="s">
        <v>713</v>
      </c>
      <c r="N134" s="182" t="s">
        <v>736</v>
      </c>
      <c r="O134" s="175"/>
      <c r="P134" s="175"/>
      <c r="Q134" s="175"/>
      <c r="R134" s="242"/>
      <c r="S134" s="242"/>
      <c r="T134" s="242"/>
      <c r="U134" s="242"/>
      <c r="V134" s="285"/>
      <c r="W134" s="210"/>
      <c r="X134" s="210"/>
      <c r="Y134" s="210"/>
      <c r="Z134" s="210"/>
      <c r="AA134" s="210"/>
      <c r="AB134" s="210"/>
      <c r="AC134" s="210"/>
    </row>
    <row r="135" spans="1:32" ht="15.75" thickBot="1" x14ac:dyDescent="0.3">
      <c r="A135" s="187" t="s">
        <v>0</v>
      </c>
      <c r="B135" s="276">
        <v>44.219559056630999</v>
      </c>
      <c r="C135" s="277">
        <v>47.713747832548897</v>
      </c>
      <c r="D135" s="278">
        <v>49.500694943685602</v>
      </c>
      <c r="E135" s="277">
        <v>55.535326633165802</v>
      </c>
      <c r="F135" s="278">
        <v>44.522867521554602</v>
      </c>
      <c r="G135" s="277">
        <v>45.501132165415299</v>
      </c>
      <c r="H135" s="277">
        <v>49.649963363998999</v>
      </c>
      <c r="I135" s="278">
        <v>46.411058674891301</v>
      </c>
      <c r="J135" s="277">
        <v>44.847568604554198</v>
      </c>
      <c r="K135" s="278">
        <v>0</v>
      </c>
      <c r="L135" s="278">
        <v>0</v>
      </c>
      <c r="M135" s="277">
        <v>0</v>
      </c>
      <c r="N135" s="278">
        <v>47.398833594808202</v>
      </c>
      <c r="V135" s="287"/>
    </row>
    <row r="136" spans="1:32" ht="15.75" thickTop="1" x14ac:dyDescent="0.25">
      <c r="A136" s="193" t="s">
        <v>57</v>
      </c>
      <c r="B136" s="279">
        <v>44.5835175019605</v>
      </c>
      <c r="C136" s="280">
        <v>49.981500290191498</v>
      </c>
      <c r="D136" s="280">
        <v>54.447959552184898</v>
      </c>
      <c r="E136" s="280">
        <v>58.358171994597001</v>
      </c>
      <c r="F136" s="280">
        <v>44.909023393984398</v>
      </c>
      <c r="G136" s="280">
        <v>46.842910803386197</v>
      </c>
      <c r="H136" s="280">
        <v>51.245119563282501</v>
      </c>
      <c r="I136" s="280">
        <v>46.728361400695</v>
      </c>
      <c r="J136" s="280">
        <v>43.858207630878397</v>
      </c>
      <c r="K136" s="280">
        <v>0</v>
      </c>
      <c r="L136" s="280">
        <v>0</v>
      </c>
      <c r="M136" s="280">
        <v>0</v>
      </c>
      <c r="N136" s="280">
        <v>48.685796097285099</v>
      </c>
      <c r="V136" s="287"/>
    </row>
    <row r="137" spans="1:32" x14ac:dyDescent="0.25">
      <c r="A137" s="198" t="s">
        <v>73</v>
      </c>
      <c r="B137" s="279">
        <v>43.467903415783297</v>
      </c>
      <c r="C137" s="280">
        <v>42.830339009529801</v>
      </c>
      <c r="D137" s="280">
        <v>39.743589743589702</v>
      </c>
      <c r="E137" s="280">
        <v>49.813203529053901</v>
      </c>
      <c r="F137" s="280">
        <v>43.590345239874502</v>
      </c>
      <c r="G137" s="280">
        <v>42.238685932388201</v>
      </c>
      <c r="H137" s="280">
        <v>46.164527421236897</v>
      </c>
      <c r="I137" s="280">
        <v>45.687789422373903</v>
      </c>
      <c r="J137" s="280">
        <v>47.2122154672699</v>
      </c>
      <c r="K137" s="280">
        <v>0</v>
      </c>
      <c r="L137" s="280">
        <v>0</v>
      </c>
      <c r="M137" s="280">
        <v>0</v>
      </c>
      <c r="N137" s="280">
        <v>44.5459988088895</v>
      </c>
      <c r="O137" s="288"/>
      <c r="V137" s="287"/>
    </row>
    <row r="138" spans="1:32" x14ac:dyDescent="0.25">
      <c r="A138" s="199"/>
      <c r="B138" s="286"/>
      <c r="C138" s="286"/>
      <c r="D138" s="286"/>
      <c r="E138" s="286"/>
      <c r="F138" s="286"/>
      <c r="G138" s="286"/>
      <c r="H138" s="286"/>
      <c r="I138" s="286"/>
      <c r="J138" s="286"/>
      <c r="K138" s="289"/>
      <c r="L138" s="286"/>
      <c r="M138" s="286"/>
      <c r="N138" s="290"/>
      <c r="O138" s="288"/>
      <c r="V138" s="287"/>
    </row>
    <row r="139" spans="1:32" x14ac:dyDescent="0.25">
      <c r="A139" s="291" t="s">
        <v>745</v>
      </c>
      <c r="B139" s="286"/>
      <c r="C139" s="286"/>
      <c r="D139" s="286"/>
      <c r="E139" s="286"/>
      <c r="F139" s="286"/>
      <c r="G139" s="286"/>
      <c r="H139" s="286"/>
      <c r="I139" s="286"/>
      <c r="J139" s="286"/>
      <c r="K139" s="289"/>
      <c r="L139" s="286"/>
      <c r="M139" s="286"/>
      <c r="N139" s="290"/>
      <c r="O139" s="288"/>
      <c r="V139" s="287"/>
    </row>
    <row r="140" spans="1:32" x14ac:dyDescent="0.25">
      <c r="A140" s="181" t="s">
        <v>746</v>
      </c>
      <c r="B140" s="292" t="s">
        <v>702</v>
      </c>
      <c r="C140" s="292" t="s">
        <v>703</v>
      </c>
      <c r="D140" s="292" t="s">
        <v>704</v>
      </c>
      <c r="E140" s="292" t="s">
        <v>705</v>
      </c>
      <c r="F140" s="292" t="s">
        <v>706</v>
      </c>
      <c r="G140" s="292" t="s">
        <v>707</v>
      </c>
      <c r="H140" s="292" t="s">
        <v>708</v>
      </c>
      <c r="I140" s="292" t="s">
        <v>709</v>
      </c>
      <c r="J140" s="292" t="s">
        <v>710</v>
      </c>
      <c r="K140" s="292" t="s">
        <v>711</v>
      </c>
      <c r="L140" s="292" t="s">
        <v>712</v>
      </c>
      <c r="M140" s="292" t="s">
        <v>713</v>
      </c>
      <c r="N140" s="292" t="s">
        <v>736</v>
      </c>
      <c r="O140" s="288"/>
      <c r="V140" s="287"/>
      <c r="W140" s="166"/>
    </row>
    <row r="141" spans="1:32" x14ac:dyDescent="0.25">
      <c r="A141" s="293" t="s">
        <v>691</v>
      </c>
      <c r="B141" s="226">
        <v>411</v>
      </c>
      <c r="C141" s="272">
        <v>444</v>
      </c>
      <c r="D141" s="272">
        <v>514</v>
      </c>
      <c r="E141" s="272">
        <v>642</v>
      </c>
      <c r="F141" s="272">
        <v>631</v>
      </c>
      <c r="G141" s="272">
        <v>624</v>
      </c>
      <c r="H141" s="272">
        <v>522</v>
      </c>
      <c r="I141" s="272">
        <v>148</v>
      </c>
      <c r="J141" s="272">
        <v>77</v>
      </c>
      <c r="K141" s="272">
        <v>0</v>
      </c>
      <c r="L141" s="272">
        <v>0</v>
      </c>
      <c r="M141" s="272">
        <v>0</v>
      </c>
      <c r="N141" s="272">
        <f>SUM(B141:M141)</f>
        <v>4013</v>
      </c>
      <c r="O141" s="288"/>
      <c r="V141" s="287"/>
      <c r="W141" s="166"/>
    </row>
    <row r="142" spans="1:32" x14ac:dyDescent="0.25">
      <c r="A142" s="293" t="s">
        <v>747</v>
      </c>
      <c r="B142" s="226">
        <v>346</v>
      </c>
      <c r="C142" s="272">
        <v>305</v>
      </c>
      <c r="D142" s="272">
        <v>208</v>
      </c>
      <c r="E142" s="272">
        <v>376</v>
      </c>
      <c r="F142" s="272">
        <v>214</v>
      </c>
      <c r="G142" s="272">
        <v>522</v>
      </c>
      <c r="H142" s="272">
        <v>638</v>
      </c>
      <c r="I142" s="272">
        <v>586</v>
      </c>
      <c r="J142" s="272">
        <v>663</v>
      </c>
      <c r="K142" s="272">
        <v>763</v>
      </c>
      <c r="L142" s="272">
        <v>628</v>
      </c>
      <c r="M142" s="272">
        <v>424</v>
      </c>
      <c r="N142" s="272">
        <f t="shared" ref="N142:N143" si="17">SUM(B142:M142)</f>
        <v>5673</v>
      </c>
      <c r="O142" s="288"/>
      <c r="V142" s="287"/>
      <c r="W142" s="166"/>
    </row>
    <row r="143" spans="1:32" x14ac:dyDescent="0.25">
      <c r="A143" s="294" t="s">
        <v>748</v>
      </c>
      <c r="B143" s="226">
        <v>111</v>
      </c>
      <c r="C143" s="272">
        <v>166</v>
      </c>
      <c r="D143" s="272">
        <v>220</v>
      </c>
      <c r="E143" s="272">
        <v>171</v>
      </c>
      <c r="F143" s="272">
        <v>316</v>
      </c>
      <c r="G143" s="272">
        <v>274</v>
      </c>
      <c r="H143" s="272">
        <v>85</v>
      </c>
      <c r="I143" s="272">
        <v>66</v>
      </c>
      <c r="J143" s="272">
        <v>123</v>
      </c>
      <c r="K143" s="272">
        <v>192</v>
      </c>
      <c r="L143" s="272">
        <v>153</v>
      </c>
      <c r="M143" s="272">
        <v>203</v>
      </c>
      <c r="N143" s="272">
        <f t="shared" si="17"/>
        <v>2080</v>
      </c>
      <c r="O143" s="288"/>
      <c r="V143" s="287"/>
      <c r="W143" s="166"/>
    </row>
    <row r="144" spans="1:32" x14ac:dyDescent="0.25">
      <c r="A144" s="295"/>
      <c r="B144" s="199"/>
      <c r="C144" s="296"/>
      <c r="D144" s="296"/>
      <c r="E144" s="296"/>
      <c r="F144" s="296"/>
      <c r="G144" s="296"/>
      <c r="H144" s="296"/>
      <c r="I144" s="296"/>
      <c r="J144" s="296"/>
      <c r="K144" s="296"/>
      <c r="L144" s="289"/>
      <c r="M144" s="296"/>
      <c r="N144" s="296"/>
      <c r="O144" s="288"/>
      <c r="P144" s="288"/>
      <c r="V144" s="287"/>
      <c r="W144" s="166"/>
    </row>
    <row r="145" spans="1:22" x14ac:dyDescent="0.25">
      <c r="A145" s="291" t="s">
        <v>749</v>
      </c>
      <c r="B145" s="286"/>
      <c r="C145" s="286"/>
      <c r="D145" s="286"/>
      <c r="E145" s="286"/>
      <c r="F145" s="286"/>
      <c r="G145" s="286"/>
      <c r="H145" s="286"/>
      <c r="I145" s="286"/>
      <c r="J145" s="286"/>
      <c r="K145" s="289"/>
      <c r="L145" s="286"/>
      <c r="M145" s="286"/>
      <c r="N145" s="290"/>
      <c r="O145" s="288"/>
      <c r="V145" s="287"/>
    </row>
    <row r="146" spans="1:22" x14ac:dyDescent="0.25">
      <c r="A146" s="181" t="s">
        <v>746</v>
      </c>
      <c r="B146" s="181" t="s">
        <v>750</v>
      </c>
      <c r="C146" s="292" t="s">
        <v>702</v>
      </c>
      <c r="D146" s="292" t="s">
        <v>703</v>
      </c>
      <c r="E146" s="292" t="s">
        <v>704</v>
      </c>
      <c r="F146" s="292" t="s">
        <v>705</v>
      </c>
      <c r="G146" s="292" t="s">
        <v>706</v>
      </c>
      <c r="H146" s="292" t="s">
        <v>707</v>
      </c>
      <c r="I146" s="292" t="s">
        <v>708</v>
      </c>
      <c r="J146" s="292" t="s">
        <v>709</v>
      </c>
      <c r="K146" s="292" t="s">
        <v>710</v>
      </c>
      <c r="L146" s="292" t="s">
        <v>711</v>
      </c>
      <c r="M146" s="292" t="s">
        <v>712</v>
      </c>
      <c r="N146" s="292" t="s">
        <v>713</v>
      </c>
      <c r="O146" s="292" t="s">
        <v>736</v>
      </c>
      <c r="P146" s="288"/>
      <c r="V146" s="287"/>
    </row>
    <row r="147" spans="1:22" x14ac:dyDescent="0.25">
      <c r="A147" s="389" t="s">
        <v>691</v>
      </c>
      <c r="B147" s="225" t="s">
        <v>751</v>
      </c>
      <c r="C147" s="226">
        <v>323</v>
      </c>
      <c r="D147" s="272">
        <v>355</v>
      </c>
      <c r="E147" s="272">
        <v>351</v>
      </c>
      <c r="F147" s="272">
        <v>391</v>
      </c>
      <c r="G147" s="272">
        <v>376</v>
      </c>
      <c r="H147" s="272">
        <v>454</v>
      </c>
      <c r="I147" s="272">
        <v>346</v>
      </c>
      <c r="J147" s="272">
        <v>46</v>
      </c>
      <c r="K147" s="272">
        <v>17</v>
      </c>
      <c r="L147" s="272">
        <v>0</v>
      </c>
      <c r="M147" s="272">
        <v>0</v>
      </c>
      <c r="N147" s="272">
        <v>0</v>
      </c>
      <c r="O147" s="297">
        <f>SUM(C147:N147)</f>
        <v>2659</v>
      </c>
      <c r="P147" s="288"/>
      <c r="V147" s="287"/>
    </row>
    <row r="148" spans="1:22" x14ac:dyDescent="0.25">
      <c r="A148" s="390"/>
      <c r="B148" s="225" t="s">
        <v>752</v>
      </c>
      <c r="C148" s="226">
        <v>54</v>
      </c>
      <c r="D148" s="272">
        <v>66</v>
      </c>
      <c r="E148" s="272">
        <v>57</v>
      </c>
      <c r="F148" s="272">
        <v>71</v>
      </c>
      <c r="G148" s="272">
        <v>103</v>
      </c>
      <c r="H148" s="272">
        <v>81</v>
      </c>
      <c r="I148" s="272">
        <v>117</v>
      </c>
      <c r="J148" s="272">
        <v>90</v>
      </c>
      <c r="K148" s="272">
        <v>52</v>
      </c>
      <c r="L148" s="272">
        <v>1</v>
      </c>
      <c r="M148" s="272"/>
      <c r="N148" s="272"/>
      <c r="O148" s="297">
        <f>SUM(C148:N148)</f>
        <v>692</v>
      </c>
      <c r="P148" s="288"/>
      <c r="V148" s="287"/>
    </row>
    <row r="149" spans="1:22" x14ac:dyDescent="0.25">
      <c r="A149" s="389" t="s">
        <v>747</v>
      </c>
      <c r="B149" s="225" t="s">
        <v>751</v>
      </c>
      <c r="C149" s="226">
        <v>271</v>
      </c>
      <c r="D149" s="272">
        <v>248</v>
      </c>
      <c r="E149" s="272">
        <v>168</v>
      </c>
      <c r="F149" s="272">
        <v>326</v>
      </c>
      <c r="G149" s="272">
        <v>105</v>
      </c>
      <c r="H149" s="272">
        <v>407</v>
      </c>
      <c r="I149" s="272">
        <v>519</v>
      </c>
      <c r="J149" s="272">
        <v>496</v>
      </c>
      <c r="K149" s="272">
        <v>584</v>
      </c>
      <c r="L149" s="272">
        <v>640</v>
      </c>
      <c r="M149" s="272">
        <v>533</v>
      </c>
      <c r="N149" s="272">
        <v>310</v>
      </c>
      <c r="O149" s="297">
        <f>SUM(C149:N149)</f>
        <v>4607</v>
      </c>
      <c r="P149" s="288"/>
      <c r="V149" s="287"/>
    </row>
    <row r="150" spans="1:22" x14ac:dyDescent="0.25">
      <c r="A150" s="390"/>
      <c r="B150" s="225" t="s">
        <v>752</v>
      </c>
      <c r="C150" s="226">
        <v>45</v>
      </c>
      <c r="D150" s="272">
        <v>17</v>
      </c>
      <c r="E150" s="272">
        <v>14</v>
      </c>
      <c r="F150" s="272">
        <v>40</v>
      </c>
      <c r="G150" s="272">
        <v>59</v>
      </c>
      <c r="H150" s="272">
        <v>73</v>
      </c>
      <c r="I150" s="272">
        <v>77</v>
      </c>
      <c r="J150" s="272">
        <v>44</v>
      </c>
      <c r="K150" s="272">
        <v>32</v>
      </c>
      <c r="L150" s="272">
        <v>49</v>
      </c>
      <c r="M150" s="272">
        <v>66</v>
      </c>
      <c r="N150" s="272">
        <v>57</v>
      </c>
      <c r="O150" s="297">
        <f t="shared" ref="O150" si="18">SUM(C150:N150)</f>
        <v>573</v>
      </c>
      <c r="P150" s="288"/>
      <c r="V150" s="287"/>
    </row>
    <row r="151" spans="1:22" x14ac:dyDescent="0.25">
      <c r="A151" s="389" t="s">
        <v>748</v>
      </c>
      <c r="B151" s="225" t="s">
        <v>751</v>
      </c>
      <c r="C151" s="226">
        <v>43</v>
      </c>
      <c r="D151" s="272">
        <v>160</v>
      </c>
      <c r="E151" s="272">
        <v>198</v>
      </c>
      <c r="F151" s="272">
        <v>125</v>
      </c>
      <c r="G151" s="272">
        <v>266</v>
      </c>
      <c r="H151" s="272">
        <v>235</v>
      </c>
      <c r="I151" s="272">
        <v>56</v>
      </c>
      <c r="J151" s="272">
        <v>46</v>
      </c>
      <c r="K151" s="272">
        <v>101</v>
      </c>
      <c r="L151" s="272">
        <v>184</v>
      </c>
      <c r="M151" s="272">
        <v>130</v>
      </c>
      <c r="N151" s="272">
        <v>140</v>
      </c>
      <c r="O151" s="297">
        <f>SUM(C151:N151)</f>
        <v>1684</v>
      </c>
      <c r="P151" s="288"/>
      <c r="V151" s="287"/>
    </row>
    <row r="152" spans="1:22" x14ac:dyDescent="0.25">
      <c r="A152" s="390"/>
      <c r="B152" s="225" t="s">
        <v>752</v>
      </c>
      <c r="C152" s="226">
        <v>0</v>
      </c>
      <c r="D152" s="272">
        <v>3</v>
      </c>
      <c r="E152" s="272">
        <v>1</v>
      </c>
      <c r="F152" s="272">
        <v>11</v>
      </c>
      <c r="G152" s="272">
        <v>19</v>
      </c>
      <c r="H152" s="272">
        <v>10</v>
      </c>
      <c r="I152" s="272">
        <v>20</v>
      </c>
      <c r="J152" s="272">
        <v>14</v>
      </c>
      <c r="K152" s="272">
        <v>8</v>
      </c>
      <c r="L152" s="272">
        <v>8</v>
      </c>
      <c r="M152" s="272">
        <v>20</v>
      </c>
      <c r="N152" s="272">
        <v>50</v>
      </c>
      <c r="O152" s="297">
        <f t="shared" ref="O152" si="19">SUM(C152:N152)</f>
        <v>164</v>
      </c>
      <c r="P152" s="288"/>
      <c r="V152" s="287"/>
    </row>
    <row r="153" spans="1:22" x14ac:dyDescent="0.25">
      <c r="B153" s="288"/>
      <c r="C153" s="288"/>
      <c r="D153" s="288"/>
      <c r="E153" s="288"/>
      <c r="F153" s="288"/>
      <c r="G153" s="288"/>
      <c r="H153" s="288"/>
      <c r="I153" s="288"/>
      <c r="J153" s="288"/>
      <c r="K153" s="288"/>
      <c r="L153" s="288"/>
      <c r="M153" s="288"/>
      <c r="V153" s="287"/>
    </row>
    <row r="154" spans="1:22" ht="15.75" thickBot="1" x14ac:dyDescent="0.3">
      <c r="A154" s="298"/>
      <c r="B154" s="298"/>
      <c r="C154" s="298"/>
      <c r="D154" s="298"/>
      <c r="E154" s="298"/>
      <c r="F154" s="298"/>
      <c r="G154" s="298"/>
      <c r="H154" s="298"/>
      <c r="I154" s="298"/>
      <c r="J154" s="298"/>
      <c r="K154" s="298"/>
      <c r="L154" s="298"/>
      <c r="M154" s="298"/>
      <c r="N154" s="298"/>
      <c r="O154" s="298"/>
      <c r="P154" s="298"/>
      <c r="Q154" s="298"/>
      <c r="R154" s="298"/>
      <c r="S154" s="298"/>
      <c r="T154" s="298"/>
      <c r="U154" s="298"/>
      <c r="V154" s="299"/>
    </row>
    <row r="155" spans="1:22" x14ac:dyDescent="0.25">
      <c r="B155" s="300"/>
      <c r="C155" s="300"/>
      <c r="D155" s="300"/>
      <c r="E155" s="300"/>
      <c r="F155" s="300"/>
      <c r="G155" s="300"/>
      <c r="H155" s="300"/>
      <c r="I155" s="300"/>
      <c r="J155" s="300"/>
      <c r="K155" s="300"/>
      <c r="L155" s="300"/>
      <c r="M155" s="300"/>
      <c r="P155" s="300"/>
    </row>
    <row r="156" spans="1:22" ht="15.75" thickBot="1" x14ac:dyDescent="0.3">
      <c r="A156" s="391" t="s">
        <v>753</v>
      </c>
      <c r="B156" s="391"/>
      <c r="C156" s="391"/>
      <c r="D156" s="391"/>
      <c r="E156" s="391"/>
      <c r="F156" s="391"/>
      <c r="G156" s="391"/>
      <c r="H156" s="391"/>
      <c r="I156" s="391"/>
      <c r="J156" s="391"/>
      <c r="K156" s="391"/>
      <c r="L156" s="391"/>
      <c r="M156" s="391"/>
      <c r="N156" s="391"/>
    </row>
    <row r="157" spans="1:22" x14ac:dyDescent="0.25">
      <c r="A157" s="94" t="s">
        <v>754</v>
      </c>
      <c r="B157" s="301" t="s">
        <v>755</v>
      </c>
      <c r="C157" s="302" t="s">
        <v>0</v>
      </c>
      <c r="D157" s="300"/>
      <c r="E157" s="300"/>
      <c r="F157" s="300"/>
      <c r="G157" s="300"/>
      <c r="H157" s="300"/>
      <c r="I157" s="300"/>
      <c r="J157" s="300"/>
      <c r="K157" s="300"/>
      <c r="L157" s="300"/>
      <c r="M157" s="288"/>
      <c r="P157" s="300"/>
    </row>
    <row r="158" spans="1:22" ht="15.75" thickBot="1" x14ac:dyDescent="0.3">
      <c r="A158" s="303" t="s">
        <v>0</v>
      </c>
      <c r="B158" s="304"/>
      <c r="C158" s="305">
        <f>SUM(C159:C168)</f>
        <v>12</v>
      </c>
      <c r="D158" s="300"/>
      <c r="E158" s="300"/>
      <c r="F158" s="300"/>
      <c r="G158" s="300"/>
      <c r="H158" s="288"/>
      <c r="I158" s="288"/>
    </row>
    <row r="159" spans="1:22" ht="15.75" thickTop="1" x14ac:dyDescent="0.25">
      <c r="A159" s="306" t="s">
        <v>262</v>
      </c>
      <c r="B159" s="217" t="s">
        <v>756</v>
      </c>
      <c r="C159" s="307">
        <v>1</v>
      </c>
      <c r="D159" s="288"/>
      <c r="E159" s="300"/>
      <c r="F159" s="288"/>
    </row>
    <row r="160" spans="1:22" x14ac:dyDescent="0.25">
      <c r="A160" s="308" t="s">
        <v>757</v>
      </c>
      <c r="B160" s="223" t="s">
        <v>758</v>
      </c>
      <c r="C160" s="309">
        <v>2</v>
      </c>
    </row>
    <row r="161" spans="1:3" x14ac:dyDescent="0.25">
      <c r="A161" s="308" t="s">
        <v>220</v>
      </c>
      <c r="B161" s="223" t="s">
        <v>759</v>
      </c>
      <c r="C161" s="309">
        <v>1</v>
      </c>
    </row>
    <row r="162" spans="1:3" x14ac:dyDescent="0.25">
      <c r="A162" s="310" t="s">
        <v>567</v>
      </c>
      <c r="B162" s="311" t="s">
        <v>760</v>
      </c>
      <c r="C162" s="312">
        <v>1</v>
      </c>
    </row>
    <row r="163" spans="1:3" x14ac:dyDescent="0.25">
      <c r="A163" s="313" t="s">
        <v>595</v>
      </c>
      <c r="B163" s="314" t="s">
        <v>761</v>
      </c>
      <c r="C163" s="315">
        <v>2</v>
      </c>
    </row>
    <row r="164" spans="1:3" x14ac:dyDescent="0.25">
      <c r="A164" s="313" t="s">
        <v>565</v>
      </c>
      <c r="B164" s="314" t="s">
        <v>762</v>
      </c>
      <c r="C164" s="315">
        <v>1</v>
      </c>
    </row>
    <row r="165" spans="1:3" x14ac:dyDescent="0.25">
      <c r="A165" s="313" t="s">
        <v>763</v>
      </c>
      <c r="B165" s="314" t="s">
        <v>764</v>
      </c>
      <c r="C165" s="315">
        <v>1</v>
      </c>
    </row>
    <row r="166" spans="1:3" x14ac:dyDescent="0.25">
      <c r="A166" s="313" t="s">
        <v>15</v>
      </c>
      <c r="B166" s="314" t="s">
        <v>765</v>
      </c>
      <c r="C166" s="315">
        <v>1</v>
      </c>
    </row>
    <row r="167" spans="1:3" x14ac:dyDescent="0.25">
      <c r="A167" s="313" t="s">
        <v>140</v>
      </c>
      <c r="B167" s="314" t="s">
        <v>766</v>
      </c>
      <c r="C167" s="315">
        <v>1</v>
      </c>
    </row>
    <row r="168" spans="1:3" ht="15.75" thickBot="1" x14ac:dyDescent="0.3">
      <c r="A168" s="316" t="s">
        <v>151</v>
      </c>
      <c r="B168" s="317" t="s">
        <v>767</v>
      </c>
      <c r="C168" s="318">
        <v>1</v>
      </c>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F11:G11"/>
    <mergeCell ref="M11:N11"/>
    <mergeCell ref="M12:N12"/>
    <mergeCell ref="A18:F18"/>
    <mergeCell ref="I18:V18"/>
    <mergeCell ref="A25:V25"/>
    <mergeCell ref="A27:E27"/>
    <mergeCell ref="H27:L27"/>
    <mergeCell ref="N27:R27"/>
    <mergeCell ref="A106:N106"/>
    <mergeCell ref="H28:I28"/>
    <mergeCell ref="N28:O28"/>
    <mergeCell ref="H29:I29"/>
    <mergeCell ref="N29:O29"/>
    <mergeCell ref="H30:I30"/>
    <mergeCell ref="N30:O30"/>
    <mergeCell ref="A32:V32"/>
    <mergeCell ref="A35:E35"/>
    <mergeCell ref="A87:V87"/>
    <mergeCell ref="A89:N89"/>
    <mergeCell ref="A104:V104"/>
    <mergeCell ref="A151:A152"/>
    <mergeCell ref="A156:N156"/>
    <mergeCell ref="A121:V121"/>
    <mergeCell ref="A123:N123"/>
    <mergeCell ref="A128:N128"/>
    <mergeCell ref="A133:N133"/>
    <mergeCell ref="A147:A148"/>
    <mergeCell ref="A149:A150"/>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C75F-B0EC-49A0-AC3E-6C85E3A37C47}">
  <dimension ref="A1:AK34"/>
  <sheetViews>
    <sheetView showGridLines="0" zoomScale="90" zoomScaleNormal="90" workbookViewId="0">
      <pane xSplit="1" topLeftCell="O1" activePane="topRight" state="frozen"/>
      <selection pane="topRight" activeCell="T24" sqref="T24:AK28"/>
    </sheetView>
  </sheetViews>
  <sheetFormatPr defaultColWidth="9.140625" defaultRowHeight="15.75" x14ac:dyDescent="0.25"/>
  <cols>
    <col min="1" max="1" width="71.140625" style="125" customWidth="1"/>
    <col min="2" max="16384" width="9.140625" style="125"/>
  </cols>
  <sheetData>
    <row r="1" spans="1:37" x14ac:dyDescent="0.25">
      <c r="A1" s="319" t="s">
        <v>768</v>
      </c>
    </row>
    <row r="2" spans="1:37" x14ac:dyDescent="0.25">
      <c r="A2" s="319"/>
    </row>
    <row r="3" spans="1:37" x14ac:dyDescent="0.25">
      <c r="A3" s="319"/>
    </row>
    <row r="4" spans="1:37" x14ac:dyDescent="0.25">
      <c r="A4" s="441" t="s">
        <v>769</v>
      </c>
      <c r="B4" s="320">
        <v>2023</v>
      </c>
      <c r="C4" s="321"/>
      <c r="D4" s="321"/>
      <c r="E4" s="321"/>
      <c r="F4" s="321"/>
      <c r="G4" s="321"/>
      <c r="H4" s="321"/>
      <c r="I4" s="321"/>
      <c r="J4" s="321"/>
      <c r="K4" s="321"/>
      <c r="L4" s="321"/>
      <c r="M4" s="321"/>
      <c r="N4" s="321"/>
      <c r="O4" s="321"/>
      <c r="P4" s="321"/>
      <c r="Q4" s="321"/>
      <c r="R4" s="321"/>
      <c r="S4" s="321"/>
      <c r="T4" s="321"/>
      <c r="U4" s="321"/>
      <c r="V4" s="321"/>
      <c r="W4" s="321"/>
      <c r="X4" s="321"/>
      <c r="Y4" s="322"/>
      <c r="Z4" s="323">
        <v>2024</v>
      </c>
      <c r="AA4" s="323"/>
      <c r="AB4" s="323"/>
      <c r="AC4" s="323"/>
      <c r="AD4" s="323"/>
      <c r="AE4" s="323"/>
      <c r="AF4" s="323"/>
      <c r="AG4" s="323"/>
      <c r="AH4" s="323"/>
      <c r="AI4" s="323"/>
      <c r="AJ4" s="323"/>
      <c r="AK4" s="324"/>
    </row>
    <row r="5" spans="1:37" x14ac:dyDescent="0.25">
      <c r="A5" s="441"/>
      <c r="B5" s="438" t="s">
        <v>770</v>
      </c>
      <c r="C5" s="439"/>
      <c r="D5" s="438" t="s">
        <v>771</v>
      </c>
      <c r="E5" s="439"/>
      <c r="F5" s="438" t="s">
        <v>772</v>
      </c>
      <c r="G5" s="439"/>
      <c r="H5" s="438" t="s">
        <v>773</v>
      </c>
      <c r="I5" s="439"/>
      <c r="J5" s="438" t="s">
        <v>709</v>
      </c>
      <c r="K5" s="439"/>
      <c r="L5" s="438" t="s">
        <v>774</v>
      </c>
      <c r="M5" s="439"/>
      <c r="N5" s="438" t="s">
        <v>775</v>
      </c>
      <c r="O5" s="439"/>
      <c r="P5" s="438" t="s">
        <v>776</v>
      </c>
      <c r="Q5" s="439"/>
      <c r="R5" s="438" t="s">
        <v>777</v>
      </c>
      <c r="S5" s="439"/>
      <c r="T5" s="438" t="s">
        <v>778</v>
      </c>
      <c r="U5" s="439"/>
      <c r="V5" s="438" t="s">
        <v>779</v>
      </c>
      <c r="W5" s="439"/>
      <c r="X5" s="438" t="s">
        <v>780</v>
      </c>
      <c r="Y5" s="439"/>
      <c r="Z5" s="436" t="s">
        <v>770</v>
      </c>
      <c r="AA5" s="437"/>
      <c r="AB5" s="436" t="s">
        <v>771</v>
      </c>
      <c r="AC5" s="437"/>
      <c r="AD5" s="436" t="s">
        <v>772</v>
      </c>
      <c r="AE5" s="437"/>
      <c r="AF5" s="436" t="s">
        <v>773</v>
      </c>
      <c r="AG5" s="437"/>
      <c r="AH5" s="436" t="s">
        <v>709</v>
      </c>
      <c r="AI5" s="437"/>
      <c r="AJ5" s="436" t="s">
        <v>774</v>
      </c>
      <c r="AK5" s="437"/>
    </row>
    <row r="6" spans="1:37" x14ac:dyDescent="0.25">
      <c r="A6" s="441"/>
      <c r="B6" s="325" t="s">
        <v>781</v>
      </c>
      <c r="C6" s="325" t="s">
        <v>782</v>
      </c>
      <c r="D6" s="325" t="s">
        <v>781</v>
      </c>
      <c r="E6" s="325" t="s">
        <v>782</v>
      </c>
      <c r="F6" s="325" t="s">
        <v>781</v>
      </c>
      <c r="G6" s="325" t="s">
        <v>782</v>
      </c>
      <c r="H6" s="325" t="s">
        <v>781</v>
      </c>
      <c r="I6" s="325" t="s">
        <v>782</v>
      </c>
      <c r="J6" s="325" t="s">
        <v>781</v>
      </c>
      <c r="K6" s="325" t="s">
        <v>782</v>
      </c>
      <c r="L6" s="325" t="s">
        <v>781</v>
      </c>
      <c r="M6" s="325" t="s">
        <v>782</v>
      </c>
      <c r="N6" s="325" t="s">
        <v>781</v>
      </c>
      <c r="O6" s="325" t="s">
        <v>782</v>
      </c>
      <c r="P6" s="325" t="s">
        <v>781</v>
      </c>
      <c r="Q6" s="325" t="s">
        <v>782</v>
      </c>
      <c r="R6" s="325" t="s">
        <v>781</v>
      </c>
      <c r="S6" s="325" t="s">
        <v>782</v>
      </c>
      <c r="T6" s="325" t="s">
        <v>781</v>
      </c>
      <c r="U6" s="325" t="s">
        <v>782</v>
      </c>
      <c r="V6" s="325" t="s">
        <v>781</v>
      </c>
      <c r="W6" s="325" t="s">
        <v>782</v>
      </c>
      <c r="X6" s="325" t="s">
        <v>781</v>
      </c>
      <c r="Y6" s="325" t="s">
        <v>782</v>
      </c>
      <c r="Z6" s="326" t="s">
        <v>781</v>
      </c>
      <c r="AA6" s="326" t="s">
        <v>782</v>
      </c>
      <c r="AB6" s="326" t="s">
        <v>781</v>
      </c>
      <c r="AC6" s="326" t="s">
        <v>782</v>
      </c>
      <c r="AD6" s="326" t="s">
        <v>781</v>
      </c>
      <c r="AE6" s="326" t="s">
        <v>782</v>
      </c>
      <c r="AF6" s="326" t="s">
        <v>781</v>
      </c>
      <c r="AG6" s="326" t="s">
        <v>782</v>
      </c>
      <c r="AH6" s="326" t="s">
        <v>781</v>
      </c>
      <c r="AI6" s="326" t="s">
        <v>782</v>
      </c>
      <c r="AJ6" s="326" t="s">
        <v>781</v>
      </c>
      <c r="AK6" s="326" t="s">
        <v>782</v>
      </c>
    </row>
    <row r="7" spans="1:37" x14ac:dyDescent="0.25">
      <c r="A7" s="327" t="s">
        <v>783</v>
      </c>
      <c r="B7" s="328">
        <v>50.077658426273302</v>
      </c>
      <c r="C7" s="328">
        <v>43.682359565160901</v>
      </c>
      <c r="D7" s="328">
        <v>42.8849597689292</v>
      </c>
      <c r="E7" s="328">
        <v>42.793431428339098</v>
      </c>
      <c r="F7" s="328">
        <v>43.019862114248198</v>
      </c>
      <c r="G7" s="328">
        <v>45.321667390360403</v>
      </c>
      <c r="H7" s="328">
        <v>48.512544145301099</v>
      </c>
      <c r="I7" s="328">
        <v>50.272072432594697</v>
      </c>
      <c r="J7" s="328">
        <v>43.268614947011102</v>
      </c>
      <c r="K7" s="328">
        <v>35.515960701047199</v>
      </c>
      <c r="L7" s="328">
        <v>38.078070847470002</v>
      </c>
      <c r="M7" s="328">
        <v>39.270787586005</v>
      </c>
      <c r="N7" s="328">
        <v>42.1362040288302</v>
      </c>
      <c r="O7" s="328">
        <v>42.786277168932997</v>
      </c>
      <c r="P7" s="328">
        <v>39.808013122535201</v>
      </c>
      <c r="Q7" s="328">
        <v>38.775142406590902</v>
      </c>
      <c r="R7" s="328">
        <v>39.5924269346241</v>
      </c>
      <c r="S7" s="328">
        <v>41.875955231963403</v>
      </c>
      <c r="T7" s="328">
        <v>43.055149032349199</v>
      </c>
      <c r="U7" s="328">
        <v>43.992938576395403</v>
      </c>
      <c r="V7" s="328">
        <v>45.550234589872197</v>
      </c>
      <c r="W7" s="328">
        <v>50.0473531122746</v>
      </c>
      <c r="X7" s="328">
        <v>47.411613170673903</v>
      </c>
      <c r="Y7" s="328">
        <v>51.264857220232898</v>
      </c>
      <c r="Z7" s="328">
        <v>52.4742230896262</v>
      </c>
      <c r="AA7" s="328">
        <v>50.344990968047597</v>
      </c>
      <c r="AB7" s="328">
        <v>49.345694368111999</v>
      </c>
      <c r="AC7" s="328">
        <v>49.567691743946803</v>
      </c>
      <c r="AD7" s="328">
        <v>51.843918098212697</v>
      </c>
      <c r="AE7" s="328">
        <v>57.070072390144801</v>
      </c>
      <c r="AF7" s="328">
        <v>56.312940057088497</v>
      </c>
      <c r="AG7" s="328">
        <v>51.108035348510597</v>
      </c>
      <c r="AH7" s="328">
        <v>49.131127928329001</v>
      </c>
      <c r="AI7" s="328">
        <v>47.1992992966222</v>
      </c>
      <c r="AJ7" s="328">
        <v>47.8119520012715</v>
      </c>
      <c r="AK7" s="328">
        <v>50.619331453886403</v>
      </c>
    </row>
    <row r="8" spans="1:37" x14ac:dyDescent="0.25">
      <c r="A8" s="327" t="s">
        <v>784</v>
      </c>
      <c r="B8" s="328">
        <v>71.904302019315196</v>
      </c>
      <c r="C8" s="328">
        <v>59.022913256955803</v>
      </c>
      <c r="D8" s="328">
        <v>58.804856115107903</v>
      </c>
      <c r="E8" s="328">
        <v>56.031290074377999</v>
      </c>
      <c r="F8" s="328">
        <v>52.507682593138298</v>
      </c>
      <c r="G8" s="328">
        <v>53.2716579959285</v>
      </c>
      <c r="H8" s="328">
        <v>55.766170368562399</v>
      </c>
      <c r="I8" s="328">
        <v>61.291329479768798</v>
      </c>
      <c r="J8" s="328">
        <v>62.604145077720197</v>
      </c>
      <c r="K8" s="328">
        <v>53.525115473441097</v>
      </c>
      <c r="L8" s="328">
        <v>51.425330341560702</v>
      </c>
      <c r="M8" s="328">
        <v>55.124661912957897</v>
      </c>
      <c r="N8" s="328">
        <v>56.2574047954866</v>
      </c>
      <c r="O8" s="328">
        <v>59.815751093826002</v>
      </c>
      <c r="P8" s="328">
        <v>62.833025586916399</v>
      </c>
      <c r="Q8" s="328">
        <v>64.755285412262197</v>
      </c>
      <c r="R8" s="328">
        <v>68.187044534412905</v>
      </c>
      <c r="S8" s="328">
        <v>68.341557440246703</v>
      </c>
      <c r="T8" s="328">
        <v>70.3799254526091</v>
      </c>
      <c r="U8" s="328">
        <v>74.006300866369102</v>
      </c>
      <c r="V8" s="328">
        <v>72.847261567516497</v>
      </c>
      <c r="W8" s="328">
        <v>78.5183574879227</v>
      </c>
      <c r="X8" s="328">
        <v>80.460399703923002</v>
      </c>
      <c r="Y8" s="328">
        <v>84.253315043438505</v>
      </c>
      <c r="Z8" s="328">
        <v>80.069336299592095</v>
      </c>
      <c r="AA8" s="328">
        <v>77.619158460161103</v>
      </c>
      <c r="AB8" s="328">
        <v>78.1347346657478</v>
      </c>
      <c r="AC8" s="328">
        <v>82.754354462201505</v>
      </c>
      <c r="AD8" s="328">
        <v>86.43054532056</v>
      </c>
      <c r="AE8" s="328">
        <v>87.315668202764996</v>
      </c>
      <c r="AF8" s="328">
        <v>98.960459770114895</v>
      </c>
      <c r="AG8" s="328">
        <v>124.811100292113</v>
      </c>
      <c r="AH8" s="328">
        <v>149.24585015702101</v>
      </c>
      <c r="AI8" s="328">
        <v>166.672632794457</v>
      </c>
      <c r="AJ8" s="328">
        <v>185.279507603186</v>
      </c>
      <c r="AK8" s="328">
        <v>204.77705223880599</v>
      </c>
    </row>
    <row r="9" spans="1:37" x14ac:dyDescent="0.25">
      <c r="A9" s="329" t="s">
        <v>0</v>
      </c>
      <c r="B9" s="330">
        <v>52.365263400045997</v>
      </c>
      <c r="C9" s="330">
        <v>45.474946450428398</v>
      </c>
      <c r="D9" s="330">
        <v>44.8112146820935</v>
      </c>
      <c r="E9" s="330">
        <v>44.604399845619398</v>
      </c>
      <c r="F9" s="330">
        <v>44.567876644115501</v>
      </c>
      <c r="G9" s="330">
        <v>46.602018141415599</v>
      </c>
      <c r="H9" s="330">
        <v>49.659961389961403</v>
      </c>
      <c r="I9" s="330">
        <v>51.897872158969797</v>
      </c>
      <c r="J9" s="330">
        <v>45.535598574437103</v>
      </c>
      <c r="K9" s="330">
        <v>37.512175610380503</v>
      </c>
      <c r="L9" s="330">
        <v>39.781840748520104</v>
      </c>
      <c r="M9" s="330">
        <v>41.324806473192901</v>
      </c>
      <c r="N9" s="330">
        <v>44.054872400907101</v>
      </c>
      <c r="O9" s="330">
        <v>45.017676848106497</v>
      </c>
      <c r="P9" s="330">
        <v>42.498428060658398</v>
      </c>
      <c r="Q9" s="330">
        <v>41.5954901454514</v>
      </c>
      <c r="R9" s="330">
        <v>42.507194541502699</v>
      </c>
      <c r="S9" s="330">
        <v>44.649465377467699</v>
      </c>
      <c r="T9" s="330">
        <v>45.676585527828102</v>
      </c>
      <c r="U9" s="330">
        <v>46.787250684395801</v>
      </c>
      <c r="V9" s="330">
        <v>48.348506848652001</v>
      </c>
      <c r="W9" s="330">
        <v>53.107320872274101</v>
      </c>
      <c r="X9" s="330">
        <v>50.952835426305299</v>
      </c>
      <c r="Y9" s="330">
        <v>55.101683197277097</v>
      </c>
      <c r="Z9" s="330">
        <v>56.3205250781674</v>
      </c>
      <c r="AA9" s="330">
        <v>54.215657874675998</v>
      </c>
      <c r="AB9" s="330">
        <v>53.484185758513902</v>
      </c>
      <c r="AC9" s="330">
        <v>54.070360083808403</v>
      </c>
      <c r="AD9" s="330">
        <v>56.536619507073901</v>
      </c>
      <c r="AE9" s="330">
        <v>61.361677201394897</v>
      </c>
      <c r="AF9" s="330">
        <v>61.483416945373499</v>
      </c>
      <c r="AG9" s="330">
        <v>57.203301570259001</v>
      </c>
      <c r="AH9" s="330">
        <v>54.977338817426798</v>
      </c>
      <c r="AI9" s="330">
        <v>52.488459473966699</v>
      </c>
      <c r="AJ9" s="330">
        <v>52.663293468261301</v>
      </c>
      <c r="AK9" s="330">
        <v>54.932223295143103</v>
      </c>
    </row>
    <row r="11" spans="1:37" x14ac:dyDescent="0.25">
      <c r="A11" s="319" t="s">
        <v>785</v>
      </c>
    </row>
    <row r="12" spans="1:37" x14ac:dyDescent="0.25">
      <c r="A12" s="331"/>
    </row>
    <row r="13" spans="1:37" x14ac:dyDescent="0.25">
      <c r="A13" s="331"/>
    </row>
    <row r="14" spans="1:37" x14ac:dyDescent="0.25">
      <c r="A14" s="440" t="s">
        <v>769</v>
      </c>
      <c r="B14" s="320">
        <v>2023</v>
      </c>
      <c r="C14" s="321"/>
      <c r="D14" s="321"/>
      <c r="E14" s="321"/>
      <c r="F14" s="321"/>
      <c r="G14" s="321"/>
      <c r="H14" s="321"/>
      <c r="I14" s="321"/>
      <c r="J14" s="321"/>
      <c r="K14" s="321"/>
      <c r="L14" s="321"/>
      <c r="M14" s="321"/>
      <c r="N14" s="321"/>
      <c r="O14" s="321"/>
      <c r="P14" s="321"/>
      <c r="Q14" s="321"/>
      <c r="R14" s="321"/>
      <c r="S14" s="321"/>
      <c r="T14" s="321"/>
      <c r="U14" s="321"/>
      <c r="V14" s="321"/>
      <c r="W14" s="321"/>
      <c r="X14" s="321"/>
      <c r="Y14" s="322"/>
      <c r="Z14" s="323">
        <v>2024</v>
      </c>
      <c r="AA14" s="323"/>
      <c r="AB14" s="323"/>
      <c r="AC14" s="323"/>
      <c r="AD14" s="323"/>
      <c r="AE14" s="323"/>
      <c r="AF14" s="323"/>
      <c r="AG14" s="323"/>
      <c r="AH14" s="323"/>
      <c r="AI14" s="323"/>
      <c r="AJ14" s="323"/>
      <c r="AK14" s="324"/>
    </row>
    <row r="15" spans="1:37" x14ac:dyDescent="0.25">
      <c r="A15" s="440"/>
      <c r="B15" s="438" t="s">
        <v>770</v>
      </c>
      <c r="C15" s="439"/>
      <c r="D15" s="438" t="s">
        <v>771</v>
      </c>
      <c r="E15" s="439"/>
      <c r="F15" s="438" t="s">
        <v>772</v>
      </c>
      <c r="G15" s="439"/>
      <c r="H15" s="438" t="s">
        <v>773</v>
      </c>
      <c r="I15" s="439"/>
      <c r="J15" s="438" t="s">
        <v>709</v>
      </c>
      <c r="K15" s="439"/>
      <c r="L15" s="438" t="s">
        <v>774</v>
      </c>
      <c r="M15" s="439"/>
      <c r="N15" s="438" t="s">
        <v>775</v>
      </c>
      <c r="O15" s="439"/>
      <c r="P15" s="438" t="s">
        <v>776</v>
      </c>
      <c r="Q15" s="439"/>
      <c r="R15" s="438" t="s">
        <v>777</v>
      </c>
      <c r="S15" s="439"/>
      <c r="T15" s="438" t="s">
        <v>778</v>
      </c>
      <c r="U15" s="439"/>
      <c r="V15" s="438" t="s">
        <v>779</v>
      </c>
      <c r="W15" s="439"/>
      <c r="X15" s="438" t="s">
        <v>780</v>
      </c>
      <c r="Y15" s="439"/>
      <c r="Z15" s="436" t="s">
        <v>770</v>
      </c>
      <c r="AA15" s="437"/>
      <c r="AB15" s="436" t="s">
        <v>771</v>
      </c>
      <c r="AC15" s="437"/>
      <c r="AD15" s="436" t="s">
        <v>772</v>
      </c>
      <c r="AE15" s="437"/>
      <c r="AF15" s="436" t="s">
        <v>773</v>
      </c>
      <c r="AG15" s="437"/>
      <c r="AH15" s="436" t="s">
        <v>709</v>
      </c>
      <c r="AI15" s="437"/>
      <c r="AJ15" s="436" t="s">
        <v>774</v>
      </c>
      <c r="AK15" s="437"/>
    </row>
    <row r="16" spans="1:37" x14ac:dyDescent="0.25">
      <c r="A16" s="440"/>
      <c r="B16" s="325" t="s">
        <v>781</v>
      </c>
      <c r="C16" s="325" t="s">
        <v>782</v>
      </c>
      <c r="D16" s="325" t="s">
        <v>781</v>
      </c>
      <c r="E16" s="325" t="s">
        <v>782</v>
      </c>
      <c r="F16" s="325" t="s">
        <v>781</v>
      </c>
      <c r="G16" s="325" t="s">
        <v>782</v>
      </c>
      <c r="H16" s="325" t="s">
        <v>781</v>
      </c>
      <c r="I16" s="325" t="s">
        <v>782</v>
      </c>
      <c r="J16" s="325" t="s">
        <v>781</v>
      </c>
      <c r="K16" s="325" t="s">
        <v>782</v>
      </c>
      <c r="L16" s="325" t="s">
        <v>781</v>
      </c>
      <c r="M16" s="325" t="s">
        <v>782</v>
      </c>
      <c r="N16" s="325" t="s">
        <v>781</v>
      </c>
      <c r="O16" s="325" t="s">
        <v>782</v>
      </c>
      <c r="P16" s="325" t="s">
        <v>781</v>
      </c>
      <c r="Q16" s="325" t="s">
        <v>782</v>
      </c>
      <c r="R16" s="325" t="s">
        <v>781</v>
      </c>
      <c r="S16" s="325" t="s">
        <v>782</v>
      </c>
      <c r="T16" s="325" t="s">
        <v>781</v>
      </c>
      <c r="U16" s="325" t="s">
        <v>782</v>
      </c>
      <c r="V16" s="325" t="s">
        <v>781</v>
      </c>
      <c r="W16" s="325" t="s">
        <v>782</v>
      </c>
      <c r="X16" s="325" t="s">
        <v>781</v>
      </c>
      <c r="Y16" s="325" t="s">
        <v>782</v>
      </c>
      <c r="Z16" s="326" t="s">
        <v>781</v>
      </c>
      <c r="AA16" s="326" t="s">
        <v>782</v>
      </c>
      <c r="AB16" s="326" t="s">
        <v>781</v>
      </c>
      <c r="AC16" s="326" t="s">
        <v>782</v>
      </c>
      <c r="AD16" s="326" t="s">
        <v>781</v>
      </c>
      <c r="AE16" s="326" t="s">
        <v>782</v>
      </c>
      <c r="AF16" s="326" t="s">
        <v>781</v>
      </c>
      <c r="AG16" s="326" t="s">
        <v>782</v>
      </c>
      <c r="AH16" s="326" t="s">
        <v>781</v>
      </c>
      <c r="AI16" s="326" t="s">
        <v>782</v>
      </c>
      <c r="AJ16" s="326" t="s">
        <v>781</v>
      </c>
      <c r="AK16" s="326" t="s">
        <v>782</v>
      </c>
    </row>
    <row r="17" spans="1:37" x14ac:dyDescent="0.25">
      <c r="A17" s="332" t="s">
        <v>783</v>
      </c>
      <c r="B17" s="333"/>
      <c r="C17" s="333"/>
      <c r="D17" s="333"/>
      <c r="E17" s="333"/>
      <c r="F17" s="333"/>
      <c r="G17" s="333"/>
      <c r="H17" s="333"/>
      <c r="I17" s="333"/>
      <c r="J17" s="333"/>
      <c r="K17" s="333"/>
      <c r="L17" s="333"/>
      <c r="M17" s="333"/>
      <c r="N17" s="333"/>
      <c r="O17" s="333"/>
      <c r="P17" s="333"/>
      <c r="Q17" s="333"/>
      <c r="R17" s="333"/>
      <c r="S17" s="333"/>
      <c r="T17" s="333"/>
      <c r="U17" s="333"/>
      <c r="V17" s="333"/>
      <c r="W17" s="333"/>
      <c r="X17" s="333"/>
      <c r="Y17" s="333"/>
      <c r="Z17" s="333"/>
      <c r="AA17" s="333"/>
      <c r="AB17" s="333"/>
      <c r="AC17" s="333"/>
      <c r="AD17" s="333"/>
      <c r="AE17" s="333"/>
      <c r="AF17" s="333"/>
      <c r="AG17" s="333"/>
      <c r="AH17" s="333"/>
      <c r="AI17" s="333"/>
      <c r="AJ17" s="333"/>
      <c r="AK17" s="333"/>
    </row>
    <row r="18" spans="1:37" x14ac:dyDescent="0.25">
      <c r="A18" s="334" t="s">
        <v>786</v>
      </c>
      <c r="B18" s="334">
        <v>18356</v>
      </c>
      <c r="C18" s="334">
        <v>22026</v>
      </c>
      <c r="D18" s="334">
        <v>23176</v>
      </c>
      <c r="E18" s="334">
        <v>23562</v>
      </c>
      <c r="F18" s="334">
        <v>23326</v>
      </c>
      <c r="G18" s="334">
        <v>21987</v>
      </c>
      <c r="H18" s="334">
        <v>20755</v>
      </c>
      <c r="I18" s="334">
        <v>18911</v>
      </c>
      <c r="J18" s="334">
        <v>20705</v>
      </c>
      <c r="K18" s="334">
        <v>26752</v>
      </c>
      <c r="L18" s="334">
        <v>26400</v>
      </c>
      <c r="M18" s="334">
        <v>26307</v>
      </c>
      <c r="N18" s="334">
        <v>25999</v>
      </c>
      <c r="O18" s="334">
        <v>26225</v>
      </c>
      <c r="P18" s="334">
        <v>27603</v>
      </c>
      <c r="Q18" s="334">
        <v>29998</v>
      </c>
      <c r="R18" s="334">
        <v>31502</v>
      </c>
      <c r="S18" s="334">
        <v>32067</v>
      </c>
      <c r="T18" s="334">
        <v>34188</v>
      </c>
      <c r="U18" s="334">
        <v>35860</v>
      </c>
      <c r="V18" s="334">
        <v>35775</v>
      </c>
      <c r="W18" s="334">
        <v>33041</v>
      </c>
      <c r="X18" s="334">
        <v>32399</v>
      </c>
      <c r="Y18" s="334">
        <v>31801</v>
      </c>
      <c r="Z18" s="334">
        <v>31672</v>
      </c>
      <c r="AA18" s="334">
        <v>32123</v>
      </c>
      <c r="AB18" s="334">
        <v>32885</v>
      </c>
      <c r="AC18" s="334">
        <v>33772</v>
      </c>
      <c r="AD18" s="334">
        <v>32718</v>
      </c>
      <c r="AE18" s="334">
        <v>29533</v>
      </c>
      <c r="AF18" s="334">
        <v>29450</v>
      </c>
      <c r="AG18" s="334">
        <v>32053</v>
      </c>
      <c r="AH18" s="334">
        <v>33811</v>
      </c>
      <c r="AI18" s="334">
        <v>35355</v>
      </c>
      <c r="AJ18" s="334">
        <v>35646</v>
      </c>
      <c r="AK18" s="334">
        <v>35105</v>
      </c>
    </row>
    <row r="19" spans="1:37" x14ac:dyDescent="0.25">
      <c r="A19" s="334" t="s">
        <v>787</v>
      </c>
      <c r="B19" s="334">
        <v>801</v>
      </c>
      <c r="C19" s="334">
        <v>769</v>
      </c>
      <c r="D19" s="334">
        <v>773</v>
      </c>
      <c r="E19" s="334">
        <v>766</v>
      </c>
      <c r="F19" s="334">
        <v>782</v>
      </c>
      <c r="G19" s="334">
        <v>794</v>
      </c>
      <c r="H19" s="334">
        <v>791</v>
      </c>
      <c r="I19" s="334">
        <v>820</v>
      </c>
      <c r="J19" s="334">
        <v>822</v>
      </c>
      <c r="K19" s="334">
        <v>779</v>
      </c>
      <c r="L19" s="334">
        <v>753</v>
      </c>
      <c r="M19" s="334">
        <v>757</v>
      </c>
      <c r="N19" s="334">
        <v>795</v>
      </c>
      <c r="O19" s="334">
        <v>803</v>
      </c>
      <c r="P19" s="334">
        <v>804</v>
      </c>
      <c r="Q19" s="334">
        <v>839</v>
      </c>
      <c r="R19" s="334">
        <v>887</v>
      </c>
      <c r="S19" s="334">
        <v>917</v>
      </c>
      <c r="T19" s="334">
        <v>931</v>
      </c>
      <c r="U19" s="334">
        <v>958</v>
      </c>
      <c r="V19" s="334">
        <v>1016</v>
      </c>
      <c r="W19" s="334">
        <v>1050</v>
      </c>
      <c r="X19" s="334">
        <v>1095</v>
      </c>
      <c r="Y19" s="334">
        <v>1157</v>
      </c>
      <c r="Z19" s="334">
        <v>1342</v>
      </c>
      <c r="AA19" s="334">
        <v>1349</v>
      </c>
      <c r="AB19" s="334">
        <v>1380</v>
      </c>
      <c r="AC19" s="334">
        <v>1391</v>
      </c>
      <c r="AD19" s="334">
        <v>1536</v>
      </c>
      <c r="AE19" s="334">
        <v>1607</v>
      </c>
      <c r="AF19" s="334">
        <v>1714</v>
      </c>
      <c r="AG19" s="334">
        <v>1760</v>
      </c>
      <c r="AH19" s="334">
        <v>1750</v>
      </c>
      <c r="AI19" s="334">
        <v>1641</v>
      </c>
      <c r="AJ19" s="334">
        <v>1688</v>
      </c>
      <c r="AK19" s="334">
        <v>1720</v>
      </c>
    </row>
    <row r="20" spans="1:37" x14ac:dyDescent="0.25">
      <c r="A20" s="334" t="s">
        <v>788</v>
      </c>
      <c r="B20" s="334">
        <v>227</v>
      </c>
      <c r="C20" s="334">
        <v>219</v>
      </c>
      <c r="D20" s="334">
        <v>217</v>
      </c>
      <c r="E20" s="334">
        <v>207</v>
      </c>
      <c r="F20" s="334">
        <v>198</v>
      </c>
      <c r="G20" s="334">
        <v>189</v>
      </c>
      <c r="H20" s="334">
        <v>200</v>
      </c>
      <c r="I20" s="334">
        <v>204</v>
      </c>
      <c r="J20" s="334">
        <v>213</v>
      </c>
      <c r="K20" s="334">
        <v>202</v>
      </c>
      <c r="L20" s="334">
        <v>202</v>
      </c>
      <c r="M20" s="334">
        <v>209</v>
      </c>
      <c r="N20" s="334">
        <v>207</v>
      </c>
      <c r="O20" s="334">
        <v>200</v>
      </c>
      <c r="P20" s="334">
        <v>191</v>
      </c>
      <c r="Q20" s="334">
        <v>185</v>
      </c>
      <c r="R20" s="334">
        <v>201</v>
      </c>
      <c r="S20" s="334">
        <v>201</v>
      </c>
      <c r="T20" s="334">
        <v>213</v>
      </c>
      <c r="U20" s="334">
        <v>226</v>
      </c>
      <c r="V20" s="334">
        <v>240</v>
      </c>
      <c r="W20" s="334">
        <v>235</v>
      </c>
      <c r="X20" s="334">
        <v>226</v>
      </c>
      <c r="Y20" s="334">
        <v>223</v>
      </c>
      <c r="Z20" s="334">
        <v>235</v>
      </c>
      <c r="AA20" s="334">
        <v>244</v>
      </c>
      <c r="AB20" s="334">
        <v>254</v>
      </c>
      <c r="AC20" s="334">
        <v>262</v>
      </c>
      <c r="AD20" s="334">
        <v>273</v>
      </c>
      <c r="AE20" s="334">
        <v>307</v>
      </c>
      <c r="AF20" s="334">
        <v>316</v>
      </c>
      <c r="AG20" s="334">
        <v>312</v>
      </c>
      <c r="AH20" s="334">
        <v>331</v>
      </c>
      <c r="AI20" s="334">
        <v>346</v>
      </c>
      <c r="AJ20" s="334">
        <v>367</v>
      </c>
      <c r="AK20" s="334">
        <v>371</v>
      </c>
    </row>
    <row r="21" spans="1:37" ht="16.5" thickBot="1" x14ac:dyDescent="0.3">
      <c r="A21" s="335" t="s">
        <v>789</v>
      </c>
      <c r="B21" s="335">
        <v>73</v>
      </c>
      <c r="C21" s="335">
        <v>75</v>
      </c>
      <c r="D21" s="335">
        <v>69</v>
      </c>
      <c r="E21" s="335">
        <v>67</v>
      </c>
      <c r="F21" s="335">
        <v>62</v>
      </c>
      <c r="G21" s="335">
        <v>60</v>
      </c>
      <c r="H21" s="335">
        <v>57</v>
      </c>
      <c r="I21" s="335">
        <v>56</v>
      </c>
      <c r="J21" s="335">
        <v>57</v>
      </c>
      <c r="K21" s="335">
        <v>54</v>
      </c>
      <c r="L21" s="335">
        <v>56</v>
      </c>
      <c r="M21" s="335">
        <v>51</v>
      </c>
      <c r="N21" s="335">
        <v>54</v>
      </c>
      <c r="O21" s="335">
        <v>55</v>
      </c>
      <c r="P21" s="335">
        <v>55</v>
      </c>
      <c r="Q21" s="335">
        <v>51</v>
      </c>
      <c r="R21" s="335">
        <v>52</v>
      </c>
      <c r="S21" s="335">
        <v>53</v>
      </c>
      <c r="T21" s="335">
        <v>63</v>
      </c>
      <c r="U21" s="335">
        <v>59</v>
      </c>
      <c r="V21" s="335">
        <v>55</v>
      </c>
      <c r="W21" s="335">
        <v>54</v>
      </c>
      <c r="X21" s="335">
        <v>52</v>
      </c>
      <c r="Y21" s="335">
        <v>52</v>
      </c>
      <c r="Z21" s="335">
        <v>56</v>
      </c>
      <c r="AA21" s="335">
        <v>53</v>
      </c>
      <c r="AB21" s="335">
        <v>52</v>
      </c>
      <c r="AC21" s="335">
        <v>52</v>
      </c>
      <c r="AD21" s="335">
        <v>51</v>
      </c>
      <c r="AE21" s="335">
        <v>49</v>
      </c>
      <c r="AF21" s="335">
        <v>50</v>
      </c>
      <c r="AG21" s="335">
        <v>49</v>
      </c>
      <c r="AH21" s="335">
        <v>50</v>
      </c>
      <c r="AI21" s="335">
        <v>49</v>
      </c>
      <c r="AJ21" s="335">
        <v>50</v>
      </c>
      <c r="AK21" s="335">
        <v>49</v>
      </c>
    </row>
    <row r="22" spans="1:37" x14ac:dyDescent="0.25">
      <c r="A22" s="336" t="s">
        <v>0</v>
      </c>
      <c r="B22" s="336">
        <v>19457</v>
      </c>
      <c r="C22" s="336">
        <v>23089</v>
      </c>
      <c r="D22" s="336">
        <v>24235</v>
      </c>
      <c r="E22" s="336">
        <v>24602</v>
      </c>
      <c r="F22" s="336">
        <v>24368</v>
      </c>
      <c r="G22" s="336">
        <v>23030</v>
      </c>
      <c r="H22" s="336">
        <v>21803</v>
      </c>
      <c r="I22" s="336">
        <v>19991</v>
      </c>
      <c r="J22" s="336">
        <v>21797</v>
      </c>
      <c r="K22" s="336">
        <v>27787</v>
      </c>
      <c r="L22" s="336">
        <v>27411</v>
      </c>
      <c r="M22" s="336">
        <v>27324</v>
      </c>
      <c r="N22" s="336">
        <v>27055</v>
      </c>
      <c r="O22" s="336">
        <v>27283</v>
      </c>
      <c r="P22" s="336">
        <v>28653</v>
      </c>
      <c r="Q22" s="336">
        <v>31073</v>
      </c>
      <c r="R22" s="336">
        <v>32642</v>
      </c>
      <c r="S22" s="336">
        <v>33238</v>
      </c>
      <c r="T22" s="336">
        <v>35395</v>
      </c>
      <c r="U22" s="336">
        <v>37103</v>
      </c>
      <c r="V22" s="336">
        <v>37086</v>
      </c>
      <c r="W22" s="336">
        <v>34380</v>
      </c>
      <c r="X22" s="336">
        <v>33772</v>
      </c>
      <c r="Y22" s="336">
        <v>33233</v>
      </c>
      <c r="Z22" s="336">
        <v>33305</v>
      </c>
      <c r="AA22" s="336">
        <v>33769</v>
      </c>
      <c r="AB22" s="336">
        <v>34571</v>
      </c>
      <c r="AC22" s="336">
        <v>35477</v>
      </c>
      <c r="AD22" s="336">
        <v>34578</v>
      </c>
      <c r="AE22" s="336">
        <v>31496</v>
      </c>
      <c r="AF22" s="336">
        <v>31530</v>
      </c>
      <c r="AG22" s="336">
        <v>34174</v>
      </c>
      <c r="AH22" s="336">
        <v>35942</v>
      </c>
      <c r="AI22" s="336">
        <v>37391</v>
      </c>
      <c r="AJ22" s="336">
        <v>37751</v>
      </c>
      <c r="AK22" s="336">
        <v>37245</v>
      </c>
    </row>
    <row r="23" spans="1:37" x14ac:dyDescent="0.25">
      <c r="A23" s="332" t="s">
        <v>784</v>
      </c>
      <c r="B23" s="333"/>
      <c r="C23" s="333"/>
      <c r="D23" s="333"/>
      <c r="E23" s="333"/>
      <c r="F23" s="333"/>
      <c r="G23" s="333"/>
      <c r="H23" s="333"/>
      <c r="I23" s="333"/>
      <c r="J23" s="333"/>
      <c r="K23" s="333"/>
      <c r="L23" s="333"/>
      <c r="M23" s="333"/>
      <c r="N23" s="333"/>
      <c r="O23" s="333"/>
      <c r="P23" s="333"/>
      <c r="Q23" s="333"/>
      <c r="R23" s="333"/>
      <c r="S23" s="333"/>
      <c r="T23" s="333"/>
      <c r="U23" s="333"/>
      <c r="V23" s="333"/>
      <c r="W23" s="333"/>
      <c r="X23" s="333"/>
      <c r="Y23" s="333"/>
      <c r="Z23" s="333"/>
      <c r="AA23" s="333"/>
      <c r="AB23" s="333"/>
      <c r="AC23" s="333"/>
      <c r="AD23" s="333"/>
      <c r="AE23" s="333"/>
      <c r="AF23" s="333"/>
      <c r="AG23" s="333"/>
      <c r="AH23" s="333"/>
      <c r="AI23" s="333"/>
      <c r="AJ23" s="333"/>
      <c r="AK23" s="333"/>
    </row>
    <row r="24" spans="1:37" x14ac:dyDescent="0.25">
      <c r="A24" s="334" t="s">
        <v>786</v>
      </c>
      <c r="B24" s="334">
        <v>2089</v>
      </c>
      <c r="C24" s="334">
        <v>2861</v>
      </c>
      <c r="D24" s="334">
        <v>3122</v>
      </c>
      <c r="E24" s="334">
        <v>3678</v>
      </c>
      <c r="F24" s="334">
        <v>4536</v>
      </c>
      <c r="G24" s="334">
        <v>4211</v>
      </c>
      <c r="H24" s="334">
        <v>3888</v>
      </c>
      <c r="I24" s="334">
        <v>3252</v>
      </c>
      <c r="J24" s="334">
        <v>2737</v>
      </c>
      <c r="K24" s="334">
        <v>3312</v>
      </c>
      <c r="L24" s="334">
        <v>3855</v>
      </c>
      <c r="M24" s="334">
        <v>3889</v>
      </c>
      <c r="N24" s="334">
        <v>4048</v>
      </c>
      <c r="O24" s="334">
        <v>3905</v>
      </c>
      <c r="P24" s="334">
        <v>3590</v>
      </c>
      <c r="Q24" s="334">
        <v>3576</v>
      </c>
      <c r="R24" s="334">
        <v>3476</v>
      </c>
      <c r="S24" s="334">
        <v>3669</v>
      </c>
      <c r="T24" s="334">
        <v>3521</v>
      </c>
      <c r="U24" s="334">
        <v>3565</v>
      </c>
      <c r="V24" s="334">
        <v>3992</v>
      </c>
      <c r="W24" s="334">
        <v>3893</v>
      </c>
      <c r="X24" s="334">
        <v>3799</v>
      </c>
      <c r="Y24" s="334">
        <v>4083</v>
      </c>
      <c r="Z24" s="334">
        <v>5078</v>
      </c>
      <c r="AA24" s="334">
        <v>5250</v>
      </c>
      <c r="AB24" s="334">
        <v>5438</v>
      </c>
      <c r="AC24" s="334">
        <v>5178</v>
      </c>
      <c r="AD24" s="334">
        <v>5006</v>
      </c>
      <c r="AE24" s="334">
        <v>4739</v>
      </c>
      <c r="AF24" s="334">
        <v>3802</v>
      </c>
      <c r="AG24" s="334">
        <v>2546</v>
      </c>
      <c r="AH24" s="334">
        <v>1661</v>
      </c>
      <c r="AI24" s="334">
        <v>1176</v>
      </c>
      <c r="AJ24" s="334">
        <v>784</v>
      </c>
      <c r="AK24" s="334">
        <v>503</v>
      </c>
    </row>
    <row r="25" spans="1:37" x14ac:dyDescent="0.25">
      <c r="A25" s="334" t="s">
        <v>787</v>
      </c>
      <c r="B25" s="334">
        <v>153</v>
      </c>
      <c r="C25" s="334">
        <v>157</v>
      </c>
      <c r="D25" s="334">
        <v>175</v>
      </c>
      <c r="E25" s="334">
        <v>183</v>
      </c>
      <c r="F25" s="334">
        <v>180</v>
      </c>
      <c r="G25" s="334">
        <v>172</v>
      </c>
      <c r="H25" s="334">
        <v>166</v>
      </c>
      <c r="I25" s="334">
        <v>164</v>
      </c>
      <c r="J25" s="334">
        <v>118</v>
      </c>
      <c r="K25" s="334">
        <v>115</v>
      </c>
      <c r="L25" s="334">
        <v>117</v>
      </c>
      <c r="M25" s="334">
        <v>136</v>
      </c>
      <c r="N25" s="334">
        <v>165</v>
      </c>
      <c r="O25" s="334">
        <v>170</v>
      </c>
      <c r="P25" s="334">
        <v>162</v>
      </c>
      <c r="Q25" s="334">
        <v>166</v>
      </c>
      <c r="R25" s="334">
        <v>189</v>
      </c>
      <c r="S25" s="334">
        <v>177</v>
      </c>
      <c r="T25" s="334">
        <v>194</v>
      </c>
      <c r="U25" s="334">
        <v>207</v>
      </c>
      <c r="V25" s="334">
        <v>209</v>
      </c>
      <c r="W25" s="334">
        <v>210</v>
      </c>
      <c r="X25" s="334">
        <v>218</v>
      </c>
      <c r="Y25" s="334">
        <v>251</v>
      </c>
      <c r="Z25" s="334">
        <v>269</v>
      </c>
      <c r="AA25" s="334">
        <v>287</v>
      </c>
      <c r="AB25" s="334">
        <v>316</v>
      </c>
      <c r="AC25" s="334">
        <v>332</v>
      </c>
      <c r="AD25" s="334">
        <v>367</v>
      </c>
      <c r="AE25" s="334">
        <v>417</v>
      </c>
      <c r="AF25" s="334">
        <v>492</v>
      </c>
      <c r="AG25" s="334">
        <v>474</v>
      </c>
      <c r="AH25" s="334">
        <v>507</v>
      </c>
      <c r="AI25" s="334">
        <v>503</v>
      </c>
      <c r="AJ25" s="334">
        <v>542</v>
      </c>
      <c r="AK25" s="334">
        <v>511</v>
      </c>
    </row>
    <row r="26" spans="1:37" x14ac:dyDescent="0.25">
      <c r="A26" s="334" t="s">
        <v>788</v>
      </c>
      <c r="B26" s="334">
        <v>30</v>
      </c>
      <c r="C26" s="334">
        <v>31</v>
      </c>
      <c r="D26" s="334">
        <v>33</v>
      </c>
      <c r="E26" s="334">
        <v>32</v>
      </c>
      <c r="F26" s="334">
        <v>29</v>
      </c>
      <c r="G26" s="334">
        <v>32</v>
      </c>
      <c r="H26" s="334">
        <v>38</v>
      </c>
      <c r="I26" s="334">
        <v>39</v>
      </c>
      <c r="J26" s="334">
        <v>35</v>
      </c>
      <c r="K26" s="334">
        <v>32</v>
      </c>
      <c r="L26" s="334">
        <v>34</v>
      </c>
      <c r="M26" s="334">
        <v>37</v>
      </c>
      <c r="N26" s="334">
        <v>35</v>
      </c>
      <c r="O26" s="334">
        <v>32</v>
      </c>
      <c r="P26" s="334">
        <v>32</v>
      </c>
      <c r="Q26" s="334">
        <v>35</v>
      </c>
      <c r="R26" s="334">
        <v>34</v>
      </c>
      <c r="S26" s="334">
        <v>37</v>
      </c>
      <c r="T26" s="334">
        <v>39</v>
      </c>
      <c r="U26" s="334">
        <v>35</v>
      </c>
      <c r="V26" s="334">
        <v>34</v>
      </c>
      <c r="W26" s="334">
        <v>36</v>
      </c>
      <c r="X26" s="334">
        <v>35</v>
      </c>
      <c r="Y26" s="334">
        <v>38</v>
      </c>
      <c r="Z26" s="334">
        <v>44</v>
      </c>
      <c r="AA26" s="334">
        <v>46</v>
      </c>
      <c r="AB26" s="334">
        <v>48</v>
      </c>
      <c r="AC26" s="334">
        <v>57</v>
      </c>
      <c r="AD26" s="334">
        <v>53</v>
      </c>
      <c r="AE26" s="334">
        <v>49</v>
      </c>
      <c r="AF26" s="334">
        <v>53</v>
      </c>
      <c r="AG26" s="334">
        <v>58</v>
      </c>
      <c r="AH26" s="334">
        <v>56</v>
      </c>
      <c r="AI26" s="334">
        <v>48</v>
      </c>
      <c r="AJ26" s="334">
        <v>50</v>
      </c>
      <c r="AK26" s="334">
        <v>52</v>
      </c>
    </row>
    <row r="27" spans="1:37" ht="16.5" thickBot="1" x14ac:dyDescent="0.3">
      <c r="A27" s="335" t="s">
        <v>789</v>
      </c>
      <c r="B27" s="335">
        <v>6</v>
      </c>
      <c r="C27" s="335">
        <v>6</v>
      </c>
      <c r="D27" s="335">
        <v>6</v>
      </c>
      <c r="E27" s="335">
        <v>6</v>
      </c>
      <c r="F27" s="335">
        <v>6</v>
      </c>
      <c r="G27" s="335">
        <v>6</v>
      </c>
      <c r="H27" s="335">
        <v>5</v>
      </c>
      <c r="I27" s="335">
        <v>5</v>
      </c>
      <c r="J27" s="335">
        <v>5</v>
      </c>
      <c r="K27" s="335">
        <v>5</v>
      </c>
      <c r="L27" s="335">
        <v>5</v>
      </c>
      <c r="M27" s="335">
        <v>5</v>
      </c>
      <c r="N27" s="335">
        <v>6</v>
      </c>
      <c r="O27" s="335">
        <v>7</v>
      </c>
      <c r="P27" s="335">
        <v>7</v>
      </c>
      <c r="Q27" s="335">
        <v>7</v>
      </c>
      <c r="R27" s="335">
        <v>6</v>
      </c>
      <c r="S27" s="335">
        <v>8</v>
      </c>
      <c r="T27" s="335">
        <v>2</v>
      </c>
      <c r="U27" s="335">
        <v>2</v>
      </c>
      <c r="V27" s="335">
        <v>1</v>
      </c>
      <c r="W27" s="335">
        <v>1</v>
      </c>
      <c r="X27" s="335">
        <v>1</v>
      </c>
      <c r="Y27" s="335">
        <v>2</v>
      </c>
      <c r="Z27" s="335">
        <v>3</v>
      </c>
      <c r="AA27" s="335">
        <v>2</v>
      </c>
      <c r="AB27" s="335">
        <v>2</v>
      </c>
      <c r="AC27" s="335">
        <v>2</v>
      </c>
      <c r="AD27" s="335">
        <v>2</v>
      </c>
      <c r="AE27" s="335">
        <v>3</v>
      </c>
      <c r="AF27" s="335">
        <v>3</v>
      </c>
      <c r="AG27" s="335">
        <v>3</v>
      </c>
      <c r="AH27" s="335">
        <v>5</v>
      </c>
      <c r="AI27" s="335">
        <v>5</v>
      </c>
      <c r="AJ27" s="335">
        <v>5</v>
      </c>
      <c r="AK27" s="335">
        <v>6</v>
      </c>
    </row>
    <row r="28" spans="1:37" x14ac:dyDescent="0.25">
      <c r="A28" s="336" t="s">
        <v>0</v>
      </c>
      <c r="B28" s="336">
        <v>2278</v>
      </c>
      <c r="C28" s="336">
        <v>3055</v>
      </c>
      <c r="D28" s="336">
        <v>3336</v>
      </c>
      <c r="E28" s="336">
        <v>3899</v>
      </c>
      <c r="F28" s="336">
        <v>4751</v>
      </c>
      <c r="G28" s="336">
        <v>4421</v>
      </c>
      <c r="H28" s="336">
        <v>4097</v>
      </c>
      <c r="I28" s="336">
        <v>3460</v>
      </c>
      <c r="J28" s="336">
        <v>2895</v>
      </c>
      <c r="K28" s="336">
        <v>3464</v>
      </c>
      <c r="L28" s="336">
        <v>4011</v>
      </c>
      <c r="M28" s="336">
        <v>4067</v>
      </c>
      <c r="N28" s="336">
        <v>4254</v>
      </c>
      <c r="O28" s="336">
        <v>4114</v>
      </c>
      <c r="P28" s="336">
        <v>3791</v>
      </c>
      <c r="Q28" s="336">
        <v>3784</v>
      </c>
      <c r="R28" s="336">
        <v>3705</v>
      </c>
      <c r="S28" s="336">
        <v>3891</v>
      </c>
      <c r="T28" s="336">
        <v>3756</v>
      </c>
      <c r="U28" s="336">
        <v>3809</v>
      </c>
      <c r="V28" s="336">
        <v>4236</v>
      </c>
      <c r="W28" s="336">
        <v>4140</v>
      </c>
      <c r="X28" s="336">
        <v>4053</v>
      </c>
      <c r="Y28" s="336">
        <v>4374</v>
      </c>
      <c r="Z28" s="336">
        <v>5394</v>
      </c>
      <c r="AA28" s="336">
        <v>5585</v>
      </c>
      <c r="AB28" s="336">
        <v>5804</v>
      </c>
      <c r="AC28" s="336">
        <v>5569</v>
      </c>
      <c r="AD28" s="336">
        <v>5428</v>
      </c>
      <c r="AE28" s="336">
        <v>5208</v>
      </c>
      <c r="AF28" s="336">
        <v>4350</v>
      </c>
      <c r="AG28" s="336">
        <v>3081</v>
      </c>
      <c r="AH28" s="336">
        <v>2229</v>
      </c>
      <c r="AI28" s="336">
        <v>1732</v>
      </c>
      <c r="AJ28" s="336">
        <v>1381</v>
      </c>
      <c r="AK28" s="336">
        <v>1072</v>
      </c>
    </row>
    <row r="29" spans="1:37" x14ac:dyDescent="0.25">
      <c r="A29" s="332" t="s">
        <v>0</v>
      </c>
      <c r="B29" s="333"/>
      <c r="C29" s="333"/>
      <c r="D29" s="333"/>
      <c r="E29" s="333"/>
      <c r="F29" s="333"/>
      <c r="G29" s="333"/>
      <c r="H29" s="333"/>
      <c r="I29" s="333"/>
      <c r="J29" s="333"/>
      <c r="K29" s="333"/>
      <c r="L29" s="333"/>
      <c r="M29" s="333"/>
      <c r="N29" s="333"/>
      <c r="O29" s="333"/>
      <c r="P29" s="333"/>
      <c r="Q29" s="333"/>
      <c r="R29" s="333"/>
      <c r="S29" s="333"/>
      <c r="T29" s="333"/>
      <c r="U29" s="333"/>
      <c r="V29" s="333"/>
      <c r="W29" s="333"/>
      <c r="X29" s="333"/>
      <c r="Y29" s="333"/>
      <c r="Z29" s="333"/>
      <c r="AA29" s="333"/>
      <c r="AB29" s="333"/>
      <c r="AC29" s="333"/>
      <c r="AD29" s="333"/>
      <c r="AE29" s="333"/>
      <c r="AF29" s="333"/>
      <c r="AG29" s="333"/>
      <c r="AH29" s="333"/>
      <c r="AI29" s="333"/>
      <c r="AJ29" s="333"/>
      <c r="AK29" s="333"/>
    </row>
    <row r="30" spans="1:37" x14ac:dyDescent="0.25">
      <c r="A30" s="334" t="s">
        <v>786</v>
      </c>
      <c r="B30" s="334">
        <f t="shared" ref="B30:AK33" si="0">SUM(B18,B24)</f>
        <v>20445</v>
      </c>
      <c r="C30" s="334">
        <f t="shared" si="0"/>
        <v>24887</v>
      </c>
      <c r="D30" s="334">
        <f t="shared" si="0"/>
        <v>26298</v>
      </c>
      <c r="E30" s="334">
        <f t="shared" si="0"/>
        <v>27240</v>
      </c>
      <c r="F30" s="334">
        <f t="shared" si="0"/>
        <v>27862</v>
      </c>
      <c r="G30" s="334">
        <f t="shared" si="0"/>
        <v>26198</v>
      </c>
      <c r="H30" s="334">
        <f t="shared" si="0"/>
        <v>24643</v>
      </c>
      <c r="I30" s="334">
        <f t="shared" si="0"/>
        <v>22163</v>
      </c>
      <c r="J30" s="334">
        <f t="shared" si="0"/>
        <v>23442</v>
      </c>
      <c r="K30" s="334">
        <f t="shared" si="0"/>
        <v>30064</v>
      </c>
      <c r="L30" s="334">
        <f t="shared" si="0"/>
        <v>30255</v>
      </c>
      <c r="M30" s="334">
        <f t="shared" si="0"/>
        <v>30196</v>
      </c>
      <c r="N30" s="334">
        <f t="shared" si="0"/>
        <v>30047</v>
      </c>
      <c r="O30" s="334">
        <f t="shared" si="0"/>
        <v>30130</v>
      </c>
      <c r="P30" s="334">
        <f t="shared" si="0"/>
        <v>31193</v>
      </c>
      <c r="Q30" s="334">
        <f t="shared" si="0"/>
        <v>33574</v>
      </c>
      <c r="R30" s="334">
        <f t="shared" si="0"/>
        <v>34978</v>
      </c>
      <c r="S30" s="334">
        <f t="shared" si="0"/>
        <v>35736</v>
      </c>
      <c r="T30" s="334">
        <f t="shared" si="0"/>
        <v>37709</v>
      </c>
      <c r="U30" s="334">
        <f t="shared" si="0"/>
        <v>39425</v>
      </c>
      <c r="V30" s="334">
        <f t="shared" si="0"/>
        <v>39767</v>
      </c>
      <c r="W30" s="334">
        <f t="shared" si="0"/>
        <v>36934</v>
      </c>
      <c r="X30" s="334">
        <f t="shared" si="0"/>
        <v>36198</v>
      </c>
      <c r="Y30" s="334">
        <f t="shared" si="0"/>
        <v>35884</v>
      </c>
      <c r="Z30" s="334">
        <f t="shared" si="0"/>
        <v>36750</v>
      </c>
      <c r="AA30" s="334">
        <f t="shared" si="0"/>
        <v>37373</v>
      </c>
      <c r="AB30" s="334">
        <f t="shared" si="0"/>
        <v>38323</v>
      </c>
      <c r="AC30" s="334">
        <f t="shared" si="0"/>
        <v>38950</v>
      </c>
      <c r="AD30" s="334">
        <f t="shared" si="0"/>
        <v>37724</v>
      </c>
      <c r="AE30" s="334">
        <f t="shared" si="0"/>
        <v>34272</v>
      </c>
      <c r="AF30" s="334">
        <f t="shared" si="0"/>
        <v>33252</v>
      </c>
      <c r="AG30" s="334">
        <f t="shared" si="0"/>
        <v>34599</v>
      </c>
      <c r="AH30" s="334">
        <f t="shared" si="0"/>
        <v>35472</v>
      </c>
      <c r="AI30" s="334">
        <f t="shared" si="0"/>
        <v>36531</v>
      </c>
      <c r="AJ30" s="334">
        <f t="shared" si="0"/>
        <v>36430</v>
      </c>
      <c r="AK30" s="334">
        <f t="shared" si="0"/>
        <v>35608</v>
      </c>
    </row>
    <row r="31" spans="1:37" x14ac:dyDescent="0.25">
      <c r="A31" s="334" t="s">
        <v>787</v>
      </c>
      <c r="B31" s="334">
        <f t="shared" si="0"/>
        <v>954</v>
      </c>
      <c r="C31" s="334">
        <f t="shared" si="0"/>
        <v>926</v>
      </c>
      <c r="D31" s="334">
        <f t="shared" si="0"/>
        <v>948</v>
      </c>
      <c r="E31" s="334">
        <f t="shared" si="0"/>
        <v>949</v>
      </c>
      <c r="F31" s="334">
        <f t="shared" si="0"/>
        <v>962</v>
      </c>
      <c r="G31" s="334">
        <f t="shared" si="0"/>
        <v>966</v>
      </c>
      <c r="H31" s="334">
        <f t="shared" si="0"/>
        <v>957</v>
      </c>
      <c r="I31" s="334">
        <f t="shared" si="0"/>
        <v>984</v>
      </c>
      <c r="J31" s="334">
        <f t="shared" si="0"/>
        <v>940</v>
      </c>
      <c r="K31" s="334">
        <f t="shared" si="0"/>
        <v>894</v>
      </c>
      <c r="L31" s="334">
        <f t="shared" si="0"/>
        <v>870</v>
      </c>
      <c r="M31" s="334">
        <f t="shared" si="0"/>
        <v>893</v>
      </c>
      <c r="N31" s="334">
        <f t="shared" si="0"/>
        <v>960</v>
      </c>
      <c r="O31" s="334">
        <f t="shared" si="0"/>
        <v>973</v>
      </c>
      <c r="P31" s="334">
        <f t="shared" si="0"/>
        <v>966</v>
      </c>
      <c r="Q31" s="334">
        <f t="shared" si="0"/>
        <v>1005</v>
      </c>
      <c r="R31" s="334">
        <f t="shared" si="0"/>
        <v>1076</v>
      </c>
      <c r="S31" s="334">
        <f t="shared" si="0"/>
        <v>1094</v>
      </c>
      <c r="T31" s="334">
        <f t="shared" si="0"/>
        <v>1125</v>
      </c>
      <c r="U31" s="334">
        <f t="shared" si="0"/>
        <v>1165</v>
      </c>
      <c r="V31" s="334">
        <f t="shared" si="0"/>
        <v>1225</v>
      </c>
      <c r="W31" s="334">
        <f t="shared" si="0"/>
        <v>1260</v>
      </c>
      <c r="X31" s="334">
        <f t="shared" si="0"/>
        <v>1313</v>
      </c>
      <c r="Y31" s="334">
        <f t="shared" si="0"/>
        <v>1408</v>
      </c>
      <c r="Z31" s="334">
        <f t="shared" si="0"/>
        <v>1611</v>
      </c>
      <c r="AA31" s="334">
        <f t="shared" si="0"/>
        <v>1636</v>
      </c>
      <c r="AB31" s="334">
        <f t="shared" si="0"/>
        <v>1696</v>
      </c>
      <c r="AC31" s="334">
        <f t="shared" si="0"/>
        <v>1723</v>
      </c>
      <c r="AD31" s="334">
        <f t="shared" si="0"/>
        <v>1903</v>
      </c>
      <c r="AE31" s="334">
        <f t="shared" si="0"/>
        <v>2024</v>
      </c>
      <c r="AF31" s="334">
        <f t="shared" si="0"/>
        <v>2206</v>
      </c>
      <c r="AG31" s="334">
        <f t="shared" si="0"/>
        <v>2234</v>
      </c>
      <c r="AH31" s="334">
        <f t="shared" si="0"/>
        <v>2257</v>
      </c>
      <c r="AI31" s="334">
        <f t="shared" si="0"/>
        <v>2144</v>
      </c>
      <c r="AJ31" s="334">
        <f t="shared" si="0"/>
        <v>2230</v>
      </c>
      <c r="AK31" s="334">
        <f t="shared" si="0"/>
        <v>2231</v>
      </c>
    </row>
    <row r="32" spans="1:37" x14ac:dyDescent="0.25">
      <c r="A32" s="334" t="s">
        <v>788</v>
      </c>
      <c r="B32" s="334">
        <f t="shared" si="0"/>
        <v>257</v>
      </c>
      <c r="C32" s="334">
        <f t="shared" si="0"/>
        <v>250</v>
      </c>
      <c r="D32" s="334">
        <f t="shared" si="0"/>
        <v>250</v>
      </c>
      <c r="E32" s="334">
        <f t="shared" si="0"/>
        <v>239</v>
      </c>
      <c r="F32" s="334">
        <f t="shared" si="0"/>
        <v>227</v>
      </c>
      <c r="G32" s="334">
        <f t="shared" si="0"/>
        <v>221</v>
      </c>
      <c r="H32" s="334">
        <f t="shared" si="0"/>
        <v>238</v>
      </c>
      <c r="I32" s="334">
        <f t="shared" si="0"/>
        <v>243</v>
      </c>
      <c r="J32" s="334">
        <f t="shared" si="0"/>
        <v>248</v>
      </c>
      <c r="K32" s="334">
        <f t="shared" si="0"/>
        <v>234</v>
      </c>
      <c r="L32" s="334">
        <f t="shared" si="0"/>
        <v>236</v>
      </c>
      <c r="M32" s="334">
        <f t="shared" si="0"/>
        <v>246</v>
      </c>
      <c r="N32" s="334">
        <f t="shared" si="0"/>
        <v>242</v>
      </c>
      <c r="O32" s="334">
        <f t="shared" si="0"/>
        <v>232</v>
      </c>
      <c r="P32" s="334">
        <f t="shared" si="0"/>
        <v>223</v>
      </c>
      <c r="Q32" s="334">
        <f t="shared" si="0"/>
        <v>220</v>
      </c>
      <c r="R32" s="334">
        <f t="shared" si="0"/>
        <v>235</v>
      </c>
      <c r="S32" s="334">
        <f t="shared" si="0"/>
        <v>238</v>
      </c>
      <c r="T32" s="334">
        <f t="shared" si="0"/>
        <v>252</v>
      </c>
      <c r="U32" s="334">
        <f t="shared" si="0"/>
        <v>261</v>
      </c>
      <c r="V32" s="334">
        <f t="shared" si="0"/>
        <v>274</v>
      </c>
      <c r="W32" s="334">
        <f t="shared" si="0"/>
        <v>271</v>
      </c>
      <c r="X32" s="334">
        <f t="shared" si="0"/>
        <v>261</v>
      </c>
      <c r="Y32" s="334">
        <f t="shared" si="0"/>
        <v>261</v>
      </c>
      <c r="Z32" s="334">
        <f t="shared" si="0"/>
        <v>279</v>
      </c>
      <c r="AA32" s="334">
        <f t="shared" si="0"/>
        <v>290</v>
      </c>
      <c r="AB32" s="334">
        <f t="shared" si="0"/>
        <v>302</v>
      </c>
      <c r="AC32" s="334">
        <f t="shared" si="0"/>
        <v>319</v>
      </c>
      <c r="AD32" s="334">
        <f t="shared" si="0"/>
        <v>326</v>
      </c>
      <c r="AE32" s="334">
        <f t="shared" si="0"/>
        <v>356</v>
      </c>
      <c r="AF32" s="334">
        <f t="shared" si="0"/>
        <v>369</v>
      </c>
      <c r="AG32" s="334">
        <f t="shared" si="0"/>
        <v>370</v>
      </c>
      <c r="AH32" s="334">
        <f t="shared" si="0"/>
        <v>387</v>
      </c>
      <c r="AI32" s="334">
        <f t="shared" si="0"/>
        <v>394</v>
      </c>
      <c r="AJ32" s="334">
        <f t="shared" si="0"/>
        <v>417</v>
      </c>
      <c r="AK32" s="334">
        <f t="shared" si="0"/>
        <v>423</v>
      </c>
    </row>
    <row r="33" spans="1:37" ht="16.5" thickBot="1" x14ac:dyDescent="0.3">
      <c r="A33" s="335" t="s">
        <v>789</v>
      </c>
      <c r="B33" s="334">
        <f t="shared" si="0"/>
        <v>79</v>
      </c>
      <c r="C33" s="334">
        <f t="shared" si="0"/>
        <v>81</v>
      </c>
      <c r="D33" s="334">
        <f t="shared" si="0"/>
        <v>75</v>
      </c>
      <c r="E33" s="334">
        <f t="shared" si="0"/>
        <v>73</v>
      </c>
      <c r="F33" s="334">
        <f t="shared" si="0"/>
        <v>68</v>
      </c>
      <c r="G33" s="334">
        <f t="shared" si="0"/>
        <v>66</v>
      </c>
      <c r="H33" s="334">
        <f t="shared" si="0"/>
        <v>62</v>
      </c>
      <c r="I33" s="334">
        <f t="shared" si="0"/>
        <v>61</v>
      </c>
      <c r="J33" s="334">
        <f t="shared" si="0"/>
        <v>62</v>
      </c>
      <c r="K33" s="334">
        <f t="shared" si="0"/>
        <v>59</v>
      </c>
      <c r="L33" s="334">
        <f t="shared" si="0"/>
        <v>61</v>
      </c>
      <c r="M33" s="334">
        <f t="shared" si="0"/>
        <v>56</v>
      </c>
      <c r="N33" s="334">
        <f t="shared" si="0"/>
        <v>60</v>
      </c>
      <c r="O33" s="334">
        <f t="shared" si="0"/>
        <v>62</v>
      </c>
      <c r="P33" s="334">
        <f t="shared" si="0"/>
        <v>62</v>
      </c>
      <c r="Q33" s="334">
        <f t="shared" si="0"/>
        <v>58</v>
      </c>
      <c r="R33" s="334">
        <f t="shared" si="0"/>
        <v>58</v>
      </c>
      <c r="S33" s="334">
        <f t="shared" si="0"/>
        <v>61</v>
      </c>
      <c r="T33" s="334">
        <f t="shared" si="0"/>
        <v>65</v>
      </c>
      <c r="U33" s="334">
        <f t="shared" si="0"/>
        <v>61</v>
      </c>
      <c r="V33" s="334">
        <f t="shared" si="0"/>
        <v>56</v>
      </c>
      <c r="W33" s="334">
        <f t="shared" si="0"/>
        <v>55</v>
      </c>
      <c r="X33" s="334">
        <f t="shared" si="0"/>
        <v>53</v>
      </c>
      <c r="Y33" s="334">
        <f t="shared" si="0"/>
        <v>54</v>
      </c>
      <c r="Z33" s="334">
        <f t="shared" si="0"/>
        <v>59</v>
      </c>
      <c r="AA33" s="334">
        <f t="shared" si="0"/>
        <v>55</v>
      </c>
      <c r="AB33" s="334">
        <f t="shared" si="0"/>
        <v>54</v>
      </c>
      <c r="AC33" s="334">
        <f t="shared" si="0"/>
        <v>54</v>
      </c>
      <c r="AD33" s="334">
        <f t="shared" si="0"/>
        <v>53</v>
      </c>
      <c r="AE33" s="334">
        <f t="shared" si="0"/>
        <v>52</v>
      </c>
      <c r="AF33" s="334">
        <f t="shared" si="0"/>
        <v>53</v>
      </c>
      <c r="AG33" s="334">
        <f t="shared" si="0"/>
        <v>52</v>
      </c>
      <c r="AH33" s="334">
        <f t="shared" si="0"/>
        <v>55</v>
      </c>
      <c r="AI33" s="334">
        <f t="shared" si="0"/>
        <v>54</v>
      </c>
      <c r="AJ33" s="334">
        <f t="shared" si="0"/>
        <v>55</v>
      </c>
      <c r="AK33" s="334">
        <f t="shared" si="0"/>
        <v>55</v>
      </c>
    </row>
    <row r="34" spans="1:37" x14ac:dyDescent="0.25">
      <c r="A34" s="336" t="s">
        <v>0</v>
      </c>
      <c r="B34" s="336">
        <f t="shared" ref="B34:C34" si="1">SUM(B30:B33)</f>
        <v>21735</v>
      </c>
      <c r="C34" s="336">
        <f t="shared" si="1"/>
        <v>26144</v>
      </c>
      <c r="D34" s="336">
        <f t="shared" ref="D34:AK34" si="2">SUM(D30:D33)</f>
        <v>27571</v>
      </c>
      <c r="E34" s="336">
        <f t="shared" si="2"/>
        <v>28501</v>
      </c>
      <c r="F34" s="336">
        <f t="shared" si="2"/>
        <v>29119</v>
      </c>
      <c r="G34" s="336">
        <f t="shared" si="2"/>
        <v>27451</v>
      </c>
      <c r="H34" s="336">
        <f t="shared" si="2"/>
        <v>25900</v>
      </c>
      <c r="I34" s="336">
        <f t="shared" si="2"/>
        <v>23451</v>
      </c>
      <c r="J34" s="336">
        <f t="shared" si="2"/>
        <v>24692</v>
      </c>
      <c r="K34" s="336">
        <f t="shared" si="2"/>
        <v>31251</v>
      </c>
      <c r="L34" s="336">
        <f t="shared" si="2"/>
        <v>31422</v>
      </c>
      <c r="M34" s="336">
        <f t="shared" si="2"/>
        <v>31391</v>
      </c>
      <c r="N34" s="336">
        <f t="shared" si="2"/>
        <v>31309</v>
      </c>
      <c r="O34" s="336">
        <f t="shared" si="2"/>
        <v>31397</v>
      </c>
      <c r="P34" s="336">
        <f t="shared" si="2"/>
        <v>32444</v>
      </c>
      <c r="Q34" s="336">
        <f t="shared" si="2"/>
        <v>34857</v>
      </c>
      <c r="R34" s="336">
        <f t="shared" si="2"/>
        <v>36347</v>
      </c>
      <c r="S34" s="336">
        <f t="shared" si="2"/>
        <v>37129</v>
      </c>
      <c r="T34" s="336">
        <f t="shared" si="2"/>
        <v>39151</v>
      </c>
      <c r="U34" s="336">
        <f t="shared" si="2"/>
        <v>40912</v>
      </c>
      <c r="V34" s="336">
        <f t="shared" si="2"/>
        <v>41322</v>
      </c>
      <c r="W34" s="336">
        <f t="shared" si="2"/>
        <v>38520</v>
      </c>
      <c r="X34" s="336">
        <f t="shared" si="2"/>
        <v>37825</v>
      </c>
      <c r="Y34" s="336">
        <f t="shared" si="2"/>
        <v>37607</v>
      </c>
      <c r="Z34" s="336">
        <f t="shared" si="2"/>
        <v>38699</v>
      </c>
      <c r="AA34" s="336">
        <f t="shared" si="2"/>
        <v>39354</v>
      </c>
      <c r="AB34" s="336">
        <f t="shared" si="2"/>
        <v>40375</v>
      </c>
      <c r="AC34" s="336">
        <f t="shared" si="2"/>
        <v>41046</v>
      </c>
      <c r="AD34" s="336">
        <f t="shared" si="2"/>
        <v>40006</v>
      </c>
      <c r="AE34" s="336">
        <f t="shared" si="2"/>
        <v>36704</v>
      </c>
      <c r="AF34" s="336">
        <f t="shared" si="2"/>
        <v>35880</v>
      </c>
      <c r="AG34" s="336">
        <f t="shared" si="2"/>
        <v>37255</v>
      </c>
      <c r="AH34" s="336">
        <f t="shared" si="2"/>
        <v>38171</v>
      </c>
      <c r="AI34" s="336">
        <f t="shared" si="2"/>
        <v>39123</v>
      </c>
      <c r="AJ34" s="336">
        <f t="shared" si="2"/>
        <v>39132</v>
      </c>
      <c r="AK34" s="336">
        <f t="shared" si="2"/>
        <v>38317</v>
      </c>
    </row>
  </sheetData>
  <mergeCells count="38">
    <mergeCell ref="V5:W5"/>
    <mergeCell ref="A4:A6"/>
    <mergeCell ref="B5:C5"/>
    <mergeCell ref="D5:E5"/>
    <mergeCell ref="F5:G5"/>
    <mergeCell ref="H5:I5"/>
    <mergeCell ref="J5:K5"/>
    <mergeCell ref="L5:M5"/>
    <mergeCell ref="N5:O5"/>
    <mergeCell ref="P5:Q5"/>
    <mergeCell ref="R5:S5"/>
    <mergeCell ref="T5:U5"/>
    <mergeCell ref="AJ5:AK5"/>
    <mergeCell ref="A14:A16"/>
    <mergeCell ref="B15:C15"/>
    <mergeCell ref="D15:E15"/>
    <mergeCell ref="F15:G15"/>
    <mergeCell ref="H15:I15"/>
    <mergeCell ref="J15:K15"/>
    <mergeCell ref="L15:M15"/>
    <mergeCell ref="N15:O15"/>
    <mergeCell ref="P15:Q15"/>
    <mergeCell ref="X5:Y5"/>
    <mergeCell ref="Z5:AA5"/>
    <mergeCell ref="AB5:AC5"/>
    <mergeCell ref="AD5:AE5"/>
    <mergeCell ref="AF5:AG5"/>
    <mergeCell ref="AH5:AI5"/>
    <mergeCell ref="AD15:AE15"/>
    <mergeCell ref="AF15:AG15"/>
    <mergeCell ref="AH15:AI15"/>
    <mergeCell ref="AJ15:AK15"/>
    <mergeCell ref="R15:S15"/>
    <mergeCell ref="T15:U15"/>
    <mergeCell ref="V15:W15"/>
    <mergeCell ref="X15:Y15"/>
    <mergeCell ref="Z15:AA15"/>
    <mergeCell ref="AB15:AC1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0986-241E-4BD0-ACAE-3C0F709096E5}">
  <dimension ref="A1:Q8"/>
  <sheetViews>
    <sheetView showGridLines="0" zoomScale="80" zoomScaleNormal="80" workbookViewId="0">
      <selection activeCell="I7" sqref="I7:Q7"/>
    </sheetView>
  </sheetViews>
  <sheetFormatPr defaultColWidth="8.7109375" defaultRowHeight="15.75" x14ac:dyDescent="0.25"/>
  <cols>
    <col min="1" max="1" width="64" style="125" customWidth="1"/>
    <col min="2" max="2" width="12.85546875" style="125" customWidth="1"/>
    <col min="3" max="3" width="10.7109375" style="125" bestFit="1" customWidth="1"/>
    <col min="4" max="5" width="11.42578125" style="125" customWidth="1"/>
    <col min="6" max="6" width="10.140625" style="125" bestFit="1" customWidth="1"/>
    <col min="7" max="7" width="11" style="125" bestFit="1" customWidth="1"/>
    <col min="8" max="8" width="13.85546875" style="125" customWidth="1"/>
    <col min="9" max="9" width="15.140625" style="125" customWidth="1"/>
    <col min="10" max="10" width="13.5703125" style="125" customWidth="1"/>
    <col min="11" max="11" width="12.28515625" style="125" customWidth="1"/>
    <col min="12" max="12" width="11.5703125" style="125" customWidth="1"/>
    <col min="13" max="13" width="10.28515625" style="125" bestFit="1" customWidth="1"/>
    <col min="14" max="14" width="11" style="125" bestFit="1" customWidth="1"/>
    <col min="15" max="15" width="10.7109375" style="125" bestFit="1" customWidth="1"/>
    <col min="16" max="16" width="11.42578125" style="125" customWidth="1"/>
    <col min="17" max="17" width="13.85546875" style="125" customWidth="1"/>
    <col min="18" max="16384" width="8.7109375" style="125"/>
  </cols>
  <sheetData>
    <row r="1" spans="1:17" x14ac:dyDescent="0.25">
      <c r="A1" s="319" t="s">
        <v>790</v>
      </c>
    </row>
    <row r="2" spans="1:17" ht="16.5" thickBot="1" x14ac:dyDescent="0.3"/>
    <row r="3" spans="1:17" x14ac:dyDescent="0.25">
      <c r="A3" s="337"/>
      <c r="B3" s="338">
        <v>44986</v>
      </c>
      <c r="C3" s="338">
        <v>45017</v>
      </c>
      <c r="D3" s="338">
        <v>45047</v>
      </c>
      <c r="E3" s="338">
        <v>45078</v>
      </c>
      <c r="F3" s="338">
        <v>45108</v>
      </c>
      <c r="G3" s="338">
        <v>45139</v>
      </c>
      <c r="H3" s="339">
        <v>45170</v>
      </c>
      <c r="I3" s="340">
        <v>45200</v>
      </c>
      <c r="J3" s="341">
        <v>45231</v>
      </c>
      <c r="K3" s="341">
        <v>45261</v>
      </c>
      <c r="L3" s="341">
        <v>45292</v>
      </c>
      <c r="M3" s="341">
        <v>45323</v>
      </c>
      <c r="N3" s="341">
        <v>45352</v>
      </c>
      <c r="O3" s="341">
        <v>45383</v>
      </c>
      <c r="P3" s="341">
        <v>45413</v>
      </c>
      <c r="Q3" s="342">
        <v>45444</v>
      </c>
    </row>
    <row r="4" spans="1:17" x14ac:dyDescent="0.25">
      <c r="A4" s="343" t="s">
        <v>791</v>
      </c>
      <c r="B4" s="344">
        <v>14255</v>
      </c>
      <c r="C4" s="344">
        <v>12671</v>
      </c>
      <c r="D4" s="344">
        <v>12442</v>
      </c>
      <c r="E4" s="344">
        <v>11090</v>
      </c>
      <c r="F4" s="344">
        <v>11255</v>
      </c>
      <c r="G4" s="344">
        <v>12344</v>
      </c>
      <c r="H4" s="345">
        <v>10474</v>
      </c>
      <c r="I4" s="346">
        <v>20381</v>
      </c>
      <c r="J4" s="344">
        <v>19637</v>
      </c>
      <c r="K4" s="344">
        <v>20285</v>
      </c>
      <c r="L4" s="344">
        <v>19291</v>
      </c>
      <c r="M4" s="344">
        <v>22135</v>
      </c>
      <c r="N4" s="344">
        <v>24399</v>
      </c>
      <c r="O4" s="344">
        <v>23644</v>
      </c>
      <c r="P4" s="344">
        <v>25949</v>
      </c>
      <c r="Q4" s="345">
        <v>23322</v>
      </c>
    </row>
    <row r="5" spans="1:17" x14ac:dyDescent="0.25">
      <c r="A5" s="343" t="s">
        <v>792</v>
      </c>
      <c r="B5" s="344">
        <v>2026</v>
      </c>
      <c r="C5" s="344">
        <v>1004</v>
      </c>
      <c r="D5" s="344">
        <v>1251</v>
      </c>
      <c r="E5" s="344">
        <v>980</v>
      </c>
      <c r="F5" s="344">
        <v>1112</v>
      </c>
      <c r="G5" s="344">
        <v>1446</v>
      </c>
      <c r="H5" s="345">
        <v>1201</v>
      </c>
      <c r="I5" s="346">
        <v>1167</v>
      </c>
      <c r="J5" s="344">
        <v>1141</v>
      </c>
      <c r="K5" s="344">
        <v>1038</v>
      </c>
      <c r="L5" s="344">
        <v>778</v>
      </c>
      <c r="M5" s="344">
        <v>906</v>
      </c>
      <c r="N5" s="344">
        <v>1024</v>
      </c>
      <c r="O5" s="344">
        <v>1109</v>
      </c>
      <c r="P5" s="344">
        <v>1026</v>
      </c>
      <c r="Q5" s="345">
        <v>949</v>
      </c>
    </row>
    <row r="6" spans="1:17" x14ac:dyDescent="0.25">
      <c r="A6" s="343" t="s">
        <v>793</v>
      </c>
      <c r="B6" s="347">
        <f t="shared" ref="B6:Q6" si="0">IF(ISERROR(B5/B4),0,B5/B4)</f>
        <v>0.1421255699754472</v>
      </c>
      <c r="C6" s="347">
        <f t="shared" si="0"/>
        <v>7.9236050824717866E-2</v>
      </c>
      <c r="D6" s="347">
        <f t="shared" si="0"/>
        <v>0.10054653592669989</v>
      </c>
      <c r="E6" s="347">
        <f t="shared" si="0"/>
        <v>8.8367899008115425E-2</v>
      </c>
      <c r="F6" s="347">
        <f t="shared" si="0"/>
        <v>9.8800533096401605E-2</v>
      </c>
      <c r="G6" s="347">
        <f t="shared" si="0"/>
        <v>0.11714193130265717</v>
      </c>
      <c r="H6" s="348">
        <f t="shared" si="0"/>
        <v>0.11466488447584496</v>
      </c>
      <c r="I6" s="349">
        <f t="shared" si="0"/>
        <v>5.7259212011186889E-2</v>
      </c>
      <c r="J6" s="347">
        <f t="shared" si="0"/>
        <v>5.8104598462086876E-2</v>
      </c>
      <c r="K6" s="347">
        <f t="shared" si="0"/>
        <v>5.1170815873798375E-2</v>
      </c>
      <c r="L6" s="347">
        <f t="shared" si="0"/>
        <v>4.0329687419003682E-2</v>
      </c>
      <c r="M6" s="347">
        <f t="shared" si="0"/>
        <v>4.0930652812288235E-2</v>
      </c>
      <c r="N6" s="347">
        <f t="shared" si="0"/>
        <v>4.1968933152998072E-2</v>
      </c>
      <c r="O6" s="347">
        <f t="shared" si="0"/>
        <v>4.6904077144307221E-2</v>
      </c>
      <c r="P6" s="347">
        <f t="shared" si="0"/>
        <v>3.9539095918917876E-2</v>
      </c>
      <c r="Q6" s="348">
        <f t="shared" si="0"/>
        <v>4.0691192865105912E-2</v>
      </c>
    </row>
    <row r="7" spans="1:17" x14ac:dyDescent="0.25">
      <c r="A7" s="343" t="s">
        <v>794</v>
      </c>
      <c r="B7" s="350">
        <v>4149.3917274939204</v>
      </c>
      <c r="C7" s="350">
        <v>6354.3983822042501</v>
      </c>
      <c r="D7" s="350">
        <v>6341.3197172034597</v>
      </c>
      <c r="E7" s="350">
        <v>6934.8484848484804</v>
      </c>
      <c r="F7" s="350">
        <v>7137.2134038800696</v>
      </c>
      <c r="G7" s="350">
        <v>6818.7070151306698</v>
      </c>
      <c r="H7" s="351">
        <v>6917.0357751277697</v>
      </c>
      <c r="I7" s="352">
        <v>6569.9145299145302</v>
      </c>
      <c r="J7" s="350">
        <v>6332.73862622658</v>
      </c>
      <c r="K7" s="350">
        <v>6730.5801376597801</v>
      </c>
      <c r="L7" s="350">
        <v>6613.5240572171697</v>
      </c>
      <c r="M7" s="350">
        <v>7039.4304490690001</v>
      </c>
      <c r="N7" s="350">
        <v>6625.0761421319803</v>
      </c>
      <c r="O7" s="350">
        <v>6584.8375451263501</v>
      </c>
      <c r="P7" s="350">
        <v>6563.0693069306899</v>
      </c>
      <c r="Q7" s="351">
        <v>6742.5624321389796</v>
      </c>
    </row>
    <row r="8" spans="1:17" ht="16.5" thickBot="1" x14ac:dyDescent="0.3">
      <c r="A8" s="353" t="s">
        <v>795</v>
      </c>
      <c r="B8" s="354">
        <v>34.517275419545904</v>
      </c>
      <c r="C8" s="354">
        <v>46.820717131474098</v>
      </c>
      <c r="D8" s="354">
        <v>44.201438848920901</v>
      </c>
      <c r="E8" s="354">
        <v>48.1367346938775</v>
      </c>
      <c r="F8" s="354">
        <v>48.999100719424497</v>
      </c>
      <c r="G8" s="354">
        <v>47.914246196403901</v>
      </c>
      <c r="H8" s="355">
        <v>48.601998334721102</v>
      </c>
      <c r="I8" s="356">
        <v>57.191945158499998</v>
      </c>
      <c r="J8" s="354">
        <v>61.764241893099999</v>
      </c>
      <c r="K8" s="354">
        <v>65.241811175300001</v>
      </c>
      <c r="L8" s="354">
        <v>73.2609254499</v>
      </c>
      <c r="M8" s="354">
        <v>77.022075055200006</v>
      </c>
      <c r="N8" s="354">
        <v>79.2841796875</v>
      </c>
      <c r="O8" s="354">
        <v>73.457168620399997</v>
      </c>
      <c r="P8" s="354">
        <v>74.508771929800005</v>
      </c>
      <c r="Q8" s="355">
        <v>70.741833509000003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89315-3C89-4CB9-90D6-427AB3C22B51}">
  <dimension ref="A1:L148"/>
  <sheetViews>
    <sheetView showGridLines="0" topLeftCell="A120" zoomScale="80" zoomScaleNormal="80" workbookViewId="0">
      <selection activeCell="I13" sqref="I13"/>
    </sheetView>
  </sheetViews>
  <sheetFormatPr defaultRowHeight="15" x14ac:dyDescent="0.25"/>
  <cols>
    <col min="1" max="1" width="35.7109375" customWidth="1"/>
    <col min="2" max="2" width="11.140625" customWidth="1"/>
    <col min="3" max="3" width="10.85546875" customWidth="1"/>
  </cols>
  <sheetData>
    <row r="1" spans="1:12" ht="71.45" customHeight="1" x14ac:dyDescent="0.3">
      <c r="A1" s="442" t="s">
        <v>796</v>
      </c>
      <c r="B1" s="443"/>
      <c r="C1" s="443"/>
      <c r="D1" s="443"/>
      <c r="E1" s="443"/>
      <c r="F1" s="443"/>
      <c r="G1" s="443"/>
      <c r="H1" s="443"/>
      <c r="I1" s="443"/>
      <c r="J1" s="443"/>
      <c r="K1" s="443"/>
      <c r="L1" s="443"/>
    </row>
    <row r="2" spans="1:12" ht="12.6" customHeight="1" x14ac:dyDescent="0.25"/>
    <row r="3" spans="1:12" ht="16.5" thickBot="1" x14ac:dyDescent="0.3">
      <c r="A3" s="319" t="s">
        <v>797</v>
      </c>
      <c r="B3" s="125"/>
      <c r="C3" s="125"/>
    </row>
    <row r="4" spans="1:12" ht="15.75" x14ac:dyDescent="0.25">
      <c r="A4" s="337" t="s">
        <v>746</v>
      </c>
      <c r="B4" s="339" t="s">
        <v>798</v>
      </c>
    </row>
    <row r="5" spans="1:12" ht="15.75" x14ac:dyDescent="0.25">
      <c r="A5" s="343" t="s">
        <v>799</v>
      </c>
      <c r="B5" s="357">
        <v>15</v>
      </c>
    </row>
    <row r="6" spans="1:12" ht="15.75" x14ac:dyDescent="0.25">
      <c r="A6" s="343" t="s">
        <v>800</v>
      </c>
      <c r="B6" s="357">
        <v>9</v>
      </c>
    </row>
    <row r="7" spans="1:12" ht="15.75" x14ac:dyDescent="0.25">
      <c r="A7" s="343" t="s">
        <v>801</v>
      </c>
      <c r="B7" s="357">
        <v>10</v>
      </c>
    </row>
    <row r="8" spans="1:12" ht="15.75" x14ac:dyDescent="0.25">
      <c r="A8" s="343" t="s">
        <v>802</v>
      </c>
      <c r="B8" s="357">
        <v>25</v>
      </c>
    </row>
    <row r="9" spans="1:12" ht="15.75" x14ac:dyDescent="0.25">
      <c r="A9" s="343" t="s">
        <v>803</v>
      </c>
      <c r="B9" s="357">
        <v>17</v>
      </c>
    </row>
    <row r="10" spans="1:12" ht="15.75" x14ac:dyDescent="0.25">
      <c r="A10" s="343" t="s">
        <v>747</v>
      </c>
      <c r="B10" s="357">
        <v>25</v>
      </c>
    </row>
    <row r="11" spans="1:12" ht="16.5" thickBot="1" x14ac:dyDescent="0.3">
      <c r="A11" s="353" t="s">
        <v>691</v>
      </c>
      <c r="B11" s="358">
        <v>11</v>
      </c>
    </row>
    <row r="13" spans="1:12" ht="16.5" thickBot="1" x14ac:dyDescent="0.3">
      <c r="A13" s="319" t="s">
        <v>804</v>
      </c>
      <c r="B13" s="125"/>
    </row>
    <row r="14" spans="1:12" ht="15.75" x14ac:dyDescent="0.25">
      <c r="A14" s="337" t="s">
        <v>746</v>
      </c>
      <c r="B14" s="339" t="s">
        <v>805</v>
      </c>
    </row>
    <row r="15" spans="1:12" ht="15.75" x14ac:dyDescent="0.25">
      <c r="A15" s="343" t="s">
        <v>799</v>
      </c>
      <c r="B15" s="357">
        <v>22</v>
      </c>
    </row>
    <row r="16" spans="1:12" ht="15.75" x14ac:dyDescent="0.25">
      <c r="A16" s="343" t="s">
        <v>800</v>
      </c>
      <c r="B16" s="357">
        <v>21</v>
      </c>
    </row>
    <row r="17" spans="1:2" ht="15.75" x14ac:dyDescent="0.25">
      <c r="A17" s="343" t="s">
        <v>801</v>
      </c>
      <c r="B17" s="357">
        <v>19</v>
      </c>
    </row>
    <row r="18" spans="1:2" ht="15.75" x14ac:dyDescent="0.25">
      <c r="A18" s="343" t="s">
        <v>802</v>
      </c>
      <c r="B18" s="357">
        <v>19</v>
      </c>
    </row>
    <row r="19" spans="1:2" ht="15.75" x14ac:dyDescent="0.25">
      <c r="A19" s="343" t="s">
        <v>803</v>
      </c>
      <c r="B19" s="357">
        <v>19</v>
      </c>
    </row>
    <row r="20" spans="1:2" ht="15.75" x14ac:dyDescent="0.25">
      <c r="A20" s="359" t="s">
        <v>747</v>
      </c>
      <c r="B20" s="360">
        <v>20</v>
      </c>
    </row>
    <row r="21" spans="1:2" ht="16.5" thickBot="1" x14ac:dyDescent="0.3">
      <c r="A21" s="353" t="s">
        <v>691</v>
      </c>
      <c r="B21" s="358">
        <v>10</v>
      </c>
    </row>
    <row r="22" spans="1:2" ht="15.75" x14ac:dyDescent="0.25">
      <c r="B22" s="361"/>
    </row>
    <row r="23" spans="1:2" ht="16.5" thickBot="1" x14ac:dyDescent="0.3">
      <c r="A23" s="319" t="s">
        <v>806</v>
      </c>
      <c r="B23" s="125"/>
    </row>
    <row r="24" spans="1:2" ht="15.75" x14ac:dyDescent="0.25">
      <c r="A24" s="337" t="s">
        <v>746</v>
      </c>
      <c r="B24" s="339" t="s">
        <v>722</v>
      </c>
    </row>
    <row r="25" spans="1:2" ht="15.75" x14ac:dyDescent="0.25">
      <c r="A25" s="343" t="s">
        <v>799</v>
      </c>
      <c r="B25" s="345">
        <v>12</v>
      </c>
    </row>
    <row r="26" spans="1:2" ht="15.75" x14ac:dyDescent="0.25">
      <c r="A26" s="343" t="s">
        <v>800</v>
      </c>
      <c r="B26" s="345">
        <v>3</v>
      </c>
    </row>
    <row r="27" spans="1:2" ht="15.75" x14ac:dyDescent="0.25">
      <c r="A27" s="343" t="s">
        <v>801</v>
      </c>
      <c r="B27" s="345">
        <v>9</v>
      </c>
    </row>
    <row r="28" spans="1:2" ht="15.75" x14ac:dyDescent="0.25">
      <c r="A28" s="343" t="s">
        <v>802</v>
      </c>
      <c r="B28" s="345">
        <v>11</v>
      </c>
    </row>
    <row r="29" spans="1:2" ht="15.75" x14ac:dyDescent="0.25">
      <c r="A29" s="343" t="s">
        <v>803</v>
      </c>
      <c r="B29" s="345">
        <v>8</v>
      </c>
    </row>
    <row r="30" spans="1:2" ht="15.75" x14ac:dyDescent="0.25">
      <c r="A30" s="343" t="s">
        <v>747</v>
      </c>
      <c r="B30" s="345">
        <v>14</v>
      </c>
    </row>
    <row r="31" spans="1:2" ht="16.5" thickBot="1" x14ac:dyDescent="0.3">
      <c r="A31" s="353" t="s">
        <v>691</v>
      </c>
      <c r="B31" s="358">
        <v>4</v>
      </c>
    </row>
    <row r="32" spans="1:2" ht="15.75" x14ac:dyDescent="0.25">
      <c r="B32" s="361"/>
    </row>
    <row r="33" spans="1:2" ht="16.5" thickBot="1" x14ac:dyDescent="0.3">
      <c r="A33" s="319" t="s">
        <v>807</v>
      </c>
      <c r="B33" s="125"/>
    </row>
    <row r="34" spans="1:2" ht="15.75" x14ac:dyDescent="0.25">
      <c r="A34" s="337" t="s">
        <v>746</v>
      </c>
      <c r="B34" s="339" t="s">
        <v>798</v>
      </c>
    </row>
    <row r="35" spans="1:2" ht="15.75" x14ac:dyDescent="0.25">
      <c r="A35" s="343" t="s">
        <v>799</v>
      </c>
      <c r="B35" s="345">
        <v>30</v>
      </c>
    </row>
    <row r="36" spans="1:2" ht="15.75" x14ac:dyDescent="0.25">
      <c r="A36" s="343" t="s">
        <v>800</v>
      </c>
      <c r="B36" s="345">
        <v>12</v>
      </c>
    </row>
    <row r="37" spans="1:2" ht="15.75" x14ac:dyDescent="0.25">
      <c r="A37" s="343" t="s">
        <v>801</v>
      </c>
      <c r="B37" s="345">
        <v>11</v>
      </c>
    </row>
    <row r="38" spans="1:2" ht="15.75" x14ac:dyDescent="0.25">
      <c r="A38" s="343" t="s">
        <v>802</v>
      </c>
      <c r="B38" s="345">
        <v>6</v>
      </c>
    </row>
    <row r="39" spans="1:2" ht="15.75" x14ac:dyDescent="0.25">
      <c r="A39" s="343" t="s">
        <v>748</v>
      </c>
      <c r="B39" s="345">
        <v>1</v>
      </c>
    </row>
    <row r="40" spans="1:2" ht="15.75" x14ac:dyDescent="0.25">
      <c r="A40" s="343" t="s">
        <v>747</v>
      </c>
      <c r="B40" s="345">
        <v>7</v>
      </c>
    </row>
    <row r="41" spans="1:2" ht="16.5" thickBot="1" x14ac:dyDescent="0.3">
      <c r="A41" s="353" t="s">
        <v>691</v>
      </c>
      <c r="B41" s="358">
        <v>3</v>
      </c>
    </row>
    <row r="43" spans="1:2" ht="16.5" thickBot="1" x14ac:dyDescent="0.3">
      <c r="A43" s="319" t="s">
        <v>808</v>
      </c>
      <c r="B43" s="125"/>
    </row>
    <row r="44" spans="1:2" ht="15.75" x14ac:dyDescent="0.25">
      <c r="A44" s="337" t="s">
        <v>746</v>
      </c>
      <c r="B44" s="339" t="s">
        <v>805</v>
      </c>
    </row>
    <row r="45" spans="1:2" ht="15.75" x14ac:dyDescent="0.25">
      <c r="A45" s="343" t="s">
        <v>799</v>
      </c>
      <c r="B45" s="345">
        <v>19</v>
      </c>
    </row>
    <row r="46" spans="1:2" ht="15.75" x14ac:dyDescent="0.25">
      <c r="A46" s="343" t="s">
        <v>800</v>
      </c>
      <c r="B46" s="345">
        <v>8</v>
      </c>
    </row>
    <row r="47" spans="1:2" ht="15.75" x14ac:dyDescent="0.25">
      <c r="A47" s="343" t="s">
        <v>801</v>
      </c>
      <c r="B47" s="345">
        <v>9</v>
      </c>
    </row>
    <row r="48" spans="1:2" ht="15.75" x14ac:dyDescent="0.25">
      <c r="A48" s="343" t="s">
        <v>802</v>
      </c>
      <c r="B48" s="345">
        <v>4</v>
      </c>
    </row>
    <row r="49" spans="1:2" ht="15.75" x14ac:dyDescent="0.25">
      <c r="A49" s="343" t="s">
        <v>748</v>
      </c>
      <c r="B49" s="345">
        <v>1</v>
      </c>
    </row>
    <row r="50" spans="1:2" ht="15.75" x14ac:dyDescent="0.25">
      <c r="A50" s="343" t="s">
        <v>747</v>
      </c>
      <c r="B50" s="345">
        <v>4</v>
      </c>
    </row>
    <row r="51" spans="1:2" ht="16.5" thickBot="1" x14ac:dyDescent="0.3">
      <c r="A51" s="353" t="s">
        <v>691</v>
      </c>
      <c r="B51" s="358">
        <v>2</v>
      </c>
    </row>
    <row r="52" spans="1:2" ht="15.75" x14ac:dyDescent="0.25">
      <c r="B52" s="361"/>
    </row>
    <row r="53" spans="1:2" ht="16.5" thickBot="1" x14ac:dyDescent="0.3">
      <c r="A53" s="319" t="s">
        <v>809</v>
      </c>
      <c r="B53" s="125"/>
    </row>
    <row r="54" spans="1:2" ht="15.75" x14ac:dyDescent="0.25">
      <c r="A54" s="337" t="s">
        <v>746</v>
      </c>
      <c r="B54" s="339" t="s">
        <v>722</v>
      </c>
    </row>
    <row r="55" spans="1:2" ht="15.75" x14ac:dyDescent="0.25">
      <c r="A55" s="343" t="s">
        <v>799</v>
      </c>
      <c r="B55" s="345">
        <v>2</v>
      </c>
    </row>
    <row r="56" spans="1:2" ht="15.75" x14ac:dyDescent="0.25">
      <c r="A56" s="343" t="s">
        <v>800</v>
      </c>
      <c r="B56" s="345">
        <v>1</v>
      </c>
    </row>
    <row r="57" spans="1:2" ht="15.75" x14ac:dyDescent="0.25">
      <c r="A57" s="343" t="s">
        <v>801</v>
      </c>
      <c r="B57" s="345">
        <v>0</v>
      </c>
    </row>
    <row r="58" spans="1:2" ht="15.75" x14ac:dyDescent="0.25">
      <c r="A58" s="343" t="s">
        <v>802</v>
      </c>
      <c r="B58" s="345">
        <v>0</v>
      </c>
    </row>
    <row r="59" spans="1:2" ht="15.75" x14ac:dyDescent="0.25">
      <c r="A59" s="343" t="s">
        <v>803</v>
      </c>
      <c r="B59" s="345">
        <v>0</v>
      </c>
    </row>
    <row r="60" spans="1:2" ht="15.75" x14ac:dyDescent="0.25">
      <c r="A60" s="343" t="s">
        <v>747</v>
      </c>
      <c r="B60" s="345">
        <v>0</v>
      </c>
    </row>
    <row r="61" spans="1:2" ht="16.5" thickBot="1" x14ac:dyDescent="0.3">
      <c r="A61" s="353" t="s">
        <v>691</v>
      </c>
      <c r="B61" s="362">
        <v>0</v>
      </c>
    </row>
    <row r="62" spans="1:2" ht="15.75" x14ac:dyDescent="0.25">
      <c r="B62" s="361"/>
    </row>
    <row r="63" spans="1:2" ht="16.5" thickBot="1" x14ac:dyDescent="0.3">
      <c r="A63" s="319" t="s">
        <v>810</v>
      </c>
      <c r="B63" s="125"/>
    </row>
    <row r="64" spans="1:2" ht="15.75" x14ac:dyDescent="0.25">
      <c r="A64" s="337" t="s">
        <v>746</v>
      </c>
      <c r="B64" s="339" t="s">
        <v>798</v>
      </c>
    </row>
    <row r="65" spans="1:2" ht="15.75" x14ac:dyDescent="0.25">
      <c r="A65" s="343" t="s">
        <v>799</v>
      </c>
      <c r="B65" s="345">
        <v>24545</v>
      </c>
    </row>
    <row r="66" spans="1:2" ht="15.75" x14ac:dyDescent="0.25">
      <c r="A66" s="343" t="s">
        <v>800</v>
      </c>
      <c r="B66" s="345">
        <v>22976</v>
      </c>
    </row>
    <row r="67" spans="1:2" ht="15.75" x14ac:dyDescent="0.25">
      <c r="A67" s="343" t="s">
        <v>801</v>
      </c>
      <c r="B67" s="345">
        <v>16174</v>
      </c>
    </row>
    <row r="68" spans="1:2" ht="15.75" x14ac:dyDescent="0.25">
      <c r="A68" s="343" t="s">
        <v>802</v>
      </c>
      <c r="B68" s="345">
        <v>6941</v>
      </c>
    </row>
    <row r="69" spans="1:2" ht="15.75" x14ac:dyDescent="0.25">
      <c r="A69" s="343" t="s">
        <v>803</v>
      </c>
      <c r="B69" s="345">
        <v>5977</v>
      </c>
    </row>
    <row r="70" spans="1:2" ht="15.75" x14ac:dyDescent="0.25">
      <c r="A70" s="343" t="s">
        <v>747</v>
      </c>
      <c r="B70" s="345">
        <v>9042</v>
      </c>
    </row>
    <row r="71" spans="1:2" ht="16.5" thickBot="1" x14ac:dyDescent="0.3">
      <c r="A71" s="353" t="s">
        <v>691</v>
      </c>
      <c r="B71" s="358">
        <v>4516</v>
      </c>
    </row>
    <row r="73" spans="1:2" ht="16.5" thickBot="1" x14ac:dyDescent="0.3">
      <c r="A73" s="319" t="s">
        <v>811</v>
      </c>
      <c r="B73" s="125"/>
    </row>
    <row r="74" spans="1:2" ht="15.75" x14ac:dyDescent="0.25">
      <c r="A74" s="337" t="s">
        <v>746</v>
      </c>
      <c r="B74" s="339" t="s">
        <v>805</v>
      </c>
    </row>
    <row r="75" spans="1:2" ht="15.75" x14ac:dyDescent="0.25">
      <c r="A75" s="343" t="s">
        <v>799</v>
      </c>
      <c r="B75" s="345">
        <v>25793</v>
      </c>
    </row>
    <row r="76" spans="1:2" ht="15.75" x14ac:dyDescent="0.25">
      <c r="A76" s="343" t="s">
        <v>800</v>
      </c>
      <c r="B76" s="345">
        <v>24371</v>
      </c>
    </row>
    <row r="77" spans="1:2" ht="15.75" x14ac:dyDescent="0.25">
      <c r="A77" s="343" t="s">
        <v>801</v>
      </c>
      <c r="B77" s="345">
        <v>17657</v>
      </c>
    </row>
    <row r="78" spans="1:2" ht="15.75" x14ac:dyDescent="0.25">
      <c r="A78" s="343" t="s">
        <v>802</v>
      </c>
      <c r="B78" s="345">
        <v>7422</v>
      </c>
    </row>
    <row r="79" spans="1:2" ht="15.75" x14ac:dyDescent="0.25">
      <c r="A79" s="343" t="s">
        <v>803</v>
      </c>
      <c r="B79" s="345">
        <v>6468</v>
      </c>
    </row>
    <row r="80" spans="1:2" ht="15.75" x14ac:dyDescent="0.25">
      <c r="A80" s="343" t="s">
        <v>747</v>
      </c>
      <c r="B80" s="345">
        <v>9470</v>
      </c>
    </row>
    <row r="81" spans="1:8" ht="16.5" thickBot="1" x14ac:dyDescent="0.3">
      <c r="A81" s="353" t="s">
        <v>691</v>
      </c>
      <c r="B81" s="358">
        <v>4657</v>
      </c>
    </row>
    <row r="82" spans="1:8" ht="15.75" x14ac:dyDescent="0.25">
      <c r="B82" s="361"/>
    </row>
    <row r="83" spans="1:8" ht="16.5" thickBot="1" x14ac:dyDescent="0.3">
      <c r="A83" s="319" t="s">
        <v>812</v>
      </c>
      <c r="B83" s="125"/>
    </row>
    <row r="84" spans="1:8" ht="15.75" x14ac:dyDescent="0.25">
      <c r="A84" s="337" t="s">
        <v>746</v>
      </c>
      <c r="B84" s="339" t="s">
        <v>722</v>
      </c>
    </row>
    <row r="85" spans="1:8" ht="15.75" x14ac:dyDescent="0.25">
      <c r="A85" s="343" t="s">
        <v>799</v>
      </c>
      <c r="B85" s="345">
        <v>13632</v>
      </c>
    </row>
    <row r="86" spans="1:8" ht="15.75" x14ac:dyDescent="0.25">
      <c r="A86" s="343" t="s">
        <v>800</v>
      </c>
      <c r="B86" s="345">
        <v>13203</v>
      </c>
    </row>
    <row r="87" spans="1:8" ht="15.75" x14ac:dyDescent="0.25">
      <c r="A87" s="343" t="s">
        <v>801</v>
      </c>
      <c r="B87" s="345">
        <v>10998</v>
      </c>
    </row>
    <row r="88" spans="1:8" ht="15.75" x14ac:dyDescent="0.25">
      <c r="A88" s="343" t="s">
        <v>802</v>
      </c>
      <c r="B88" s="345">
        <v>64</v>
      </c>
    </row>
    <row r="89" spans="1:8" ht="15.75" x14ac:dyDescent="0.25">
      <c r="A89" s="343" t="s">
        <v>803</v>
      </c>
      <c r="B89" s="345">
        <v>4065</v>
      </c>
    </row>
    <row r="90" spans="1:8" ht="15.75" x14ac:dyDescent="0.25">
      <c r="A90" s="343" t="s">
        <v>747</v>
      </c>
      <c r="B90" s="345">
        <v>5801</v>
      </c>
    </row>
    <row r="91" spans="1:8" ht="16.5" thickBot="1" x14ac:dyDescent="0.3">
      <c r="A91" s="353" t="s">
        <v>691</v>
      </c>
      <c r="B91" s="358">
        <v>3049</v>
      </c>
    </row>
    <row r="92" spans="1:8" ht="15.75" x14ac:dyDescent="0.25">
      <c r="B92" s="361"/>
    </row>
    <row r="93" spans="1:8" ht="16.5" thickBot="1" x14ac:dyDescent="0.3">
      <c r="A93" s="319" t="s">
        <v>813</v>
      </c>
      <c r="B93" s="125"/>
    </row>
    <row r="94" spans="1:8" ht="15.75" x14ac:dyDescent="0.25">
      <c r="A94" s="337" t="s">
        <v>814</v>
      </c>
      <c r="B94" s="338" t="s">
        <v>799</v>
      </c>
      <c r="C94" s="338" t="s">
        <v>800</v>
      </c>
      <c r="D94" s="338" t="s">
        <v>801</v>
      </c>
      <c r="E94" s="338" t="s">
        <v>802</v>
      </c>
      <c r="F94" s="338" t="s">
        <v>748</v>
      </c>
      <c r="G94" s="338" t="s">
        <v>747</v>
      </c>
      <c r="H94" s="339" t="s">
        <v>691</v>
      </c>
    </row>
    <row r="95" spans="1:8" ht="15.75" x14ac:dyDescent="0.25">
      <c r="A95" s="343" t="s">
        <v>815</v>
      </c>
      <c r="B95" s="363"/>
      <c r="C95" s="363"/>
      <c r="D95" s="363"/>
      <c r="E95" s="363"/>
      <c r="F95" s="344">
        <v>23</v>
      </c>
      <c r="G95" s="344">
        <v>123</v>
      </c>
      <c r="H95" s="345">
        <v>41</v>
      </c>
    </row>
    <row r="96" spans="1:8" ht="15.75" x14ac:dyDescent="0.25">
      <c r="A96" s="343" t="s">
        <v>816</v>
      </c>
      <c r="B96" s="363">
        <v>0</v>
      </c>
      <c r="C96" s="363">
        <v>0</v>
      </c>
      <c r="D96" s="363">
        <v>0</v>
      </c>
      <c r="E96" s="344">
        <v>10</v>
      </c>
      <c r="F96" s="344">
        <v>37</v>
      </c>
      <c r="G96" s="344">
        <v>69</v>
      </c>
      <c r="H96" s="345">
        <v>32</v>
      </c>
    </row>
    <row r="97" spans="1:8" ht="15.75" x14ac:dyDescent="0.25">
      <c r="A97" s="343" t="s">
        <v>817</v>
      </c>
      <c r="B97" s="363"/>
      <c r="C97" s="363"/>
      <c r="D97" s="363"/>
      <c r="E97" s="363"/>
      <c r="F97" s="344">
        <v>54</v>
      </c>
      <c r="G97" s="344">
        <v>129</v>
      </c>
      <c r="H97" s="345">
        <v>25</v>
      </c>
    </row>
    <row r="98" spans="1:8" ht="15.75" x14ac:dyDescent="0.25">
      <c r="A98" s="343" t="s">
        <v>818</v>
      </c>
      <c r="B98" s="344">
        <v>10119</v>
      </c>
      <c r="C98" s="344">
        <v>9164</v>
      </c>
      <c r="D98" s="344">
        <v>6123</v>
      </c>
      <c r="E98" s="344">
        <v>5270</v>
      </c>
      <c r="F98" s="344">
        <v>6607</v>
      </c>
      <c r="G98" s="344">
        <v>5089</v>
      </c>
      <c r="H98" s="345">
        <v>2368</v>
      </c>
    </row>
    <row r="99" spans="1:8" ht="15.75" x14ac:dyDescent="0.25">
      <c r="A99" s="343" t="s">
        <v>819</v>
      </c>
      <c r="B99" s="363"/>
      <c r="C99" s="363"/>
      <c r="D99" s="363"/>
      <c r="E99" s="363"/>
      <c r="F99" s="363"/>
      <c r="G99" s="344">
        <v>39</v>
      </c>
      <c r="H99" s="345">
        <v>14</v>
      </c>
    </row>
    <row r="100" spans="1:8" ht="15.75" x14ac:dyDescent="0.25">
      <c r="A100" s="343" t="s">
        <v>820</v>
      </c>
      <c r="B100" s="363">
        <v>0</v>
      </c>
      <c r="C100" s="363">
        <v>0</v>
      </c>
      <c r="D100" s="363">
        <v>0</v>
      </c>
      <c r="E100" s="344">
        <v>1303</v>
      </c>
      <c r="F100" s="344">
        <v>4296</v>
      </c>
      <c r="G100" s="344">
        <v>1008</v>
      </c>
      <c r="H100" s="345">
        <v>269</v>
      </c>
    </row>
    <row r="101" spans="1:8" ht="15.75" x14ac:dyDescent="0.25">
      <c r="A101" s="343" t="s">
        <v>821</v>
      </c>
      <c r="B101" s="344">
        <v>13597</v>
      </c>
      <c r="C101" s="344">
        <v>13716</v>
      </c>
      <c r="D101" s="344">
        <v>9950</v>
      </c>
      <c r="E101" s="344">
        <v>10790</v>
      </c>
      <c r="F101" s="344">
        <v>16487</v>
      </c>
      <c r="G101" s="344">
        <v>11532</v>
      </c>
      <c r="H101" s="345">
        <v>5797</v>
      </c>
    </row>
    <row r="102" spans="1:8" ht="15.75" x14ac:dyDescent="0.25">
      <c r="A102" s="343" t="s">
        <v>822</v>
      </c>
      <c r="B102" s="344">
        <v>53</v>
      </c>
      <c r="C102" s="344">
        <v>34</v>
      </c>
      <c r="D102" s="344">
        <v>36</v>
      </c>
      <c r="E102" s="344">
        <v>11</v>
      </c>
      <c r="F102" s="344">
        <v>30</v>
      </c>
      <c r="G102" s="344">
        <v>58</v>
      </c>
      <c r="H102" s="345">
        <v>19</v>
      </c>
    </row>
    <row r="103" spans="1:8" ht="15.75" x14ac:dyDescent="0.25">
      <c r="A103" s="343" t="s">
        <v>823</v>
      </c>
      <c r="B103" s="344">
        <v>637</v>
      </c>
      <c r="C103" s="344">
        <v>823</v>
      </c>
      <c r="D103" s="344">
        <v>543</v>
      </c>
      <c r="E103" s="344">
        <v>2222</v>
      </c>
      <c r="F103" s="344">
        <v>10858</v>
      </c>
      <c r="G103" s="344">
        <v>21525</v>
      </c>
      <c r="H103" s="345">
        <v>5342</v>
      </c>
    </row>
    <row r="104" spans="1:8" ht="15.75" x14ac:dyDescent="0.25">
      <c r="A104" s="343" t="s">
        <v>824</v>
      </c>
      <c r="B104" s="344">
        <v>236</v>
      </c>
      <c r="C104" s="344">
        <v>132</v>
      </c>
      <c r="D104" s="344">
        <v>105</v>
      </c>
      <c r="E104" s="344">
        <v>52</v>
      </c>
      <c r="F104" s="344">
        <v>88</v>
      </c>
      <c r="G104" s="344">
        <v>194</v>
      </c>
      <c r="H104" s="345">
        <v>34</v>
      </c>
    </row>
    <row r="105" spans="1:8" ht="15.75" x14ac:dyDescent="0.25">
      <c r="A105" s="343" t="s">
        <v>825</v>
      </c>
      <c r="B105" s="344">
        <v>81</v>
      </c>
      <c r="C105" s="344">
        <v>40</v>
      </c>
      <c r="D105" s="344">
        <v>29</v>
      </c>
      <c r="E105" s="344">
        <v>12</v>
      </c>
      <c r="F105" s="344">
        <v>5</v>
      </c>
      <c r="G105" s="344">
        <v>8</v>
      </c>
      <c r="H105" s="345">
        <v>3</v>
      </c>
    </row>
    <row r="106" spans="1:8" ht="15.75" x14ac:dyDescent="0.25">
      <c r="A106" s="343" t="s">
        <v>826</v>
      </c>
      <c r="B106" s="344">
        <v>134</v>
      </c>
      <c r="C106" s="344">
        <v>82</v>
      </c>
      <c r="D106" s="344">
        <v>72</v>
      </c>
      <c r="E106" s="344">
        <v>29</v>
      </c>
      <c r="F106" s="344">
        <v>26</v>
      </c>
      <c r="G106" s="344">
        <v>38</v>
      </c>
      <c r="H106" s="345">
        <v>27</v>
      </c>
    </row>
    <row r="107" spans="1:8" ht="15.75" x14ac:dyDescent="0.25">
      <c r="A107" s="343" t="s">
        <v>827</v>
      </c>
      <c r="B107" s="344">
        <v>27</v>
      </c>
      <c r="C107" s="344">
        <v>19</v>
      </c>
      <c r="D107" s="344">
        <v>17</v>
      </c>
      <c r="E107" s="344">
        <v>7</v>
      </c>
      <c r="F107" s="344">
        <v>12</v>
      </c>
      <c r="G107" s="344">
        <v>25</v>
      </c>
      <c r="H107" s="345">
        <v>26</v>
      </c>
    </row>
    <row r="108" spans="1:8" ht="15.75" x14ac:dyDescent="0.25">
      <c r="A108" s="343" t="s">
        <v>828</v>
      </c>
      <c r="B108" s="363"/>
      <c r="C108" s="363"/>
      <c r="D108" s="363"/>
      <c r="E108" s="363"/>
      <c r="F108" s="344">
        <v>86</v>
      </c>
      <c r="G108" s="344">
        <v>199</v>
      </c>
      <c r="H108" s="345">
        <v>18</v>
      </c>
    </row>
    <row r="109" spans="1:8" ht="15.75" x14ac:dyDescent="0.25">
      <c r="A109" s="343" t="s">
        <v>829</v>
      </c>
      <c r="B109" s="363">
        <v>0</v>
      </c>
      <c r="C109" s="363">
        <v>0</v>
      </c>
      <c r="D109" s="363">
        <v>0</v>
      </c>
      <c r="E109" s="344">
        <v>2452</v>
      </c>
      <c r="F109" s="344">
        <v>17061</v>
      </c>
      <c r="G109" s="344">
        <v>17048</v>
      </c>
      <c r="H109" s="345">
        <v>3158</v>
      </c>
    </row>
    <row r="110" spans="1:8" ht="16.5" thickBot="1" x14ac:dyDescent="0.3">
      <c r="A110" s="353" t="s">
        <v>830</v>
      </c>
      <c r="B110" s="364">
        <v>51</v>
      </c>
      <c r="C110" s="364">
        <v>32</v>
      </c>
      <c r="D110" s="364">
        <v>14</v>
      </c>
      <c r="E110" s="364">
        <v>5</v>
      </c>
      <c r="F110" s="364">
        <v>24</v>
      </c>
      <c r="G110" s="364">
        <v>9</v>
      </c>
      <c r="H110" s="362">
        <v>8</v>
      </c>
    </row>
    <row r="112" spans="1:8" ht="16.5" thickBot="1" x14ac:dyDescent="0.3">
      <c r="A112" s="319" t="s">
        <v>831</v>
      </c>
      <c r="B112" s="125"/>
    </row>
    <row r="113" spans="1:8" ht="15.75" x14ac:dyDescent="0.25">
      <c r="A113" s="337" t="s">
        <v>814</v>
      </c>
      <c r="B113" s="338" t="s">
        <v>799</v>
      </c>
      <c r="C113" s="338" t="s">
        <v>800</v>
      </c>
      <c r="D113" s="338" t="s">
        <v>801</v>
      </c>
      <c r="E113" s="338" t="s">
        <v>802</v>
      </c>
      <c r="F113" s="338" t="s">
        <v>748</v>
      </c>
      <c r="G113" s="338" t="s">
        <v>747</v>
      </c>
      <c r="H113" s="339" t="s">
        <v>691</v>
      </c>
    </row>
    <row r="114" spans="1:8" ht="15.75" x14ac:dyDescent="0.25">
      <c r="A114" s="343" t="s">
        <v>815</v>
      </c>
      <c r="B114" s="363"/>
      <c r="C114" s="363"/>
      <c r="D114" s="363"/>
      <c r="E114" s="363"/>
      <c r="F114" s="344">
        <v>173</v>
      </c>
      <c r="G114" s="344">
        <v>649</v>
      </c>
      <c r="H114" s="345">
        <v>219</v>
      </c>
    </row>
    <row r="115" spans="1:8" ht="15.75" x14ac:dyDescent="0.25">
      <c r="A115" s="343" t="s">
        <v>816</v>
      </c>
      <c r="B115" s="363">
        <v>0</v>
      </c>
      <c r="C115" s="363">
        <v>0</v>
      </c>
      <c r="D115" s="363">
        <v>0</v>
      </c>
      <c r="E115" s="344">
        <v>10</v>
      </c>
      <c r="F115" s="344">
        <v>36</v>
      </c>
      <c r="G115" s="344">
        <v>49</v>
      </c>
      <c r="H115" s="345">
        <v>33</v>
      </c>
    </row>
    <row r="116" spans="1:8" ht="15.75" x14ac:dyDescent="0.25">
      <c r="A116" s="343" t="s">
        <v>817</v>
      </c>
      <c r="B116" s="363"/>
      <c r="C116" s="363"/>
      <c r="D116" s="363"/>
      <c r="E116" s="363"/>
      <c r="F116" s="344">
        <v>108</v>
      </c>
      <c r="G116" s="344">
        <v>689</v>
      </c>
      <c r="H116" s="345">
        <v>44</v>
      </c>
    </row>
    <row r="117" spans="1:8" ht="15.75" x14ac:dyDescent="0.25">
      <c r="A117" s="343" t="s">
        <v>818</v>
      </c>
      <c r="B117" s="344">
        <v>33169</v>
      </c>
      <c r="C117" s="344">
        <v>43408</v>
      </c>
      <c r="D117" s="344">
        <v>11108</v>
      </c>
      <c r="E117" s="344">
        <v>5137</v>
      </c>
      <c r="F117" s="344">
        <v>5367</v>
      </c>
      <c r="G117" s="344">
        <v>8904</v>
      </c>
      <c r="H117" s="345">
        <v>4582</v>
      </c>
    </row>
    <row r="118" spans="1:8" ht="15.75" x14ac:dyDescent="0.25">
      <c r="A118" s="343" t="s">
        <v>819</v>
      </c>
      <c r="B118" s="363"/>
      <c r="C118" s="363"/>
      <c r="D118" s="363"/>
      <c r="E118" s="363"/>
      <c r="F118" s="363"/>
      <c r="G118" s="344">
        <v>200</v>
      </c>
      <c r="H118" s="345">
        <v>43</v>
      </c>
    </row>
    <row r="119" spans="1:8" ht="15.75" x14ac:dyDescent="0.25">
      <c r="A119" s="343" t="s">
        <v>820</v>
      </c>
      <c r="B119" s="363">
        <v>0</v>
      </c>
      <c r="C119" s="363">
        <v>0</v>
      </c>
      <c r="D119" s="363">
        <v>0</v>
      </c>
      <c r="E119" s="344">
        <v>12331</v>
      </c>
      <c r="F119" s="344">
        <v>3926</v>
      </c>
      <c r="G119" s="344">
        <v>1684</v>
      </c>
      <c r="H119" s="345">
        <v>1543</v>
      </c>
    </row>
    <row r="120" spans="1:8" ht="15.75" x14ac:dyDescent="0.25">
      <c r="A120" s="343" t="s">
        <v>821</v>
      </c>
      <c r="B120" s="344">
        <v>62461</v>
      </c>
      <c r="C120" s="344">
        <v>104166</v>
      </c>
      <c r="D120" s="344">
        <v>16860</v>
      </c>
      <c r="E120" s="344">
        <v>13106</v>
      </c>
      <c r="F120" s="344">
        <v>11239</v>
      </c>
      <c r="G120" s="344">
        <v>21610</v>
      </c>
      <c r="H120" s="345">
        <v>12283</v>
      </c>
    </row>
    <row r="121" spans="1:8" ht="15.75" x14ac:dyDescent="0.25">
      <c r="A121" s="343" t="s">
        <v>822</v>
      </c>
      <c r="B121" s="344">
        <v>777</v>
      </c>
      <c r="C121" s="344">
        <v>371</v>
      </c>
      <c r="D121" s="344">
        <v>152</v>
      </c>
      <c r="E121" s="344">
        <v>384</v>
      </c>
      <c r="F121" s="344">
        <v>962</v>
      </c>
      <c r="G121" s="344">
        <v>835</v>
      </c>
      <c r="H121" s="345">
        <v>125</v>
      </c>
    </row>
    <row r="122" spans="1:8" ht="15.75" x14ac:dyDescent="0.25">
      <c r="A122" s="343" t="s">
        <v>823</v>
      </c>
      <c r="B122" s="344">
        <v>3428</v>
      </c>
      <c r="C122" s="344">
        <v>7893</v>
      </c>
      <c r="D122" s="344">
        <v>1467</v>
      </c>
      <c r="E122" s="344">
        <v>26920</v>
      </c>
      <c r="F122" s="344">
        <v>48045</v>
      </c>
      <c r="G122" s="344">
        <v>4448</v>
      </c>
      <c r="H122" s="345">
        <v>7431</v>
      </c>
    </row>
    <row r="123" spans="1:8" ht="15.75" x14ac:dyDescent="0.25">
      <c r="A123" s="343" t="s">
        <v>824</v>
      </c>
      <c r="B123" s="344">
        <v>290</v>
      </c>
      <c r="C123" s="344">
        <v>155</v>
      </c>
      <c r="D123" s="344">
        <v>129</v>
      </c>
      <c r="E123" s="344">
        <v>106</v>
      </c>
      <c r="F123" s="344">
        <v>502</v>
      </c>
      <c r="G123" s="344">
        <v>496</v>
      </c>
      <c r="H123" s="345">
        <v>56</v>
      </c>
    </row>
    <row r="124" spans="1:8" ht="15.75" x14ac:dyDescent="0.25">
      <c r="A124" s="343" t="s">
        <v>825</v>
      </c>
      <c r="B124" s="344">
        <v>113</v>
      </c>
      <c r="C124" s="344">
        <v>61</v>
      </c>
      <c r="D124" s="344">
        <v>39</v>
      </c>
      <c r="E124" s="344">
        <v>15</v>
      </c>
      <c r="F124" s="344">
        <v>9</v>
      </c>
      <c r="G124" s="344">
        <v>11</v>
      </c>
      <c r="H124" s="345">
        <v>2</v>
      </c>
    </row>
    <row r="125" spans="1:8" ht="15.75" x14ac:dyDescent="0.25">
      <c r="A125" s="343" t="s">
        <v>826</v>
      </c>
      <c r="B125" s="344">
        <v>121</v>
      </c>
      <c r="C125" s="344">
        <v>73</v>
      </c>
      <c r="D125" s="344">
        <v>68</v>
      </c>
      <c r="E125" s="344">
        <v>46</v>
      </c>
      <c r="F125" s="344">
        <v>58</v>
      </c>
      <c r="G125" s="344">
        <v>125</v>
      </c>
      <c r="H125" s="345">
        <v>125</v>
      </c>
    </row>
    <row r="126" spans="1:8" ht="15.75" x14ac:dyDescent="0.25">
      <c r="A126" s="343" t="s">
        <v>827</v>
      </c>
      <c r="B126" s="344">
        <v>41</v>
      </c>
      <c r="C126" s="344">
        <v>31</v>
      </c>
      <c r="D126" s="344">
        <v>21</v>
      </c>
      <c r="E126" s="344">
        <v>19</v>
      </c>
      <c r="F126" s="344">
        <v>107</v>
      </c>
      <c r="G126" s="344">
        <v>192</v>
      </c>
      <c r="H126" s="345">
        <v>136</v>
      </c>
    </row>
    <row r="127" spans="1:8" ht="15.75" x14ac:dyDescent="0.25">
      <c r="A127" s="343" t="s">
        <v>828</v>
      </c>
      <c r="B127" s="363"/>
      <c r="C127" s="363"/>
      <c r="D127" s="363"/>
      <c r="E127" s="363"/>
      <c r="F127" s="344">
        <v>75</v>
      </c>
      <c r="G127" s="344">
        <v>105</v>
      </c>
      <c r="H127" s="345">
        <v>49</v>
      </c>
    </row>
    <row r="128" spans="1:8" ht="15.75" x14ac:dyDescent="0.25">
      <c r="A128" s="343" t="s">
        <v>829</v>
      </c>
      <c r="B128" s="363">
        <v>0</v>
      </c>
      <c r="C128" s="363">
        <v>0</v>
      </c>
      <c r="D128" s="363">
        <v>0</v>
      </c>
      <c r="E128" s="344">
        <v>3823</v>
      </c>
      <c r="F128" s="344">
        <v>36644</v>
      </c>
      <c r="G128" s="344">
        <v>14918</v>
      </c>
      <c r="H128" s="345">
        <v>14396</v>
      </c>
    </row>
    <row r="129" spans="1:8" ht="16.5" thickBot="1" x14ac:dyDescent="0.3">
      <c r="A129" s="353" t="s">
        <v>830</v>
      </c>
      <c r="B129" s="364">
        <v>99</v>
      </c>
      <c r="C129" s="364">
        <v>83</v>
      </c>
      <c r="D129" s="364">
        <v>37</v>
      </c>
      <c r="E129" s="364">
        <v>43</v>
      </c>
      <c r="F129" s="364">
        <v>75</v>
      </c>
      <c r="G129" s="364">
        <v>42</v>
      </c>
      <c r="H129" s="362">
        <v>41</v>
      </c>
    </row>
    <row r="130" spans="1:8" ht="15.75" x14ac:dyDescent="0.25">
      <c r="A130" s="365"/>
      <c r="B130" s="366"/>
      <c r="C130" s="366"/>
      <c r="D130" s="366"/>
      <c r="E130" s="366"/>
      <c r="F130" s="366"/>
    </row>
    <row r="131" spans="1:8" ht="16.5" thickBot="1" x14ac:dyDescent="0.3">
      <c r="A131" s="319" t="s">
        <v>832</v>
      </c>
      <c r="B131" s="125"/>
    </row>
    <row r="132" spans="1:8" ht="15.75" x14ac:dyDescent="0.25">
      <c r="A132" s="337" t="s">
        <v>814</v>
      </c>
      <c r="B132" s="338" t="s">
        <v>799</v>
      </c>
      <c r="C132" s="338" t="s">
        <v>800</v>
      </c>
      <c r="D132" s="338" t="s">
        <v>801</v>
      </c>
      <c r="E132" s="338" t="s">
        <v>802</v>
      </c>
      <c r="F132" s="338" t="s">
        <v>748</v>
      </c>
      <c r="G132" s="338" t="s">
        <v>747</v>
      </c>
      <c r="H132" s="339" t="s">
        <v>691</v>
      </c>
    </row>
    <row r="133" spans="1:8" ht="15.75" x14ac:dyDescent="0.25">
      <c r="A133" s="343" t="s">
        <v>815</v>
      </c>
      <c r="B133" s="363"/>
      <c r="C133" s="363"/>
      <c r="D133" s="363"/>
      <c r="E133" s="363"/>
      <c r="F133" s="344">
        <v>8</v>
      </c>
      <c r="G133" s="344">
        <v>47</v>
      </c>
      <c r="H133" s="345">
        <v>67</v>
      </c>
    </row>
    <row r="134" spans="1:8" ht="15.75" x14ac:dyDescent="0.25">
      <c r="A134" s="343" t="s">
        <v>816</v>
      </c>
      <c r="B134" s="363">
        <v>0</v>
      </c>
      <c r="C134" s="363">
        <v>0</v>
      </c>
      <c r="D134" s="363">
        <v>0</v>
      </c>
      <c r="E134" s="344">
        <v>0</v>
      </c>
      <c r="F134" s="344">
        <v>1</v>
      </c>
      <c r="G134" s="344">
        <v>2</v>
      </c>
      <c r="H134" s="345">
        <v>0</v>
      </c>
    </row>
    <row r="135" spans="1:8" ht="15.75" x14ac:dyDescent="0.25">
      <c r="A135" s="343" t="s">
        <v>817</v>
      </c>
      <c r="B135" s="363"/>
      <c r="C135" s="363"/>
      <c r="D135" s="363"/>
      <c r="E135" s="363"/>
      <c r="F135" s="344">
        <v>5</v>
      </c>
      <c r="G135" s="344">
        <v>42</v>
      </c>
      <c r="H135" s="345">
        <v>13</v>
      </c>
    </row>
    <row r="136" spans="1:8" ht="15.75" x14ac:dyDescent="0.25">
      <c r="A136" s="343" t="s">
        <v>818</v>
      </c>
      <c r="B136" s="344">
        <v>15445</v>
      </c>
      <c r="C136" s="344">
        <v>18981</v>
      </c>
      <c r="D136" s="344">
        <v>12590</v>
      </c>
      <c r="E136" s="344">
        <v>2872</v>
      </c>
      <c r="F136" s="344">
        <v>7376</v>
      </c>
      <c r="G136" s="344">
        <v>8600</v>
      </c>
      <c r="H136" s="345">
        <v>7843</v>
      </c>
    </row>
    <row r="137" spans="1:8" ht="15.75" x14ac:dyDescent="0.25">
      <c r="A137" s="343" t="s">
        <v>819</v>
      </c>
      <c r="B137" s="363"/>
      <c r="C137" s="363"/>
      <c r="D137" s="363"/>
      <c r="E137" s="363"/>
      <c r="F137" s="363"/>
      <c r="G137" s="344">
        <v>37</v>
      </c>
      <c r="H137" s="345">
        <v>19</v>
      </c>
    </row>
    <row r="138" spans="1:8" ht="15.75" x14ac:dyDescent="0.25">
      <c r="A138" s="343" t="s">
        <v>820</v>
      </c>
      <c r="B138" s="363">
        <v>0</v>
      </c>
      <c r="C138" s="363">
        <v>0</v>
      </c>
      <c r="D138" s="363">
        <v>0</v>
      </c>
      <c r="E138" s="344">
        <v>16</v>
      </c>
      <c r="F138" s="344">
        <v>1612</v>
      </c>
      <c r="G138" s="344">
        <v>1115</v>
      </c>
      <c r="H138" s="345">
        <v>341</v>
      </c>
    </row>
    <row r="139" spans="1:8" ht="15.75" x14ac:dyDescent="0.25">
      <c r="A139" s="343" t="s">
        <v>821</v>
      </c>
      <c r="B139" s="344">
        <v>28894</v>
      </c>
      <c r="C139" s="344">
        <v>41800</v>
      </c>
      <c r="D139" s="344">
        <v>21139</v>
      </c>
      <c r="E139" s="344">
        <v>4904</v>
      </c>
      <c r="F139" s="344">
        <v>6541</v>
      </c>
      <c r="G139" s="344">
        <v>22631</v>
      </c>
      <c r="H139" s="345">
        <v>25740</v>
      </c>
    </row>
    <row r="140" spans="1:8" ht="15.75" x14ac:dyDescent="0.25">
      <c r="A140" s="343" t="s">
        <v>822</v>
      </c>
      <c r="B140" s="344">
        <v>45</v>
      </c>
      <c r="C140" s="344">
        <v>162</v>
      </c>
      <c r="D140" s="344">
        <v>97</v>
      </c>
      <c r="E140" s="344">
        <v>23</v>
      </c>
      <c r="F140" s="344">
        <v>32</v>
      </c>
      <c r="G140" s="344">
        <v>26</v>
      </c>
      <c r="H140" s="345">
        <v>38</v>
      </c>
    </row>
    <row r="141" spans="1:8" ht="15.75" x14ac:dyDescent="0.25">
      <c r="A141" s="343" t="s">
        <v>823</v>
      </c>
      <c r="B141" s="344">
        <v>879</v>
      </c>
      <c r="C141" s="344">
        <v>2240</v>
      </c>
      <c r="D141" s="344">
        <v>1416</v>
      </c>
      <c r="E141" s="344">
        <v>964</v>
      </c>
      <c r="F141" s="344">
        <v>2605</v>
      </c>
      <c r="G141" s="344">
        <v>2408</v>
      </c>
      <c r="H141" s="345">
        <v>1236</v>
      </c>
    </row>
    <row r="142" spans="1:8" ht="15.75" x14ac:dyDescent="0.25">
      <c r="A142" s="343" t="s">
        <v>824</v>
      </c>
      <c r="B142" s="344">
        <v>229</v>
      </c>
      <c r="C142" s="344">
        <v>151</v>
      </c>
      <c r="D142" s="344">
        <v>112</v>
      </c>
      <c r="E142" s="344">
        <v>47</v>
      </c>
      <c r="F142" s="344">
        <v>23</v>
      </c>
      <c r="G142" s="344">
        <v>47</v>
      </c>
      <c r="H142" s="345">
        <v>42</v>
      </c>
    </row>
    <row r="143" spans="1:8" ht="15.75" x14ac:dyDescent="0.25">
      <c r="A143" s="343" t="s">
        <v>825</v>
      </c>
      <c r="B143" s="344">
        <v>61</v>
      </c>
      <c r="C143" s="344">
        <v>65</v>
      </c>
      <c r="D143" s="344">
        <v>41</v>
      </c>
      <c r="E143" s="344">
        <v>22</v>
      </c>
      <c r="F143" s="344">
        <v>0</v>
      </c>
      <c r="G143" s="344">
        <v>4</v>
      </c>
      <c r="H143" s="345">
        <v>0</v>
      </c>
    </row>
    <row r="144" spans="1:8" ht="15.75" x14ac:dyDescent="0.25">
      <c r="A144" s="343" t="s">
        <v>826</v>
      </c>
      <c r="B144" s="344">
        <v>42</v>
      </c>
      <c r="C144" s="344">
        <v>18</v>
      </c>
      <c r="D144" s="344">
        <v>17</v>
      </c>
      <c r="E144" s="344">
        <v>4</v>
      </c>
      <c r="F144" s="344">
        <v>9</v>
      </c>
      <c r="G144" s="344">
        <v>15</v>
      </c>
      <c r="H144" s="345">
        <v>5</v>
      </c>
    </row>
    <row r="145" spans="1:8" ht="15.75" x14ac:dyDescent="0.25">
      <c r="A145" s="343" t="s">
        <v>827</v>
      </c>
      <c r="B145" s="344">
        <v>7</v>
      </c>
      <c r="C145" s="344">
        <v>9</v>
      </c>
      <c r="D145" s="344">
        <v>2</v>
      </c>
      <c r="E145" s="344">
        <v>0</v>
      </c>
      <c r="F145" s="344">
        <v>6</v>
      </c>
      <c r="G145" s="344">
        <v>19</v>
      </c>
      <c r="H145" s="345">
        <v>2</v>
      </c>
    </row>
    <row r="146" spans="1:8" ht="15.75" x14ac:dyDescent="0.25">
      <c r="A146" s="343" t="s">
        <v>828</v>
      </c>
      <c r="B146" s="363"/>
      <c r="C146" s="363"/>
      <c r="D146" s="363"/>
      <c r="E146" s="363"/>
      <c r="F146" s="344">
        <v>10</v>
      </c>
      <c r="G146" s="344">
        <v>41</v>
      </c>
      <c r="H146" s="345">
        <v>19</v>
      </c>
    </row>
    <row r="147" spans="1:8" ht="15.75" x14ac:dyDescent="0.25">
      <c r="A147" s="343" t="s">
        <v>829</v>
      </c>
      <c r="B147" s="363">
        <v>0</v>
      </c>
      <c r="C147" s="363">
        <v>0</v>
      </c>
      <c r="D147" s="363">
        <v>0</v>
      </c>
      <c r="E147" s="344">
        <v>18</v>
      </c>
      <c r="F147" s="344">
        <v>197</v>
      </c>
      <c r="G147" s="344">
        <v>894</v>
      </c>
      <c r="H147" s="345">
        <v>2580</v>
      </c>
    </row>
    <row r="148" spans="1:8" ht="16.5" thickBot="1" x14ac:dyDescent="0.3">
      <c r="A148" s="353" t="s">
        <v>830</v>
      </c>
      <c r="B148" s="364">
        <v>24</v>
      </c>
      <c r="C148" s="364">
        <v>46</v>
      </c>
      <c r="D148" s="364">
        <v>14</v>
      </c>
      <c r="E148" s="364">
        <v>6</v>
      </c>
      <c r="F148" s="364">
        <v>17</v>
      </c>
      <c r="G148" s="364">
        <v>12</v>
      </c>
      <c r="H148" s="362">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1FF6F-6F52-4D37-9055-08503C696566}">
  <dimension ref="A1:AB113"/>
  <sheetViews>
    <sheetView zoomScale="70" zoomScaleNormal="70" workbookViewId="0">
      <pane xSplit="1" topLeftCell="B1" activePane="topRight" state="frozen"/>
      <selection pane="topRight" activeCell="A10" sqref="A10"/>
    </sheetView>
  </sheetViews>
  <sheetFormatPr defaultColWidth="9.42578125" defaultRowHeight="15.75" x14ac:dyDescent="0.25"/>
  <cols>
    <col min="1" max="1" width="58" style="125" customWidth="1"/>
    <col min="2" max="2" width="56.85546875" style="125" customWidth="1"/>
    <col min="3" max="3" width="24.5703125" style="125" customWidth="1"/>
    <col min="4" max="4" width="9.5703125" style="125" customWidth="1"/>
    <col min="5" max="5" width="9.5703125" style="127" customWidth="1"/>
    <col min="6" max="6" width="11.140625" style="125" customWidth="1"/>
    <col min="7" max="7" width="22.85546875" style="125" customWidth="1"/>
    <col min="8" max="8" width="21" style="125" customWidth="1"/>
    <col min="9" max="9" width="14.5703125" style="125" customWidth="1"/>
    <col min="10" max="10" width="11.85546875" style="125" customWidth="1"/>
    <col min="11" max="13" width="14.85546875" style="125" customWidth="1"/>
    <col min="14" max="15" width="18" style="125" customWidth="1"/>
    <col min="16" max="16" width="15.42578125" style="125" customWidth="1"/>
    <col min="17" max="17" width="17.140625" style="125" customWidth="1"/>
    <col min="18" max="18" width="14" style="125" customWidth="1"/>
    <col min="19" max="20" width="14.42578125" style="125" customWidth="1"/>
    <col min="21" max="21" width="15.5703125" style="125" customWidth="1"/>
    <col min="22" max="22" width="18.42578125" style="125" customWidth="1"/>
    <col min="23" max="23" width="18.140625" style="125" customWidth="1"/>
    <col min="24" max="24" width="15.5703125" style="125" bestFit="1" customWidth="1"/>
    <col min="25" max="25" width="18.5703125" style="126" bestFit="1" customWidth="1"/>
    <col min="26" max="26" width="18.5703125" style="126" customWidth="1"/>
    <col min="27" max="27" width="34" style="125" bestFit="1" customWidth="1"/>
    <col min="28" max="28" width="43.5703125" style="125" customWidth="1"/>
    <col min="29" max="29" width="22.140625" style="125" customWidth="1"/>
    <col min="30" max="16384" width="9.42578125" style="125"/>
  </cols>
  <sheetData>
    <row r="1" spans="1:28" ht="41.85" customHeight="1" x14ac:dyDescent="0.25">
      <c r="A1" s="447" t="s">
        <v>681</v>
      </c>
      <c r="B1" s="447"/>
      <c r="C1" s="447"/>
      <c r="D1" s="447"/>
      <c r="E1" s="163"/>
      <c r="F1" s="3"/>
      <c r="G1" s="3"/>
      <c r="H1" s="3"/>
      <c r="I1" s="3"/>
      <c r="J1" s="3"/>
      <c r="K1" s="3"/>
      <c r="L1" s="3"/>
      <c r="M1" s="3"/>
      <c r="N1" s="3"/>
      <c r="O1" s="3"/>
      <c r="P1" s="3"/>
      <c r="Q1" s="3"/>
      <c r="R1" s="3"/>
      <c r="S1" s="3"/>
      <c r="T1" s="3"/>
      <c r="U1" s="3"/>
      <c r="V1" s="3"/>
      <c r="W1" s="162"/>
      <c r="X1" s="3"/>
      <c r="Y1" s="161"/>
      <c r="Z1" s="161"/>
      <c r="AA1" s="97"/>
      <c r="AB1" s="97"/>
    </row>
    <row r="2" spans="1:28" ht="45" customHeight="1" x14ac:dyDescent="0.25">
      <c r="A2" s="448" t="s">
        <v>680</v>
      </c>
      <c r="B2" s="448"/>
      <c r="C2" s="448"/>
      <c r="D2" s="448"/>
      <c r="E2" s="163"/>
      <c r="F2" s="3"/>
      <c r="G2" s="3"/>
      <c r="H2" s="3"/>
      <c r="I2" s="3"/>
      <c r="J2" s="3"/>
      <c r="K2" s="3"/>
      <c r="L2" s="3"/>
      <c r="M2" s="3"/>
      <c r="N2" s="3"/>
      <c r="O2" s="3"/>
      <c r="P2" s="3"/>
      <c r="Q2" s="3"/>
      <c r="R2" s="3"/>
      <c r="S2" s="3"/>
      <c r="T2" s="3"/>
      <c r="U2" s="3"/>
      <c r="V2" s="3"/>
      <c r="W2" s="162"/>
      <c r="X2" s="3"/>
      <c r="Y2" s="161"/>
      <c r="Z2" s="161"/>
      <c r="AA2" s="97"/>
      <c r="AB2" s="97"/>
    </row>
    <row r="3" spans="1:28" ht="48.6" customHeight="1" x14ac:dyDescent="0.25">
      <c r="A3" s="444" t="s">
        <v>679</v>
      </c>
      <c r="B3" s="444"/>
      <c r="C3" s="444"/>
      <c r="D3" s="444"/>
      <c r="E3" s="444"/>
      <c r="F3" s="444"/>
      <c r="G3" s="444"/>
      <c r="H3" s="444"/>
      <c r="I3" s="444"/>
      <c r="J3" s="444"/>
      <c r="K3" s="444"/>
      <c r="L3" s="444"/>
      <c r="M3" s="444"/>
      <c r="N3" s="444"/>
      <c r="O3" s="444"/>
      <c r="P3" s="444"/>
      <c r="Q3" s="444"/>
      <c r="R3" s="444"/>
      <c r="S3" s="444"/>
      <c r="T3" s="444"/>
      <c r="U3" s="444"/>
      <c r="V3" s="444"/>
      <c r="W3" s="444"/>
      <c r="X3" s="444"/>
      <c r="Y3" s="444"/>
      <c r="Z3" s="444"/>
      <c r="AA3" s="444"/>
      <c r="AB3" s="444"/>
    </row>
    <row r="4" spans="1:28" customFormat="1" ht="30.75" customHeight="1" x14ac:dyDescent="0.25">
      <c r="A4" s="160" t="s">
        <v>678</v>
      </c>
      <c r="B4" s="158"/>
      <c r="C4" s="158"/>
      <c r="D4" s="158"/>
      <c r="E4" s="159"/>
      <c r="F4" s="158"/>
      <c r="G4" s="158"/>
      <c r="H4" s="158"/>
    </row>
    <row r="5" spans="1:28" ht="87.6" customHeight="1" x14ac:dyDescent="0.25">
      <c r="A5" s="156" t="s">
        <v>677</v>
      </c>
      <c r="B5" s="156"/>
      <c r="C5" s="156"/>
      <c r="D5" s="156"/>
      <c r="E5" s="157"/>
      <c r="F5" s="156"/>
      <c r="G5" s="156"/>
      <c r="H5" s="156"/>
      <c r="I5" s="156" t="s">
        <v>111</v>
      </c>
      <c r="J5" s="445" t="s">
        <v>676</v>
      </c>
      <c r="K5" s="445"/>
      <c r="L5" s="445"/>
      <c r="M5" s="445"/>
      <c r="N5" s="445" t="s">
        <v>675</v>
      </c>
      <c r="O5" s="445"/>
      <c r="P5" s="445"/>
      <c r="Q5" s="445"/>
      <c r="R5" s="446" t="s">
        <v>674</v>
      </c>
      <c r="S5" s="446"/>
      <c r="T5" s="446"/>
      <c r="U5" s="446"/>
      <c r="V5" s="155" t="s">
        <v>673</v>
      </c>
      <c r="W5" s="446" t="s">
        <v>112</v>
      </c>
      <c r="X5" s="446"/>
      <c r="Y5" s="446"/>
      <c r="Z5" s="446"/>
      <c r="AA5" s="446"/>
      <c r="AB5" s="446"/>
    </row>
    <row r="6" spans="1:28" ht="52.35" customHeight="1" x14ac:dyDescent="0.25">
      <c r="A6" s="152" t="s">
        <v>672</v>
      </c>
      <c r="B6" s="152"/>
      <c r="C6" s="152"/>
      <c r="D6" s="152"/>
      <c r="E6" s="154"/>
      <c r="F6" s="152"/>
      <c r="G6" s="152"/>
      <c r="H6" s="152"/>
      <c r="I6" s="153"/>
      <c r="J6" s="152"/>
      <c r="K6" s="152"/>
      <c r="L6" s="152"/>
      <c r="M6" s="152"/>
      <c r="N6" s="152"/>
      <c r="O6" s="152"/>
      <c r="P6" s="152"/>
      <c r="Q6" s="152"/>
      <c r="R6" s="149"/>
      <c r="S6" s="149"/>
      <c r="T6" s="149"/>
      <c r="U6" s="149"/>
      <c r="V6" s="151"/>
      <c r="W6" s="150"/>
      <c r="X6" s="149"/>
      <c r="Y6" s="149"/>
      <c r="Z6" s="149"/>
      <c r="AA6" s="149"/>
      <c r="AB6" s="148"/>
    </row>
    <row r="7" spans="1:28" ht="48" customHeight="1" x14ac:dyDescent="0.25">
      <c r="A7" s="145" t="s">
        <v>113</v>
      </c>
      <c r="B7" s="145" t="s">
        <v>114</v>
      </c>
      <c r="C7" s="145" t="s">
        <v>115</v>
      </c>
      <c r="D7" s="145" t="s">
        <v>116</v>
      </c>
      <c r="E7" s="147" t="s">
        <v>117</v>
      </c>
      <c r="F7" s="145" t="s">
        <v>50</v>
      </c>
      <c r="G7" s="145" t="s">
        <v>118</v>
      </c>
      <c r="H7" s="145" t="s">
        <v>85</v>
      </c>
      <c r="I7" s="146" t="s">
        <v>671</v>
      </c>
      <c r="J7" s="145" t="s">
        <v>119</v>
      </c>
      <c r="K7" s="145" t="s">
        <v>120</v>
      </c>
      <c r="L7" s="145" t="s">
        <v>121</v>
      </c>
      <c r="M7" s="145" t="s">
        <v>122</v>
      </c>
      <c r="N7" s="145" t="s">
        <v>123</v>
      </c>
      <c r="O7" s="145" t="s">
        <v>124</v>
      </c>
      <c r="P7" s="145" t="s">
        <v>125</v>
      </c>
      <c r="Q7" s="145" t="s">
        <v>126</v>
      </c>
      <c r="R7" s="145" t="s">
        <v>127</v>
      </c>
      <c r="S7" s="145" t="s">
        <v>128</v>
      </c>
      <c r="T7" s="145" t="s">
        <v>129</v>
      </c>
      <c r="U7" s="145" t="s">
        <v>130</v>
      </c>
      <c r="V7" s="145" t="s">
        <v>131</v>
      </c>
      <c r="W7" s="145" t="s">
        <v>132</v>
      </c>
      <c r="X7" s="145" t="s">
        <v>133</v>
      </c>
      <c r="Y7" s="144" t="s">
        <v>670</v>
      </c>
      <c r="Z7" s="144" t="s">
        <v>669</v>
      </c>
      <c r="AA7" s="144" t="s">
        <v>83</v>
      </c>
      <c r="AB7" s="143" t="s">
        <v>668</v>
      </c>
    </row>
    <row r="8" spans="1:28" ht="16.350000000000001" customHeight="1" x14ac:dyDescent="0.25">
      <c r="A8" s="133" t="s">
        <v>22</v>
      </c>
      <c r="B8" s="133" t="s">
        <v>164</v>
      </c>
      <c r="C8" s="133" t="s">
        <v>165</v>
      </c>
      <c r="D8" s="133" t="s">
        <v>166</v>
      </c>
      <c r="E8" s="134">
        <v>39120</v>
      </c>
      <c r="F8" s="133" t="s">
        <v>155</v>
      </c>
      <c r="G8" s="133" t="s">
        <v>138</v>
      </c>
      <c r="H8" s="133" t="s">
        <v>139</v>
      </c>
      <c r="I8" s="132">
        <v>42.130538068654197</v>
      </c>
      <c r="J8" s="131">
        <v>1368.1067193676065</v>
      </c>
      <c r="K8" s="131">
        <v>39.430830039525816</v>
      </c>
      <c r="L8" s="131">
        <v>0.88142292490118579</v>
      </c>
      <c r="M8" s="131">
        <v>0.18577075098814227</v>
      </c>
      <c r="N8" s="131">
        <v>8.6679841897233256</v>
      </c>
      <c r="O8" s="131">
        <v>1399.7628458498239</v>
      </c>
      <c r="P8" s="131">
        <v>0.13438735177865613</v>
      </c>
      <c r="Q8" s="131">
        <v>3.9525691699604744E-2</v>
      </c>
      <c r="R8" s="131">
        <v>0.48221343873517786</v>
      </c>
      <c r="S8" s="131">
        <v>0.32015810276679835</v>
      </c>
      <c r="T8" s="131">
        <v>0.60869565217391308</v>
      </c>
      <c r="U8" s="131">
        <v>1407.1936758893505</v>
      </c>
      <c r="V8" s="131">
        <v>589.27667984188793</v>
      </c>
      <c r="W8" s="130">
        <v>1100</v>
      </c>
      <c r="X8" s="129" t="s">
        <v>599</v>
      </c>
      <c r="Y8" s="128">
        <v>45316</v>
      </c>
      <c r="Z8" s="142"/>
      <c r="AA8" s="142" t="s">
        <v>600</v>
      </c>
      <c r="AB8" s="128" t="s">
        <v>597</v>
      </c>
    </row>
    <row r="9" spans="1:28" ht="16.350000000000001" customHeight="1" x14ac:dyDescent="0.25">
      <c r="A9" s="133" t="s">
        <v>5</v>
      </c>
      <c r="B9" s="133" t="s">
        <v>134</v>
      </c>
      <c r="C9" s="133" t="s">
        <v>135</v>
      </c>
      <c r="D9" s="133" t="s">
        <v>136</v>
      </c>
      <c r="E9" s="134">
        <v>92301</v>
      </c>
      <c r="F9" s="133" t="s">
        <v>137</v>
      </c>
      <c r="G9" s="133" t="s">
        <v>149</v>
      </c>
      <c r="H9" s="133" t="s">
        <v>139</v>
      </c>
      <c r="I9" s="132">
        <v>1574</v>
      </c>
      <c r="J9" s="131">
        <v>0</v>
      </c>
      <c r="K9" s="131">
        <v>0.20158102766798419</v>
      </c>
      <c r="L9" s="131">
        <v>1</v>
      </c>
      <c r="M9" s="131">
        <v>4.8418972332015811</v>
      </c>
      <c r="N9" s="131">
        <v>5.8418972332015811</v>
      </c>
      <c r="O9" s="131">
        <v>0</v>
      </c>
      <c r="P9" s="131">
        <v>0.20158102766798419</v>
      </c>
      <c r="Q9" s="131">
        <v>0</v>
      </c>
      <c r="R9" s="131">
        <v>5.0592885375494072</v>
      </c>
      <c r="S9" s="131">
        <v>0</v>
      </c>
      <c r="T9" s="131">
        <v>0</v>
      </c>
      <c r="U9" s="131">
        <v>0.98418972332015819</v>
      </c>
      <c r="V9" s="131">
        <v>6.0434782608695654</v>
      </c>
      <c r="W9" s="130">
        <v>640</v>
      </c>
      <c r="X9" s="129" t="s">
        <v>599</v>
      </c>
      <c r="Y9" s="128">
        <v>45330</v>
      </c>
      <c r="Z9" s="128"/>
      <c r="AA9" s="128" t="s">
        <v>600</v>
      </c>
      <c r="AB9" s="128" t="s">
        <v>597</v>
      </c>
    </row>
    <row r="10" spans="1:28" ht="16.350000000000001" customHeight="1" x14ac:dyDescent="0.25">
      <c r="A10" s="133" t="s">
        <v>341</v>
      </c>
      <c r="B10" s="133" t="s">
        <v>342</v>
      </c>
      <c r="C10" s="133" t="s">
        <v>343</v>
      </c>
      <c r="D10" s="133" t="s">
        <v>344</v>
      </c>
      <c r="E10" s="134">
        <v>27253</v>
      </c>
      <c r="F10" s="133" t="s">
        <v>144</v>
      </c>
      <c r="G10" s="133" t="s">
        <v>156</v>
      </c>
      <c r="H10" s="133" t="s">
        <v>139</v>
      </c>
      <c r="I10" s="132">
        <v>5.3173996175908202</v>
      </c>
      <c r="J10" s="131">
        <v>2.9051383399209487</v>
      </c>
      <c r="K10" s="131">
        <v>4.5019762845849778</v>
      </c>
      <c r="L10" s="131">
        <v>6.8656126482213438</v>
      </c>
      <c r="M10" s="131">
        <v>7.6877470355731248</v>
      </c>
      <c r="N10" s="131">
        <v>17.600790513834067</v>
      </c>
      <c r="O10" s="131">
        <v>4.1976284584980252</v>
      </c>
      <c r="P10" s="131">
        <v>9.8814229249011856E-2</v>
      </c>
      <c r="Q10" s="131">
        <v>6.3241106719367585E-2</v>
      </c>
      <c r="R10" s="131">
        <v>0.41106719367588923</v>
      </c>
      <c r="S10" s="131">
        <v>0.10276679841897232</v>
      </c>
      <c r="T10" s="131">
        <v>0.16600790513833991</v>
      </c>
      <c r="U10" s="131">
        <v>21.280632411067344</v>
      </c>
      <c r="V10" s="131">
        <v>16.525691699604806</v>
      </c>
      <c r="W10" s="130">
        <v>40</v>
      </c>
      <c r="X10" s="129" t="s">
        <v>599</v>
      </c>
      <c r="Y10" s="128">
        <v>45386</v>
      </c>
      <c r="Z10" s="128"/>
      <c r="AA10" s="128" t="s">
        <v>598</v>
      </c>
      <c r="AB10" s="128" t="s">
        <v>597</v>
      </c>
    </row>
    <row r="11" spans="1:28" x14ac:dyDescent="0.25">
      <c r="A11" s="133" t="s">
        <v>8</v>
      </c>
      <c r="B11" s="133" t="s">
        <v>260</v>
      </c>
      <c r="C11" s="133" t="s">
        <v>26</v>
      </c>
      <c r="D11" s="133" t="s">
        <v>154</v>
      </c>
      <c r="E11" s="134">
        <v>71303</v>
      </c>
      <c r="F11" s="133" t="s">
        <v>155</v>
      </c>
      <c r="G11" s="133" t="s">
        <v>261</v>
      </c>
      <c r="H11" s="133" t="s">
        <v>4</v>
      </c>
      <c r="I11" s="132">
        <v>3.56370467964671</v>
      </c>
      <c r="J11" s="131">
        <v>160.67984189721656</v>
      </c>
      <c r="K11" s="131">
        <v>31.079051383399552</v>
      </c>
      <c r="L11" s="131">
        <v>56.470355731227663</v>
      </c>
      <c r="M11" s="131">
        <v>45.723320158104407</v>
      </c>
      <c r="N11" s="131">
        <v>113.62450592884608</v>
      </c>
      <c r="O11" s="131">
        <v>180.28458498022243</v>
      </c>
      <c r="P11" s="131">
        <v>3.1620553359683792E-2</v>
      </c>
      <c r="Q11" s="131">
        <v>1.1857707509881422E-2</v>
      </c>
      <c r="R11" s="131">
        <v>39.790513833993309</v>
      </c>
      <c r="S11" s="131">
        <v>18.343873517786726</v>
      </c>
      <c r="T11" s="131">
        <v>21.090909090909253</v>
      </c>
      <c r="U11" s="131">
        <v>214.72727272726013</v>
      </c>
      <c r="V11" s="131">
        <v>289.77075098813037</v>
      </c>
      <c r="W11" s="130" t="s">
        <v>157</v>
      </c>
      <c r="X11" s="129" t="s">
        <v>599</v>
      </c>
      <c r="Y11" s="128">
        <v>45198</v>
      </c>
      <c r="Z11" s="128" t="s">
        <v>603</v>
      </c>
      <c r="AA11" s="128" t="s">
        <v>618</v>
      </c>
      <c r="AB11" s="135" t="s">
        <v>597</v>
      </c>
    </row>
    <row r="12" spans="1:28" ht="16.350000000000001" customHeight="1" x14ac:dyDescent="0.25">
      <c r="A12" s="133" t="s">
        <v>6</v>
      </c>
      <c r="B12" s="133" t="s">
        <v>301</v>
      </c>
      <c r="C12" s="133" t="s">
        <v>302</v>
      </c>
      <c r="D12" s="133" t="s">
        <v>154</v>
      </c>
      <c r="E12" s="134">
        <v>70655</v>
      </c>
      <c r="F12" s="133" t="s">
        <v>155</v>
      </c>
      <c r="G12" s="133" t="s">
        <v>156</v>
      </c>
      <c r="H12" s="133" t="s">
        <v>4</v>
      </c>
      <c r="I12" s="132">
        <v>42.709497206703901</v>
      </c>
      <c r="J12" s="131">
        <v>102.34387351778659</v>
      </c>
      <c r="K12" s="131">
        <v>4.2608695652173898</v>
      </c>
      <c r="L12" s="131">
        <v>17.363636363636356</v>
      </c>
      <c r="M12" s="131">
        <v>4.5731225296442695</v>
      </c>
      <c r="N12" s="131">
        <v>19.806324110671941</v>
      </c>
      <c r="O12" s="131">
        <v>108.73517786561268</v>
      </c>
      <c r="P12" s="131">
        <v>0</v>
      </c>
      <c r="Q12" s="131">
        <v>0</v>
      </c>
      <c r="R12" s="131">
        <v>11.683794466403153</v>
      </c>
      <c r="S12" s="131">
        <v>4.0079051383399227</v>
      </c>
      <c r="T12" s="131">
        <v>1.4268774703557312</v>
      </c>
      <c r="U12" s="131">
        <v>111.42292490118581</v>
      </c>
      <c r="V12" s="131">
        <v>83.541501976284593</v>
      </c>
      <c r="W12" s="130">
        <v>170</v>
      </c>
      <c r="X12" s="129" t="s">
        <v>599</v>
      </c>
      <c r="Y12" s="128">
        <v>45218</v>
      </c>
      <c r="Z12" s="128"/>
      <c r="AA12" s="128" t="s">
        <v>600</v>
      </c>
      <c r="AB12" s="128" t="s">
        <v>597</v>
      </c>
    </row>
    <row r="13" spans="1:28" ht="16.350000000000001" customHeight="1" x14ac:dyDescent="0.25">
      <c r="A13" s="133" t="s">
        <v>593</v>
      </c>
      <c r="B13" s="133" t="s">
        <v>266</v>
      </c>
      <c r="C13" s="133" t="s">
        <v>267</v>
      </c>
      <c r="D13" s="133" t="s">
        <v>219</v>
      </c>
      <c r="E13" s="134">
        <v>32063</v>
      </c>
      <c r="F13" s="133" t="s">
        <v>25</v>
      </c>
      <c r="G13" s="133" t="s">
        <v>156</v>
      </c>
      <c r="H13" s="133" t="s">
        <v>139</v>
      </c>
      <c r="I13" s="132">
        <v>53.6056201550388</v>
      </c>
      <c r="J13" s="131">
        <v>23.790513833992101</v>
      </c>
      <c r="K13" s="131">
        <v>28.49802371541502</v>
      </c>
      <c r="L13" s="131">
        <v>85.422924901185809</v>
      </c>
      <c r="M13" s="131">
        <v>96.063241106719516</v>
      </c>
      <c r="N13" s="131">
        <v>156.82213438735178</v>
      </c>
      <c r="O13" s="131">
        <v>47.462450592885396</v>
      </c>
      <c r="P13" s="131">
        <v>20.403162055335965</v>
      </c>
      <c r="Q13" s="131">
        <v>9.0869565217391308</v>
      </c>
      <c r="R13" s="131">
        <v>51.347826086956516</v>
      </c>
      <c r="S13" s="131">
        <v>14.268774703557311</v>
      </c>
      <c r="T13" s="131">
        <v>20.976284584980249</v>
      </c>
      <c r="U13" s="131">
        <v>147.18181818181847</v>
      </c>
      <c r="V13" s="131">
        <v>181.47035573122525</v>
      </c>
      <c r="W13" s="130">
        <v>192</v>
      </c>
      <c r="X13" s="129" t="s">
        <v>599</v>
      </c>
      <c r="Y13" s="128">
        <v>45218</v>
      </c>
      <c r="Z13" s="128"/>
      <c r="AA13" s="128" t="s">
        <v>598</v>
      </c>
      <c r="AB13" s="128" t="s">
        <v>597</v>
      </c>
    </row>
    <row r="14" spans="1:28" x14ac:dyDescent="0.25">
      <c r="A14" s="133" t="s">
        <v>381</v>
      </c>
      <c r="B14" s="133" t="s">
        <v>382</v>
      </c>
      <c r="C14" s="133" t="s">
        <v>383</v>
      </c>
      <c r="D14" s="133" t="s">
        <v>37</v>
      </c>
      <c r="E14" s="134">
        <v>36507</v>
      </c>
      <c r="F14" s="133" t="s">
        <v>155</v>
      </c>
      <c r="G14" s="133" t="s">
        <v>194</v>
      </c>
      <c r="H14" s="133" t="s">
        <v>139</v>
      </c>
      <c r="I14" s="132">
        <v>1.7743902439024399</v>
      </c>
      <c r="J14" s="131">
        <v>0.1264822134387352</v>
      </c>
      <c r="K14" s="131">
        <v>0.45454545454545414</v>
      </c>
      <c r="L14" s="131">
        <v>0.48221343873517758</v>
      </c>
      <c r="M14" s="131">
        <v>0.11067193675889329</v>
      </c>
      <c r="N14" s="131">
        <v>0.40711462450592867</v>
      </c>
      <c r="O14" s="131">
        <v>0.72332015810276584</v>
      </c>
      <c r="P14" s="131">
        <v>1.9762845849802368E-2</v>
      </c>
      <c r="Q14" s="131">
        <v>2.3715415019762841E-2</v>
      </c>
      <c r="R14" s="131">
        <v>2.766798418972332E-2</v>
      </c>
      <c r="S14" s="131">
        <v>1.5810276679841896E-2</v>
      </c>
      <c r="T14" s="131">
        <v>0</v>
      </c>
      <c r="U14" s="131">
        <v>1.1304347826086938</v>
      </c>
      <c r="V14" s="131">
        <v>0.89328063241106626</v>
      </c>
      <c r="W14" s="130" t="s">
        <v>157</v>
      </c>
      <c r="X14" s="129" t="s">
        <v>599</v>
      </c>
      <c r="Y14" s="128">
        <v>45197</v>
      </c>
      <c r="Z14" s="128" t="s">
        <v>603</v>
      </c>
      <c r="AA14" s="128" t="s">
        <v>598</v>
      </c>
      <c r="AB14" s="128" t="s">
        <v>612</v>
      </c>
    </row>
    <row r="15" spans="1:28" ht="16.350000000000001" customHeight="1" x14ac:dyDescent="0.25">
      <c r="A15" s="133" t="s">
        <v>289</v>
      </c>
      <c r="B15" s="133" t="s">
        <v>290</v>
      </c>
      <c r="C15" s="133" t="s">
        <v>291</v>
      </c>
      <c r="D15" s="133" t="s">
        <v>147</v>
      </c>
      <c r="E15" s="134">
        <v>79501</v>
      </c>
      <c r="F15" s="133" t="s">
        <v>210</v>
      </c>
      <c r="G15" s="133" t="s">
        <v>138</v>
      </c>
      <c r="H15" s="133" t="s">
        <v>4</v>
      </c>
      <c r="I15" s="132">
        <v>48.561667236077902</v>
      </c>
      <c r="J15" s="131">
        <v>355.77470355731208</v>
      </c>
      <c r="K15" s="131">
        <v>95.988142292490195</v>
      </c>
      <c r="L15" s="131">
        <v>104.35177865612644</v>
      </c>
      <c r="M15" s="131">
        <v>65.853754940711497</v>
      </c>
      <c r="N15" s="131">
        <v>188.41897233201567</v>
      </c>
      <c r="O15" s="131">
        <v>348.98418972332064</v>
      </c>
      <c r="P15" s="131">
        <v>3.7747035573122525</v>
      </c>
      <c r="Q15" s="131">
        <v>80.790513833992065</v>
      </c>
      <c r="R15" s="131">
        <v>44.940711462450629</v>
      </c>
      <c r="S15" s="131">
        <v>26.533596837944685</v>
      </c>
      <c r="T15" s="131">
        <v>37.604743083003967</v>
      </c>
      <c r="U15" s="131">
        <v>512.88932806324135</v>
      </c>
      <c r="V15" s="131">
        <v>410.71936758893224</v>
      </c>
      <c r="W15" s="130">
        <v>750</v>
      </c>
      <c r="X15" s="129" t="s">
        <v>599</v>
      </c>
      <c r="Y15" s="128">
        <v>45274</v>
      </c>
      <c r="Z15" s="128"/>
      <c r="AA15" s="128" t="s">
        <v>600</v>
      </c>
      <c r="AB15" s="128" t="s">
        <v>597</v>
      </c>
    </row>
    <row r="16" spans="1:28" x14ac:dyDescent="0.25">
      <c r="A16" s="133" t="s">
        <v>292</v>
      </c>
      <c r="B16" s="133" t="s">
        <v>293</v>
      </c>
      <c r="C16" s="133" t="s">
        <v>294</v>
      </c>
      <c r="D16" s="133" t="s">
        <v>295</v>
      </c>
      <c r="E16" s="134">
        <v>41005</v>
      </c>
      <c r="F16" s="133" t="s">
        <v>30</v>
      </c>
      <c r="G16" s="133" t="s">
        <v>194</v>
      </c>
      <c r="H16" s="133" t="s">
        <v>139</v>
      </c>
      <c r="I16" s="132">
        <v>35.911795961742797</v>
      </c>
      <c r="J16" s="131">
        <v>20.517786561264828</v>
      </c>
      <c r="K16" s="131">
        <v>14.940711462450603</v>
      </c>
      <c r="L16" s="131">
        <v>43.134387351778713</v>
      </c>
      <c r="M16" s="131">
        <v>50.505928853754966</v>
      </c>
      <c r="N16" s="131">
        <v>98.241106719367792</v>
      </c>
      <c r="O16" s="131">
        <v>28.940711462450597</v>
      </c>
      <c r="P16" s="131">
        <v>1.2845849802371541</v>
      </c>
      <c r="Q16" s="131">
        <v>0.63241106719367579</v>
      </c>
      <c r="R16" s="131">
        <v>36.790513833992094</v>
      </c>
      <c r="S16" s="131">
        <v>8.9407114624505919</v>
      </c>
      <c r="T16" s="131">
        <v>8.0434782608695681</v>
      </c>
      <c r="U16" s="131">
        <v>75.324110671936765</v>
      </c>
      <c r="V16" s="131">
        <v>101.75889328063262</v>
      </c>
      <c r="W16" s="130" t="s">
        <v>157</v>
      </c>
      <c r="X16" s="129" t="s">
        <v>599</v>
      </c>
      <c r="Y16" s="128">
        <v>45246</v>
      </c>
      <c r="Z16" s="128"/>
      <c r="AA16" s="128" t="s">
        <v>598</v>
      </c>
      <c r="AB16" s="128" t="s">
        <v>597</v>
      </c>
    </row>
    <row r="17" spans="1:28" x14ac:dyDescent="0.25">
      <c r="A17" s="133" t="s">
        <v>7</v>
      </c>
      <c r="B17" s="133" t="s">
        <v>224</v>
      </c>
      <c r="C17" s="133" t="s">
        <v>225</v>
      </c>
      <c r="D17" s="133" t="s">
        <v>219</v>
      </c>
      <c r="E17" s="134">
        <v>33073</v>
      </c>
      <c r="F17" s="133" t="s">
        <v>25</v>
      </c>
      <c r="G17" s="133" t="s">
        <v>149</v>
      </c>
      <c r="H17" s="133" t="s">
        <v>139</v>
      </c>
      <c r="I17" s="132">
        <v>41.2599238716694</v>
      </c>
      <c r="J17" s="131">
        <v>455.21343873517452</v>
      </c>
      <c r="K17" s="131">
        <v>134.22134387351767</v>
      </c>
      <c r="L17" s="131">
        <v>1.0474308300395259</v>
      </c>
      <c r="M17" s="131">
        <v>5.1383399209486161E-2</v>
      </c>
      <c r="N17" s="131">
        <v>121.16996047430816</v>
      </c>
      <c r="O17" s="131">
        <v>383.37154150197398</v>
      </c>
      <c r="P17" s="131">
        <v>12.486166007905135</v>
      </c>
      <c r="Q17" s="131">
        <v>73.505928853755037</v>
      </c>
      <c r="R17" s="131">
        <v>10.778656126482211</v>
      </c>
      <c r="S17" s="131">
        <v>32.059288537549399</v>
      </c>
      <c r="T17" s="131">
        <v>23.68379446640316</v>
      </c>
      <c r="U17" s="131">
        <v>524.01185770750521</v>
      </c>
      <c r="V17" s="131">
        <v>414.51778656126123</v>
      </c>
      <c r="W17" s="136">
        <v>700</v>
      </c>
      <c r="X17" s="129" t="s">
        <v>599</v>
      </c>
      <c r="Y17" s="128">
        <v>45274</v>
      </c>
      <c r="Z17" s="128"/>
      <c r="AA17" s="128" t="s">
        <v>600</v>
      </c>
      <c r="AB17" s="135" t="s">
        <v>597</v>
      </c>
    </row>
    <row r="18" spans="1:28" ht="16.350000000000001" customHeight="1" x14ac:dyDescent="0.25">
      <c r="A18" s="133" t="s">
        <v>576</v>
      </c>
      <c r="B18" s="133" t="s">
        <v>229</v>
      </c>
      <c r="C18" s="133" t="s">
        <v>230</v>
      </c>
      <c r="D18" s="133" t="s">
        <v>231</v>
      </c>
      <c r="E18" s="134">
        <v>14020</v>
      </c>
      <c r="F18" s="133" t="s">
        <v>232</v>
      </c>
      <c r="G18" s="133" t="s">
        <v>178</v>
      </c>
      <c r="H18" s="133" t="s">
        <v>139</v>
      </c>
      <c r="I18" s="132">
        <v>60.097993467102199</v>
      </c>
      <c r="J18" s="131">
        <v>238.9841897233203</v>
      </c>
      <c r="K18" s="131">
        <v>37.260869565217391</v>
      </c>
      <c r="L18" s="131">
        <v>101.44268774703571</v>
      </c>
      <c r="M18" s="131">
        <v>163.63636363636348</v>
      </c>
      <c r="N18" s="131">
        <v>249.52569169960449</v>
      </c>
      <c r="O18" s="131">
        <v>291.79446640316092</v>
      </c>
      <c r="P18" s="131">
        <v>0</v>
      </c>
      <c r="Q18" s="131">
        <v>3.952569169960474E-3</v>
      </c>
      <c r="R18" s="131">
        <v>130.16600790513837</v>
      </c>
      <c r="S18" s="131">
        <v>18.07509881422925</v>
      </c>
      <c r="T18" s="131">
        <v>8.8102766798418983</v>
      </c>
      <c r="U18" s="131">
        <v>384.27272727272492</v>
      </c>
      <c r="V18" s="131">
        <v>412.38339920948573</v>
      </c>
      <c r="W18" s="130">
        <v>400</v>
      </c>
      <c r="X18" s="129" t="s">
        <v>599</v>
      </c>
      <c r="Y18" s="128">
        <v>45225</v>
      </c>
      <c r="Z18" s="128"/>
      <c r="AA18" s="128" t="s">
        <v>600</v>
      </c>
      <c r="AB18" s="128" t="s">
        <v>597</v>
      </c>
    </row>
    <row r="19" spans="1:28" ht="16.350000000000001" customHeight="1" x14ac:dyDescent="0.25">
      <c r="A19" s="133" t="s">
        <v>285</v>
      </c>
      <c r="B19" s="133" t="s">
        <v>286</v>
      </c>
      <c r="C19" s="133" t="s">
        <v>287</v>
      </c>
      <c r="D19" s="133" t="s">
        <v>288</v>
      </c>
      <c r="E19" s="134">
        <v>49014</v>
      </c>
      <c r="F19" s="133" t="s">
        <v>283</v>
      </c>
      <c r="G19" s="133" t="s">
        <v>156</v>
      </c>
      <c r="H19" s="133" t="s">
        <v>139</v>
      </c>
      <c r="I19" s="132">
        <v>54.047393364928901</v>
      </c>
      <c r="J19" s="131">
        <v>67.956521739130523</v>
      </c>
      <c r="K19" s="131">
        <v>14.873517786561271</v>
      </c>
      <c r="L19" s="131">
        <v>27.324110671936758</v>
      </c>
      <c r="M19" s="131">
        <v>18.501976284584984</v>
      </c>
      <c r="N19" s="131">
        <v>53.988142292490096</v>
      </c>
      <c r="O19" s="131">
        <v>53.703557312252968</v>
      </c>
      <c r="P19" s="131">
        <v>4.462450592885375</v>
      </c>
      <c r="Q19" s="131">
        <v>16.501976284584984</v>
      </c>
      <c r="R19" s="131">
        <v>17.177865612648226</v>
      </c>
      <c r="S19" s="131">
        <v>7.7430830039525684</v>
      </c>
      <c r="T19" s="131">
        <v>12.861660079051385</v>
      </c>
      <c r="U19" s="131">
        <v>90.873517786561209</v>
      </c>
      <c r="V19" s="131">
        <v>105.61660079051376</v>
      </c>
      <c r="W19" s="130">
        <v>75</v>
      </c>
      <c r="X19" s="129" t="s">
        <v>599</v>
      </c>
      <c r="Y19" s="128">
        <v>45393</v>
      </c>
      <c r="Z19" s="128"/>
      <c r="AA19" s="128" t="s">
        <v>598</v>
      </c>
      <c r="AB19" s="128" t="s">
        <v>597</v>
      </c>
    </row>
    <row r="20" spans="1:28" x14ac:dyDescent="0.25">
      <c r="A20" s="133" t="s">
        <v>262</v>
      </c>
      <c r="B20" s="133" t="s">
        <v>263</v>
      </c>
      <c r="C20" s="133" t="s">
        <v>264</v>
      </c>
      <c r="D20" s="133" t="s">
        <v>215</v>
      </c>
      <c r="E20" s="134">
        <v>22427</v>
      </c>
      <c r="F20" s="133" t="s">
        <v>216</v>
      </c>
      <c r="G20" s="133" t="s">
        <v>138</v>
      </c>
      <c r="H20" s="133" t="s">
        <v>139</v>
      </c>
      <c r="I20" s="132">
        <v>55.203213610585998</v>
      </c>
      <c r="J20" s="131">
        <v>89.03557312252984</v>
      </c>
      <c r="K20" s="131">
        <v>32.545454545454568</v>
      </c>
      <c r="L20" s="131">
        <v>49.581027667984181</v>
      </c>
      <c r="M20" s="131">
        <v>73.233201581027558</v>
      </c>
      <c r="N20" s="131">
        <v>138.89723320158083</v>
      </c>
      <c r="O20" s="131">
        <v>105.49802371541507</v>
      </c>
      <c r="P20" s="131">
        <v>0</v>
      </c>
      <c r="Q20" s="131">
        <v>0</v>
      </c>
      <c r="R20" s="131">
        <v>36.422924901185773</v>
      </c>
      <c r="S20" s="131">
        <v>23.845849802371543</v>
      </c>
      <c r="T20" s="131">
        <v>16.841897233201582</v>
      </c>
      <c r="U20" s="131">
        <v>167.28458498023645</v>
      </c>
      <c r="V20" s="131">
        <v>157.01976284584941</v>
      </c>
      <c r="W20" s="130">
        <v>224</v>
      </c>
      <c r="X20" s="129" t="s">
        <v>599</v>
      </c>
      <c r="Y20" s="128">
        <v>45302</v>
      </c>
      <c r="Z20" s="128"/>
      <c r="AA20" s="128" t="s">
        <v>600</v>
      </c>
      <c r="AB20" s="128" t="s">
        <v>597</v>
      </c>
    </row>
    <row r="21" spans="1:28" x14ac:dyDescent="0.25">
      <c r="A21" s="133" t="s">
        <v>571</v>
      </c>
      <c r="B21" s="133" t="s">
        <v>667</v>
      </c>
      <c r="C21" s="133" t="s">
        <v>243</v>
      </c>
      <c r="D21" s="133" t="s">
        <v>158</v>
      </c>
      <c r="E21" s="134">
        <v>85132</v>
      </c>
      <c r="F21" s="133" t="s">
        <v>159</v>
      </c>
      <c r="G21" s="133" t="s">
        <v>194</v>
      </c>
      <c r="H21" s="133" t="s">
        <v>4</v>
      </c>
      <c r="I21" s="132">
        <v>49.042834479111598</v>
      </c>
      <c r="J21" s="131">
        <v>63.30039525691722</v>
      </c>
      <c r="K21" s="131">
        <v>32.399209486166036</v>
      </c>
      <c r="L21" s="131">
        <v>141.74703557312259</v>
      </c>
      <c r="M21" s="131">
        <v>135.8142292490119</v>
      </c>
      <c r="N21" s="131">
        <v>250.95256916996024</v>
      </c>
      <c r="O21" s="131">
        <v>121.85770750988142</v>
      </c>
      <c r="P21" s="131">
        <v>0.45059288537549408</v>
      </c>
      <c r="Q21" s="131">
        <v>0</v>
      </c>
      <c r="R21" s="131">
        <v>57.292490118577085</v>
      </c>
      <c r="S21" s="131">
        <v>14.233201581027668</v>
      </c>
      <c r="T21" s="131">
        <v>14.612648221343875</v>
      </c>
      <c r="U21" s="131">
        <v>287.12252964426813</v>
      </c>
      <c r="V21" s="131">
        <v>276.23715415019683</v>
      </c>
      <c r="W21" s="130" t="s">
        <v>157</v>
      </c>
      <c r="X21" s="129" t="s">
        <v>599</v>
      </c>
      <c r="Y21" s="128">
        <v>45267</v>
      </c>
      <c r="Z21" s="128"/>
      <c r="AA21" s="128" t="s">
        <v>598</v>
      </c>
      <c r="AB21" s="128" t="s">
        <v>597</v>
      </c>
    </row>
    <row r="22" spans="1:28" ht="16.350000000000001" customHeight="1" x14ac:dyDescent="0.25">
      <c r="A22" s="133" t="s">
        <v>575</v>
      </c>
      <c r="B22" s="133" t="s">
        <v>160</v>
      </c>
      <c r="C22" s="133" t="s">
        <v>161</v>
      </c>
      <c r="D22" s="133" t="s">
        <v>154</v>
      </c>
      <c r="E22" s="134">
        <v>71342</v>
      </c>
      <c r="F22" s="133" t="s">
        <v>155</v>
      </c>
      <c r="G22" s="133" t="s">
        <v>138</v>
      </c>
      <c r="H22" s="133" t="s">
        <v>139</v>
      </c>
      <c r="I22" s="132">
        <v>38.977587874879099</v>
      </c>
      <c r="J22" s="131">
        <v>401.71541501976117</v>
      </c>
      <c r="K22" s="131">
        <v>195.03162055335972</v>
      </c>
      <c r="L22" s="131">
        <v>288.87747035573085</v>
      </c>
      <c r="M22" s="131">
        <v>185.56916996047445</v>
      </c>
      <c r="N22" s="131">
        <v>514.15415019762713</v>
      </c>
      <c r="O22" s="131">
        <v>556.01976284584657</v>
      </c>
      <c r="P22" s="131">
        <v>0.11857707509881421</v>
      </c>
      <c r="Q22" s="131">
        <v>0.90118577075098771</v>
      </c>
      <c r="R22" s="131">
        <v>201.75098814229247</v>
      </c>
      <c r="S22" s="131">
        <v>89.083003952569271</v>
      </c>
      <c r="T22" s="131">
        <v>106.94861660079049</v>
      </c>
      <c r="U22" s="131">
        <v>673.41106719367053</v>
      </c>
      <c r="V22" s="131">
        <v>841.52569169960441</v>
      </c>
      <c r="W22" s="130">
        <v>1170</v>
      </c>
      <c r="X22" s="129" t="s">
        <v>599</v>
      </c>
      <c r="Y22" s="128">
        <v>45302</v>
      </c>
      <c r="Z22" s="128"/>
      <c r="AA22" s="128" t="s">
        <v>600</v>
      </c>
      <c r="AB22" s="128" t="s">
        <v>597</v>
      </c>
    </row>
    <row r="23" spans="1:28" x14ac:dyDescent="0.25">
      <c r="A23" s="133" t="s">
        <v>585</v>
      </c>
      <c r="B23" s="133" t="s">
        <v>317</v>
      </c>
      <c r="C23" s="133" t="s">
        <v>666</v>
      </c>
      <c r="D23" s="133" t="s">
        <v>318</v>
      </c>
      <c r="E23" s="134">
        <v>66845</v>
      </c>
      <c r="F23" s="133" t="s">
        <v>30</v>
      </c>
      <c r="G23" s="133" t="s">
        <v>156</v>
      </c>
      <c r="H23" s="133" t="s">
        <v>139</v>
      </c>
      <c r="I23" s="132">
        <v>29.403174603174602</v>
      </c>
      <c r="J23" s="131">
        <v>7.2687747035573134</v>
      </c>
      <c r="K23" s="131">
        <v>14.58498023715415</v>
      </c>
      <c r="L23" s="131">
        <v>34.57312252964428</v>
      </c>
      <c r="M23" s="131">
        <v>21.130434782608699</v>
      </c>
      <c r="N23" s="131">
        <v>50.391304347826043</v>
      </c>
      <c r="O23" s="131">
        <v>21.355731225296445</v>
      </c>
      <c r="P23" s="131">
        <v>4.4822134387351777</v>
      </c>
      <c r="Q23" s="131">
        <v>1.3280632411067195</v>
      </c>
      <c r="R23" s="131">
        <v>18.948616600790512</v>
      </c>
      <c r="S23" s="131">
        <v>5.8616600790513811</v>
      </c>
      <c r="T23" s="131">
        <v>9.1739130434782634</v>
      </c>
      <c r="U23" s="131">
        <v>43.573122529644287</v>
      </c>
      <c r="V23" s="131">
        <v>67.415019762845816</v>
      </c>
      <c r="W23" s="130" t="s">
        <v>157</v>
      </c>
      <c r="X23" s="129" t="s">
        <v>599</v>
      </c>
      <c r="Y23" s="128">
        <v>45365</v>
      </c>
      <c r="Z23" s="128"/>
      <c r="AA23" s="128" t="s">
        <v>598</v>
      </c>
      <c r="AB23" s="128" t="s">
        <v>597</v>
      </c>
    </row>
    <row r="24" spans="1:28" x14ac:dyDescent="0.25">
      <c r="A24" s="133" t="s">
        <v>665</v>
      </c>
      <c r="B24" s="133" t="s">
        <v>353</v>
      </c>
      <c r="C24" s="133" t="s">
        <v>664</v>
      </c>
      <c r="D24" s="133" t="s">
        <v>288</v>
      </c>
      <c r="E24" s="134">
        <v>49783</v>
      </c>
      <c r="F24" s="133" t="s">
        <v>283</v>
      </c>
      <c r="G24" s="133" t="s">
        <v>156</v>
      </c>
      <c r="H24" s="133" t="s">
        <v>139</v>
      </c>
      <c r="I24" s="132">
        <v>69.632653061224502</v>
      </c>
      <c r="J24" s="131">
        <v>6.1699604743083007</v>
      </c>
      <c r="K24" s="131">
        <v>0.73913043478260865</v>
      </c>
      <c r="L24" s="131">
        <v>1.5177865612648218</v>
      </c>
      <c r="M24" s="131">
        <v>2.5731225296442681</v>
      </c>
      <c r="N24" s="131">
        <v>4.2411067193675898</v>
      </c>
      <c r="O24" s="131">
        <v>6.758893280632412</v>
      </c>
      <c r="P24" s="131">
        <v>0</v>
      </c>
      <c r="Q24" s="131">
        <v>0</v>
      </c>
      <c r="R24" s="131">
        <v>1.3003952569169959</v>
      </c>
      <c r="S24" s="131">
        <v>9.8814229249011856E-2</v>
      </c>
      <c r="T24" s="131">
        <v>1.0079051383399209</v>
      </c>
      <c r="U24" s="131">
        <v>8.5928853754940722</v>
      </c>
      <c r="V24" s="131">
        <v>9.4505928853754941</v>
      </c>
      <c r="W24" s="136" t="s">
        <v>157</v>
      </c>
      <c r="X24" s="129" t="s">
        <v>599</v>
      </c>
      <c r="Y24" s="128">
        <v>45407</v>
      </c>
      <c r="Z24" s="128"/>
      <c r="AA24" s="128" t="s">
        <v>598</v>
      </c>
      <c r="AB24" s="128" t="s">
        <v>597</v>
      </c>
    </row>
    <row r="25" spans="1:28" s="137" customFormat="1" x14ac:dyDescent="0.25">
      <c r="A25" s="140" t="s">
        <v>663</v>
      </c>
      <c r="B25" s="140" t="s">
        <v>662</v>
      </c>
      <c r="C25" s="140" t="s">
        <v>661</v>
      </c>
      <c r="D25" s="140" t="s">
        <v>626</v>
      </c>
      <c r="E25" s="141">
        <v>5403</v>
      </c>
      <c r="F25" s="140" t="s">
        <v>252</v>
      </c>
      <c r="G25" s="140" t="s">
        <v>194</v>
      </c>
      <c r="H25" s="140" t="s">
        <v>139</v>
      </c>
      <c r="I25" s="139">
        <v>2.3184357541899399</v>
      </c>
      <c r="J25" s="136">
        <v>1.5019762845849767</v>
      </c>
      <c r="K25" s="136">
        <v>0.18181818181818177</v>
      </c>
      <c r="L25" s="136">
        <v>3.952569169960474E-3</v>
      </c>
      <c r="M25" s="136">
        <v>7.9051383399209481E-3</v>
      </c>
      <c r="N25" s="136">
        <v>0</v>
      </c>
      <c r="O25" s="136">
        <v>0</v>
      </c>
      <c r="P25" s="136">
        <v>7.9051383399209474E-2</v>
      </c>
      <c r="Q25" s="136">
        <v>1.6166007905138302</v>
      </c>
      <c r="R25" s="136">
        <v>0</v>
      </c>
      <c r="S25" s="136">
        <v>0</v>
      </c>
      <c r="T25" s="136">
        <v>0</v>
      </c>
      <c r="U25" s="136">
        <v>1.6956521739130397</v>
      </c>
      <c r="V25" s="136">
        <v>1.3043478260869545</v>
      </c>
      <c r="W25" s="136" t="s">
        <v>157</v>
      </c>
      <c r="X25" s="129" t="s">
        <v>356</v>
      </c>
      <c r="Y25" s="128">
        <v>45380</v>
      </c>
      <c r="Z25" s="128"/>
      <c r="AA25" s="128" t="s">
        <v>613</v>
      </c>
      <c r="AB25" s="135" t="s">
        <v>624</v>
      </c>
    </row>
    <row r="26" spans="1:28" ht="16.350000000000001" customHeight="1" x14ac:dyDescent="0.25">
      <c r="A26" s="133" t="s">
        <v>20</v>
      </c>
      <c r="B26" s="133" t="s">
        <v>303</v>
      </c>
      <c r="C26" s="133" t="s">
        <v>31</v>
      </c>
      <c r="D26" s="133" t="s">
        <v>182</v>
      </c>
      <c r="E26" s="134">
        <v>87021</v>
      </c>
      <c r="F26" s="133" t="s">
        <v>183</v>
      </c>
      <c r="G26" s="133" t="s">
        <v>156</v>
      </c>
      <c r="H26" s="133" t="s">
        <v>4</v>
      </c>
      <c r="I26" s="132">
        <v>45.744186046511601</v>
      </c>
      <c r="J26" s="131">
        <v>175.20948616600819</v>
      </c>
      <c r="K26" s="131">
        <v>4.588932806324113</v>
      </c>
      <c r="L26" s="131">
        <v>0.53359683794466406</v>
      </c>
      <c r="M26" s="131">
        <v>1.5810276679841896E-2</v>
      </c>
      <c r="N26" s="131">
        <v>5.9683794466403164</v>
      </c>
      <c r="O26" s="131">
        <v>174.37944664031653</v>
      </c>
      <c r="P26" s="131">
        <v>0</v>
      </c>
      <c r="Q26" s="131">
        <v>0</v>
      </c>
      <c r="R26" s="131">
        <v>3.9525691699604744E-2</v>
      </c>
      <c r="S26" s="131">
        <v>0.98023715415019763</v>
      </c>
      <c r="T26" s="131">
        <v>1.3320158102766804</v>
      </c>
      <c r="U26" s="131">
        <v>177.99604743083034</v>
      </c>
      <c r="V26" s="131">
        <v>173.09090909090949</v>
      </c>
      <c r="W26" s="130" t="s">
        <v>157</v>
      </c>
      <c r="X26" s="129" t="s">
        <v>599</v>
      </c>
      <c r="Y26" s="128">
        <v>45351</v>
      </c>
      <c r="Z26" s="128"/>
      <c r="AA26" s="128" t="s">
        <v>600</v>
      </c>
      <c r="AB26" s="135" t="s">
        <v>597</v>
      </c>
    </row>
    <row r="27" spans="1:28" ht="16.350000000000001" customHeight="1" x14ac:dyDescent="0.25">
      <c r="A27" s="133" t="s">
        <v>583</v>
      </c>
      <c r="B27" s="133" t="s">
        <v>337</v>
      </c>
      <c r="C27" s="133" t="s">
        <v>10</v>
      </c>
      <c r="D27" s="133" t="s">
        <v>338</v>
      </c>
      <c r="E27" s="134">
        <v>47834</v>
      </c>
      <c r="F27" s="133" t="s">
        <v>30</v>
      </c>
      <c r="G27" s="133" t="s">
        <v>194</v>
      </c>
      <c r="H27" s="133" t="s">
        <v>139</v>
      </c>
      <c r="I27" s="132">
        <v>8.8520452567450008</v>
      </c>
      <c r="J27" s="131">
        <v>9.4505928853755421</v>
      </c>
      <c r="K27" s="131">
        <v>7.3438735177865757</v>
      </c>
      <c r="L27" s="131">
        <v>16.205533596838013</v>
      </c>
      <c r="M27" s="131">
        <v>15.438735177865658</v>
      </c>
      <c r="N27" s="131">
        <v>31.363636363636516</v>
      </c>
      <c r="O27" s="131">
        <v>14.956521739130507</v>
      </c>
      <c r="P27" s="131">
        <v>1.0948616600790511</v>
      </c>
      <c r="Q27" s="131">
        <v>1.0237154150197629</v>
      </c>
      <c r="R27" s="131">
        <v>8.8577075098814255</v>
      </c>
      <c r="S27" s="131">
        <v>3.2134387351778653</v>
      </c>
      <c r="T27" s="131">
        <v>4.6126482213438749</v>
      </c>
      <c r="U27" s="131">
        <v>31.754940711462687</v>
      </c>
      <c r="V27" s="131">
        <v>35.814229249012072</v>
      </c>
      <c r="W27" s="130" t="s">
        <v>157</v>
      </c>
      <c r="X27" s="129" t="s">
        <v>599</v>
      </c>
      <c r="Y27" s="128">
        <v>45302</v>
      </c>
      <c r="Z27" s="128"/>
      <c r="AA27" s="128" t="s">
        <v>598</v>
      </c>
      <c r="AB27" s="128" t="s">
        <v>597</v>
      </c>
    </row>
    <row r="28" spans="1:28" ht="16.350000000000001" customHeight="1" x14ac:dyDescent="0.25">
      <c r="A28" s="133" t="s">
        <v>582</v>
      </c>
      <c r="B28" s="133" t="s">
        <v>660</v>
      </c>
      <c r="C28" s="133" t="s">
        <v>659</v>
      </c>
      <c r="D28" s="133" t="s">
        <v>226</v>
      </c>
      <c r="E28" s="134">
        <v>17748</v>
      </c>
      <c r="F28" s="133" t="s">
        <v>227</v>
      </c>
      <c r="G28" s="133" t="s">
        <v>194</v>
      </c>
      <c r="H28" s="133" t="s">
        <v>4</v>
      </c>
      <c r="I28" s="132">
        <v>61.350427350427402</v>
      </c>
      <c r="J28" s="131">
        <v>2.7391304347826084</v>
      </c>
      <c r="K28" s="131">
        <v>10.541501976284584</v>
      </c>
      <c r="L28" s="131">
        <v>30.822134387351781</v>
      </c>
      <c r="M28" s="131">
        <v>14.146245059288542</v>
      </c>
      <c r="N28" s="131">
        <v>54.71146245059289</v>
      </c>
      <c r="O28" s="131">
        <v>2.3754940711462447</v>
      </c>
      <c r="P28" s="131">
        <v>0</v>
      </c>
      <c r="Q28" s="131">
        <v>1.1620553359683794</v>
      </c>
      <c r="R28" s="131">
        <v>15.762845849802371</v>
      </c>
      <c r="S28" s="131">
        <v>14.01581027667984</v>
      </c>
      <c r="T28" s="131">
        <v>0.31620553359683795</v>
      </c>
      <c r="U28" s="131">
        <v>28.154150197628457</v>
      </c>
      <c r="V28" s="131">
        <v>53.403162055335962</v>
      </c>
      <c r="W28" s="130" t="s">
        <v>157</v>
      </c>
      <c r="X28" s="129" t="s">
        <v>599</v>
      </c>
      <c r="Y28" s="128">
        <v>45316</v>
      </c>
      <c r="Z28" s="128"/>
      <c r="AA28" s="128" t="s">
        <v>598</v>
      </c>
      <c r="AB28" s="128" t="s">
        <v>597</v>
      </c>
    </row>
    <row r="29" spans="1:28" ht="16.350000000000001" customHeight="1" x14ac:dyDescent="0.25">
      <c r="A29" s="133" t="s">
        <v>658</v>
      </c>
      <c r="B29" s="133" t="s">
        <v>657</v>
      </c>
      <c r="C29" s="133" t="s">
        <v>354</v>
      </c>
      <c r="D29" s="133" t="s">
        <v>147</v>
      </c>
      <c r="E29" s="134">
        <v>78380</v>
      </c>
      <c r="F29" s="133" t="s">
        <v>601</v>
      </c>
      <c r="G29" s="133" t="s">
        <v>194</v>
      </c>
      <c r="H29" s="133" t="s">
        <v>4</v>
      </c>
      <c r="I29" s="132">
        <v>1.7239165329052999</v>
      </c>
      <c r="J29" s="131">
        <v>1.897233201581026</v>
      </c>
      <c r="K29" s="131">
        <v>1.4901185770750955</v>
      </c>
      <c r="L29" s="131">
        <v>0.58893280632411005</v>
      </c>
      <c r="M29" s="131">
        <v>0.13833992094861658</v>
      </c>
      <c r="N29" s="131">
        <v>1.577075098814225</v>
      </c>
      <c r="O29" s="131">
        <v>1.8063241106719339</v>
      </c>
      <c r="P29" s="131">
        <v>0.13833992094861661</v>
      </c>
      <c r="Q29" s="131">
        <v>0.59288537549407061</v>
      </c>
      <c r="R29" s="131">
        <v>0.45059288537549408</v>
      </c>
      <c r="S29" s="131">
        <v>0.20553359683794473</v>
      </c>
      <c r="T29" s="131">
        <v>0.16205533596837945</v>
      </c>
      <c r="U29" s="131">
        <v>3.2964426877470228</v>
      </c>
      <c r="V29" s="131">
        <v>3.4545454545454404</v>
      </c>
      <c r="W29" s="130" t="s">
        <v>157</v>
      </c>
      <c r="X29" s="129" t="s">
        <v>599</v>
      </c>
      <c r="Y29" s="128">
        <v>45330</v>
      </c>
      <c r="Z29" s="128"/>
      <c r="AA29" s="128" t="s">
        <v>598</v>
      </c>
      <c r="AB29" s="135" t="s">
        <v>597</v>
      </c>
    </row>
    <row r="30" spans="1:28" x14ac:dyDescent="0.25">
      <c r="A30" s="133" t="s">
        <v>361</v>
      </c>
      <c r="B30" s="133" t="s">
        <v>656</v>
      </c>
      <c r="C30" s="133" t="s">
        <v>362</v>
      </c>
      <c r="D30" s="133" t="s">
        <v>219</v>
      </c>
      <c r="E30" s="134">
        <v>34112</v>
      </c>
      <c r="F30" s="133" t="s">
        <v>25</v>
      </c>
      <c r="G30" s="133" t="s">
        <v>156</v>
      </c>
      <c r="H30" s="133" t="s">
        <v>139</v>
      </c>
      <c r="I30" s="132">
        <v>3.1466275659824001</v>
      </c>
      <c r="J30" s="131">
        <v>3.0750988142292393</v>
      </c>
      <c r="K30" s="131">
        <v>1.4110671936758876</v>
      </c>
      <c r="L30" s="131">
        <v>2.3833992094861629</v>
      </c>
      <c r="M30" s="131">
        <v>1.5928853754940706</v>
      </c>
      <c r="N30" s="131">
        <v>5.6600790513834012</v>
      </c>
      <c r="O30" s="131">
        <v>2.3438735177865557</v>
      </c>
      <c r="P30" s="131">
        <v>0.20948616600790512</v>
      </c>
      <c r="Q30" s="131">
        <v>0.24901185770750986</v>
      </c>
      <c r="R30" s="131">
        <v>0.16600790513833991</v>
      </c>
      <c r="S30" s="131">
        <v>0.24505928853754935</v>
      </c>
      <c r="T30" s="131">
        <v>7.5098814229249009E-2</v>
      </c>
      <c r="U30" s="131">
        <v>7.9762845849802675</v>
      </c>
      <c r="V30" s="131">
        <v>6.379446640316222</v>
      </c>
      <c r="W30" s="130" t="s">
        <v>157</v>
      </c>
      <c r="X30" s="129" t="s">
        <v>599</v>
      </c>
      <c r="Y30" s="128">
        <v>45393</v>
      </c>
      <c r="Z30" s="128"/>
      <c r="AA30" s="128" t="s">
        <v>598</v>
      </c>
      <c r="AB30" s="128" t="s">
        <v>597</v>
      </c>
    </row>
    <row r="31" spans="1:28" ht="16.350000000000001" customHeight="1" x14ac:dyDescent="0.25">
      <c r="A31" s="133" t="s">
        <v>363</v>
      </c>
      <c r="B31" s="133" t="s">
        <v>364</v>
      </c>
      <c r="C31" s="133" t="s">
        <v>365</v>
      </c>
      <c r="D31" s="133" t="s">
        <v>147</v>
      </c>
      <c r="E31" s="134">
        <v>75202</v>
      </c>
      <c r="F31" s="133" t="s">
        <v>210</v>
      </c>
      <c r="G31" s="133" t="s">
        <v>194</v>
      </c>
      <c r="H31" s="133" t="s">
        <v>139</v>
      </c>
      <c r="I31" s="132">
        <v>1.25356576862124</v>
      </c>
      <c r="J31" s="131">
        <v>6.1343873517787753</v>
      </c>
      <c r="K31" s="131">
        <v>2.7667984189723313E-2</v>
      </c>
      <c r="L31" s="131">
        <v>3.5573122529644258E-2</v>
      </c>
      <c r="M31" s="131">
        <v>3.1620553359683792E-2</v>
      </c>
      <c r="N31" s="131">
        <v>2.4782608695652062</v>
      </c>
      <c r="O31" s="131">
        <v>3.4308300395256759</v>
      </c>
      <c r="P31" s="131">
        <v>7.9051383399209474E-2</v>
      </c>
      <c r="Q31" s="131">
        <v>0.2411067193675891</v>
      </c>
      <c r="R31" s="131">
        <v>1.9762845849802368E-2</v>
      </c>
      <c r="S31" s="131">
        <v>1.9762845849802368E-2</v>
      </c>
      <c r="T31" s="131">
        <v>0</v>
      </c>
      <c r="U31" s="131">
        <v>6.1897233201582278</v>
      </c>
      <c r="V31" s="131">
        <v>3.2727272727272561</v>
      </c>
      <c r="W31" s="130" t="s">
        <v>157</v>
      </c>
      <c r="X31" s="129" t="s">
        <v>599</v>
      </c>
      <c r="Y31" s="128">
        <v>44882</v>
      </c>
      <c r="Z31" s="128" t="s">
        <v>603</v>
      </c>
      <c r="AA31" s="128" t="s">
        <v>633</v>
      </c>
      <c r="AB31" s="128" t="s">
        <v>597</v>
      </c>
    </row>
    <row r="32" spans="1:28" ht="16.350000000000001" customHeight="1" x14ac:dyDescent="0.25">
      <c r="A32" s="133" t="s">
        <v>220</v>
      </c>
      <c r="B32" s="133" t="s">
        <v>655</v>
      </c>
      <c r="C32" s="133" t="s">
        <v>35</v>
      </c>
      <c r="D32" s="133" t="s">
        <v>221</v>
      </c>
      <c r="E32" s="134">
        <v>80010</v>
      </c>
      <c r="F32" s="133" t="s">
        <v>222</v>
      </c>
      <c r="G32" s="133" t="s">
        <v>149</v>
      </c>
      <c r="H32" s="133" t="s">
        <v>139</v>
      </c>
      <c r="I32" s="132">
        <v>44.837436332767403</v>
      </c>
      <c r="J32" s="131">
        <v>687.75494071145567</v>
      </c>
      <c r="K32" s="131">
        <v>60.956521739130416</v>
      </c>
      <c r="L32" s="131">
        <v>129.98814229249018</v>
      </c>
      <c r="M32" s="131">
        <v>99.039525691699609</v>
      </c>
      <c r="N32" s="131">
        <v>204.03162055335955</v>
      </c>
      <c r="O32" s="131">
        <v>698.35968379446001</v>
      </c>
      <c r="P32" s="131">
        <v>14.288537549407113</v>
      </c>
      <c r="Q32" s="131">
        <v>61.059288537549499</v>
      </c>
      <c r="R32" s="131">
        <v>101.93675889328065</v>
      </c>
      <c r="S32" s="131">
        <v>35.359683794466413</v>
      </c>
      <c r="T32" s="131">
        <v>32.62450592885375</v>
      </c>
      <c r="U32" s="131">
        <v>807.8181818181755</v>
      </c>
      <c r="V32" s="131">
        <v>641.85375494070638</v>
      </c>
      <c r="W32" s="130">
        <v>600</v>
      </c>
      <c r="X32" s="129" t="s">
        <v>599</v>
      </c>
      <c r="Y32" s="128">
        <v>45337</v>
      </c>
      <c r="Z32" s="128"/>
      <c r="AA32" s="128" t="s">
        <v>600</v>
      </c>
      <c r="AB32" s="128" t="s">
        <v>597</v>
      </c>
    </row>
    <row r="33" spans="1:28" ht="16.350000000000001" customHeight="1" x14ac:dyDescent="0.25">
      <c r="A33" s="133" t="s">
        <v>654</v>
      </c>
      <c r="B33" s="133" t="s">
        <v>653</v>
      </c>
      <c r="C33" s="133" t="s">
        <v>373</v>
      </c>
      <c r="D33" s="133" t="s">
        <v>374</v>
      </c>
      <c r="E33" s="134">
        <v>96910</v>
      </c>
      <c r="F33" s="133" t="s">
        <v>246</v>
      </c>
      <c r="G33" s="133" t="s">
        <v>194</v>
      </c>
      <c r="H33" s="133" t="s">
        <v>139</v>
      </c>
      <c r="I33" s="132">
        <v>59.727272727272698</v>
      </c>
      <c r="J33" s="131">
        <v>0.60474308300395263</v>
      </c>
      <c r="K33" s="131">
        <v>0.93280632411067188</v>
      </c>
      <c r="L33" s="131">
        <v>4.1818181818181817</v>
      </c>
      <c r="M33" s="131">
        <v>0</v>
      </c>
      <c r="N33" s="131">
        <v>5.4703557312252968</v>
      </c>
      <c r="O33" s="131">
        <v>0.24901185770750989</v>
      </c>
      <c r="P33" s="131">
        <v>0</v>
      </c>
      <c r="Q33" s="131">
        <v>0</v>
      </c>
      <c r="R33" s="131">
        <v>4.8932806324110674</v>
      </c>
      <c r="S33" s="131">
        <v>0.57707509881422925</v>
      </c>
      <c r="T33" s="131">
        <v>0</v>
      </c>
      <c r="U33" s="131">
        <v>0.24901185770750989</v>
      </c>
      <c r="V33" s="131">
        <v>5.4703557312252968</v>
      </c>
      <c r="W33" s="130" t="s">
        <v>157</v>
      </c>
      <c r="X33" s="129" t="s">
        <v>356</v>
      </c>
      <c r="Y33" s="128">
        <v>45365</v>
      </c>
      <c r="Z33" s="128"/>
      <c r="AA33" s="128" t="s">
        <v>613</v>
      </c>
      <c r="AB33" s="128" t="s">
        <v>597</v>
      </c>
    </row>
    <row r="34" spans="1:28" ht="16.350000000000001" customHeight="1" x14ac:dyDescent="0.25">
      <c r="A34" s="133" t="s">
        <v>569</v>
      </c>
      <c r="B34" s="133" t="s">
        <v>652</v>
      </c>
      <c r="C34" s="133" t="s">
        <v>135</v>
      </c>
      <c r="D34" s="133" t="s">
        <v>136</v>
      </c>
      <c r="E34" s="134">
        <v>92301</v>
      </c>
      <c r="F34" s="133" t="s">
        <v>137</v>
      </c>
      <c r="G34" s="133" t="s">
        <v>149</v>
      </c>
      <c r="H34" s="133" t="s">
        <v>139</v>
      </c>
      <c r="I34" s="132">
        <v>25.841661461586501</v>
      </c>
      <c r="J34" s="131">
        <v>182.0513833992087</v>
      </c>
      <c r="K34" s="131">
        <v>13.197628458498023</v>
      </c>
      <c r="L34" s="131">
        <v>77.533596837944657</v>
      </c>
      <c r="M34" s="131">
        <v>112.84584980237148</v>
      </c>
      <c r="N34" s="131">
        <v>189.21739130434744</v>
      </c>
      <c r="O34" s="131">
        <v>194.63636363636257</v>
      </c>
      <c r="P34" s="131">
        <v>1.7747035573122529</v>
      </c>
      <c r="Q34" s="131">
        <v>0</v>
      </c>
      <c r="R34" s="131">
        <v>97.841897233201593</v>
      </c>
      <c r="S34" s="131">
        <v>28.470355731225315</v>
      </c>
      <c r="T34" s="131">
        <v>7.6521739130434776</v>
      </c>
      <c r="U34" s="131">
        <v>251.66403162055343</v>
      </c>
      <c r="V34" s="131">
        <v>274.31620553359676</v>
      </c>
      <c r="W34" s="130">
        <v>480</v>
      </c>
      <c r="X34" s="129" t="s">
        <v>599</v>
      </c>
      <c r="Y34" s="128">
        <v>45351</v>
      </c>
      <c r="Z34" s="128"/>
      <c r="AA34" s="128" t="s">
        <v>600</v>
      </c>
      <c r="AB34" s="128" t="s">
        <v>597</v>
      </c>
    </row>
    <row r="35" spans="1:28" x14ac:dyDescent="0.25">
      <c r="A35" s="133" t="s">
        <v>587</v>
      </c>
      <c r="B35" s="133" t="s">
        <v>297</v>
      </c>
      <c r="C35" s="133" t="s">
        <v>298</v>
      </c>
      <c r="D35" s="133" t="s">
        <v>284</v>
      </c>
      <c r="E35" s="134">
        <v>53039</v>
      </c>
      <c r="F35" s="133" t="s">
        <v>30</v>
      </c>
      <c r="G35" s="133" t="s">
        <v>194</v>
      </c>
      <c r="H35" s="133" t="s">
        <v>139</v>
      </c>
      <c r="I35" s="132">
        <v>39.012263099219602</v>
      </c>
      <c r="J35" s="131">
        <v>12.758893280632417</v>
      </c>
      <c r="K35" s="131">
        <v>11.505928853754945</v>
      </c>
      <c r="L35" s="131">
        <v>44.039525691699602</v>
      </c>
      <c r="M35" s="131">
        <v>52.56126482213444</v>
      </c>
      <c r="N35" s="131">
        <v>87.72727272727289</v>
      </c>
      <c r="O35" s="131">
        <v>30.924901185770736</v>
      </c>
      <c r="P35" s="131">
        <v>1.5573122529644268</v>
      </c>
      <c r="Q35" s="131">
        <v>0.65612648221343872</v>
      </c>
      <c r="R35" s="131">
        <v>24.015810276679844</v>
      </c>
      <c r="S35" s="131">
        <v>9.1067193675889317</v>
      </c>
      <c r="T35" s="131">
        <v>5.8695652173913064</v>
      </c>
      <c r="U35" s="131">
        <v>81.873517786561322</v>
      </c>
      <c r="V35" s="131">
        <v>84.735177865612727</v>
      </c>
      <c r="W35" s="130" t="s">
        <v>157</v>
      </c>
      <c r="X35" s="129" t="s">
        <v>599</v>
      </c>
      <c r="Y35" s="128">
        <v>45365</v>
      </c>
      <c r="Z35" s="128"/>
      <c r="AA35" s="128" t="s">
        <v>598</v>
      </c>
      <c r="AB35" s="128" t="s">
        <v>597</v>
      </c>
    </row>
    <row r="36" spans="1:28" ht="16.350000000000001" customHeight="1" x14ac:dyDescent="0.25">
      <c r="A36" s="133" t="s">
        <v>396</v>
      </c>
      <c r="B36" s="133" t="s">
        <v>397</v>
      </c>
      <c r="C36" s="133" t="s">
        <v>398</v>
      </c>
      <c r="D36" s="133" t="s">
        <v>147</v>
      </c>
      <c r="E36" s="134">
        <v>78562</v>
      </c>
      <c r="F36" s="133" t="s">
        <v>601</v>
      </c>
      <c r="G36" s="133" t="s">
        <v>194</v>
      </c>
      <c r="H36" s="133" t="s">
        <v>139</v>
      </c>
      <c r="I36" s="132">
        <v>4.5625</v>
      </c>
      <c r="J36" s="131">
        <v>0.82213438735177835</v>
      </c>
      <c r="K36" s="131">
        <v>0.51778656126482181</v>
      </c>
      <c r="L36" s="131">
        <v>0.56916996047430823</v>
      </c>
      <c r="M36" s="131">
        <v>4.7430830039525682E-2</v>
      </c>
      <c r="N36" s="131">
        <v>1.9169960474308283</v>
      </c>
      <c r="O36" s="131">
        <v>3.952569169960474E-3</v>
      </c>
      <c r="P36" s="131">
        <v>3.5573122529644265E-2</v>
      </c>
      <c r="Q36" s="131">
        <v>0</v>
      </c>
      <c r="R36" s="131">
        <v>1.0711462450592877</v>
      </c>
      <c r="S36" s="131">
        <v>3.9525691699604737E-2</v>
      </c>
      <c r="T36" s="131">
        <v>0</v>
      </c>
      <c r="U36" s="131">
        <v>0.84584980237154139</v>
      </c>
      <c r="V36" s="131">
        <v>1.9367588932806306</v>
      </c>
      <c r="W36" s="130" t="s">
        <v>157</v>
      </c>
      <c r="X36" s="129" t="s">
        <v>599</v>
      </c>
      <c r="Y36" s="128">
        <v>45120</v>
      </c>
      <c r="Z36" s="128" t="s">
        <v>603</v>
      </c>
      <c r="AA36" s="128" t="s">
        <v>633</v>
      </c>
      <c r="AB36" s="135" t="s">
        <v>597</v>
      </c>
    </row>
    <row r="37" spans="1:28" ht="16.350000000000001" customHeight="1" x14ac:dyDescent="0.25">
      <c r="A37" s="133" t="s">
        <v>651</v>
      </c>
      <c r="B37" s="133" t="s">
        <v>241</v>
      </c>
      <c r="C37" s="133" t="s">
        <v>32</v>
      </c>
      <c r="D37" s="133" t="s">
        <v>147</v>
      </c>
      <c r="E37" s="134">
        <v>76837</v>
      </c>
      <c r="F37" s="133" t="s">
        <v>210</v>
      </c>
      <c r="G37" s="133" t="s">
        <v>194</v>
      </c>
      <c r="H37" s="133" t="s">
        <v>4</v>
      </c>
      <c r="I37" s="132">
        <v>42.700604838709701</v>
      </c>
      <c r="J37" s="131">
        <v>131.51778656126473</v>
      </c>
      <c r="K37" s="131">
        <v>23.916996047430832</v>
      </c>
      <c r="L37" s="131">
        <v>1.8972332015810272</v>
      </c>
      <c r="M37" s="131">
        <v>0.23320158102766797</v>
      </c>
      <c r="N37" s="131">
        <v>15.007905138339929</v>
      </c>
      <c r="O37" s="131">
        <v>142.55731225296444</v>
      </c>
      <c r="P37" s="131">
        <v>0</v>
      </c>
      <c r="Q37" s="131">
        <v>0</v>
      </c>
      <c r="R37" s="131">
        <v>0.66007905138339884</v>
      </c>
      <c r="S37" s="131">
        <v>1.7154150197628453</v>
      </c>
      <c r="T37" s="131">
        <v>4.6877470355731221</v>
      </c>
      <c r="U37" s="131">
        <v>150.50197628458488</v>
      </c>
      <c r="V37" s="131">
        <v>61.814229249011881</v>
      </c>
      <c r="W37" s="130" t="s">
        <v>157</v>
      </c>
      <c r="X37" s="129" t="s">
        <v>599</v>
      </c>
      <c r="Y37" s="128">
        <v>45351</v>
      </c>
      <c r="Z37" s="128"/>
      <c r="AA37" s="128" t="s">
        <v>598</v>
      </c>
      <c r="AB37" s="128" t="s">
        <v>597</v>
      </c>
    </row>
    <row r="38" spans="1:28" x14ac:dyDescent="0.25">
      <c r="A38" s="133" t="s">
        <v>570</v>
      </c>
      <c r="B38" s="133" t="s">
        <v>195</v>
      </c>
      <c r="C38" s="133" t="s">
        <v>196</v>
      </c>
      <c r="D38" s="133" t="s">
        <v>147</v>
      </c>
      <c r="E38" s="134">
        <v>79925</v>
      </c>
      <c r="F38" s="133" t="s">
        <v>183</v>
      </c>
      <c r="G38" s="133" t="s">
        <v>178</v>
      </c>
      <c r="H38" s="133" t="s">
        <v>139</v>
      </c>
      <c r="I38" s="132">
        <v>38.357360406091402</v>
      </c>
      <c r="J38" s="131">
        <v>429.95652173912652</v>
      </c>
      <c r="K38" s="131">
        <v>178.79841897233177</v>
      </c>
      <c r="L38" s="131">
        <v>103.16996047430823</v>
      </c>
      <c r="M38" s="131">
        <v>52.268774703557348</v>
      </c>
      <c r="N38" s="131">
        <v>248.60474308300437</v>
      </c>
      <c r="O38" s="131">
        <v>295.76679841897004</v>
      </c>
      <c r="P38" s="131">
        <v>52.031620553359708</v>
      </c>
      <c r="Q38" s="131">
        <v>167.79051383399187</v>
      </c>
      <c r="R38" s="131">
        <v>46.035573122529676</v>
      </c>
      <c r="S38" s="131">
        <v>66.213438735177903</v>
      </c>
      <c r="T38" s="131">
        <v>85.644268774703505</v>
      </c>
      <c r="U38" s="131">
        <v>566.30039525691836</v>
      </c>
      <c r="V38" s="131">
        <v>640.05138339921928</v>
      </c>
      <c r="W38" s="130">
        <v>450</v>
      </c>
      <c r="X38" s="129" t="s">
        <v>599</v>
      </c>
      <c r="Y38" s="128">
        <v>45337</v>
      </c>
      <c r="Z38" s="128"/>
      <c r="AA38" s="128" t="s">
        <v>600</v>
      </c>
      <c r="AB38" s="128" t="s">
        <v>597</v>
      </c>
    </row>
    <row r="39" spans="1:28" ht="16.350000000000001" customHeight="1" x14ac:dyDescent="0.25">
      <c r="A39" s="133" t="s">
        <v>9</v>
      </c>
      <c r="B39" s="133" t="s">
        <v>192</v>
      </c>
      <c r="C39" s="133" t="s">
        <v>193</v>
      </c>
      <c r="D39" s="133" t="s">
        <v>147</v>
      </c>
      <c r="E39" s="134">
        <v>78580</v>
      </c>
      <c r="F39" s="133" t="s">
        <v>601</v>
      </c>
      <c r="G39" s="133" t="s">
        <v>138</v>
      </c>
      <c r="H39" s="133" t="s">
        <v>139</v>
      </c>
      <c r="I39" s="132">
        <v>28.905874125874099</v>
      </c>
      <c r="J39" s="131">
        <v>811.9604743082964</v>
      </c>
      <c r="K39" s="131">
        <v>7.6363636363636349</v>
      </c>
      <c r="L39" s="131">
        <v>11.375494071146242</v>
      </c>
      <c r="M39" s="131">
        <v>15.086956521739125</v>
      </c>
      <c r="N39" s="131">
        <v>38.260869565217426</v>
      </c>
      <c r="O39" s="131">
        <v>320.82213438735204</v>
      </c>
      <c r="P39" s="131">
        <v>7.600790513833994</v>
      </c>
      <c r="Q39" s="131">
        <v>479.37549407114659</v>
      </c>
      <c r="R39" s="131">
        <v>16.731225296442691</v>
      </c>
      <c r="S39" s="131">
        <v>3.5494071146245072</v>
      </c>
      <c r="T39" s="131">
        <v>7.5889328063241139</v>
      </c>
      <c r="U39" s="131">
        <v>818.18972332015414</v>
      </c>
      <c r="V39" s="131">
        <v>583.64822134387259</v>
      </c>
      <c r="W39" s="130">
        <v>600</v>
      </c>
      <c r="X39" s="129" t="s">
        <v>599</v>
      </c>
      <c r="Y39" s="128">
        <v>45358</v>
      </c>
      <c r="Z39" s="128"/>
      <c r="AA39" s="128" t="s">
        <v>600</v>
      </c>
      <c r="AB39" s="128" t="s">
        <v>597</v>
      </c>
    </row>
    <row r="40" spans="1:28" ht="16.350000000000001" customHeight="1" x14ac:dyDescent="0.25">
      <c r="A40" s="133" t="s">
        <v>270</v>
      </c>
      <c r="B40" s="133" t="s">
        <v>271</v>
      </c>
      <c r="C40" s="133" t="s">
        <v>18</v>
      </c>
      <c r="D40" s="133" t="s">
        <v>211</v>
      </c>
      <c r="E40" s="134">
        <v>7201</v>
      </c>
      <c r="F40" s="133" t="s">
        <v>212</v>
      </c>
      <c r="G40" s="133" t="s">
        <v>149</v>
      </c>
      <c r="H40" s="133" t="s">
        <v>139</v>
      </c>
      <c r="I40" s="132">
        <v>16.683682502212999</v>
      </c>
      <c r="J40" s="131">
        <v>109.74703557312188</v>
      </c>
      <c r="K40" s="131">
        <v>105.6126482213439</v>
      </c>
      <c r="L40" s="131">
        <v>9.754940711462563</v>
      </c>
      <c r="M40" s="131">
        <v>4.0948616600790411</v>
      </c>
      <c r="N40" s="131">
        <v>34.4071146245062</v>
      </c>
      <c r="O40" s="131">
        <v>179.54545454545371</v>
      </c>
      <c r="P40" s="131">
        <v>2.3043478260869565</v>
      </c>
      <c r="Q40" s="131">
        <v>12.952569169960492</v>
      </c>
      <c r="R40" s="131">
        <v>5.7114624505928866</v>
      </c>
      <c r="S40" s="131">
        <v>6.766798418972332</v>
      </c>
      <c r="T40" s="131">
        <v>13.083003952569173</v>
      </c>
      <c r="U40" s="131">
        <v>203.64822134387185</v>
      </c>
      <c r="V40" s="131">
        <v>98.889328063240256</v>
      </c>
      <c r="W40" s="130">
        <v>285</v>
      </c>
      <c r="X40" s="129" t="s">
        <v>599</v>
      </c>
      <c r="Y40" s="128">
        <v>45260</v>
      </c>
      <c r="Z40" s="128"/>
      <c r="AA40" s="128" t="s">
        <v>600</v>
      </c>
      <c r="AB40" s="128" t="s">
        <v>597</v>
      </c>
    </row>
    <row r="41" spans="1:28" s="137" customFormat="1" ht="17.100000000000001" customHeight="1" x14ac:dyDescent="0.25">
      <c r="A41" s="140" t="s">
        <v>650</v>
      </c>
      <c r="B41" s="140" t="s">
        <v>649</v>
      </c>
      <c r="C41" s="140" t="s">
        <v>648</v>
      </c>
      <c r="D41" s="140" t="s">
        <v>387</v>
      </c>
      <c r="E41" s="141">
        <v>83647</v>
      </c>
      <c r="F41" s="140" t="s">
        <v>275</v>
      </c>
      <c r="G41" s="140" t="s">
        <v>194</v>
      </c>
      <c r="H41" s="140" t="s">
        <v>139</v>
      </c>
      <c r="I41" s="139">
        <v>5.4950495049504999</v>
      </c>
      <c r="J41" s="136">
        <v>0.26086956521739135</v>
      </c>
      <c r="K41" s="136">
        <v>0.50988142292490102</v>
      </c>
      <c r="L41" s="136">
        <v>1.1699604743083003</v>
      </c>
      <c r="M41" s="136">
        <v>0.33596837944664021</v>
      </c>
      <c r="N41" s="136">
        <v>1.790513833992095</v>
      </c>
      <c r="O41" s="136">
        <v>0.29249011857707513</v>
      </c>
      <c r="P41" s="136">
        <v>0.19367588932806323</v>
      </c>
      <c r="Q41" s="136">
        <v>0</v>
      </c>
      <c r="R41" s="136">
        <v>0.50197628458498023</v>
      </c>
      <c r="S41" s="136">
        <v>6.7193675889328064E-2</v>
      </c>
      <c r="T41" s="136">
        <v>0</v>
      </c>
      <c r="U41" s="136">
        <v>1.7075098814229255</v>
      </c>
      <c r="V41" s="136">
        <v>2.1778656126482216</v>
      </c>
      <c r="W41" s="136" t="s">
        <v>157</v>
      </c>
      <c r="X41" s="129" t="s">
        <v>599</v>
      </c>
      <c r="Y41" s="128">
        <v>45426</v>
      </c>
      <c r="Z41" s="128"/>
      <c r="AA41" s="128" t="s">
        <v>598</v>
      </c>
      <c r="AB41" s="128" t="s">
        <v>624</v>
      </c>
    </row>
    <row r="42" spans="1:28" x14ac:dyDescent="0.25">
      <c r="A42" s="133" t="s">
        <v>162</v>
      </c>
      <c r="B42" s="133" t="s">
        <v>163</v>
      </c>
      <c r="C42" s="133" t="s">
        <v>28</v>
      </c>
      <c r="D42" s="133" t="s">
        <v>158</v>
      </c>
      <c r="E42" s="134">
        <v>85131</v>
      </c>
      <c r="F42" s="133" t="s">
        <v>159</v>
      </c>
      <c r="G42" s="133" t="s">
        <v>138</v>
      </c>
      <c r="H42" s="133" t="s">
        <v>139</v>
      </c>
      <c r="I42" s="132">
        <v>31.471887910903501</v>
      </c>
      <c r="J42" s="131">
        <v>1231.130434782626</v>
      </c>
      <c r="K42" s="131">
        <v>49.897233201581066</v>
      </c>
      <c r="L42" s="131">
        <v>76.154150197628454</v>
      </c>
      <c r="M42" s="131">
        <v>62.984189723320199</v>
      </c>
      <c r="N42" s="131">
        <v>118.54150197628454</v>
      </c>
      <c r="O42" s="131">
        <v>767.54940711461461</v>
      </c>
      <c r="P42" s="131">
        <v>54.695652173913054</v>
      </c>
      <c r="Q42" s="131">
        <v>479.37944664031374</v>
      </c>
      <c r="R42" s="131">
        <v>50.090909090909129</v>
      </c>
      <c r="S42" s="131">
        <v>22.660079051383395</v>
      </c>
      <c r="T42" s="131">
        <v>48.521739130434824</v>
      </c>
      <c r="U42" s="131">
        <v>1298.8932806324301</v>
      </c>
      <c r="V42" s="131">
        <v>1050.292490118582</v>
      </c>
      <c r="W42" s="130">
        <v>900</v>
      </c>
      <c r="X42" s="129" t="s">
        <v>599</v>
      </c>
      <c r="Y42" s="128">
        <v>45225</v>
      </c>
      <c r="Z42" s="128"/>
      <c r="AA42" s="128" t="s">
        <v>600</v>
      </c>
      <c r="AB42" s="128" t="s">
        <v>597</v>
      </c>
    </row>
    <row r="43" spans="1:28" ht="15.6" customHeight="1" x14ac:dyDescent="0.25">
      <c r="A43" s="133" t="s">
        <v>567</v>
      </c>
      <c r="B43" s="133" t="s">
        <v>242</v>
      </c>
      <c r="C43" s="133" t="s">
        <v>243</v>
      </c>
      <c r="D43" s="133" t="s">
        <v>158</v>
      </c>
      <c r="E43" s="134">
        <v>85132</v>
      </c>
      <c r="F43" s="133" t="s">
        <v>159</v>
      </c>
      <c r="G43" s="133" t="s">
        <v>178</v>
      </c>
      <c r="H43" s="133" t="s">
        <v>4</v>
      </c>
      <c r="I43" s="132">
        <v>11.286234965374801</v>
      </c>
      <c r="J43" s="131">
        <v>318.20553359682032</v>
      </c>
      <c r="K43" s="131">
        <v>62.55335968379471</v>
      </c>
      <c r="L43" s="131">
        <v>1.8616600790513769</v>
      </c>
      <c r="M43" s="131">
        <v>1.7233201581027626</v>
      </c>
      <c r="N43" s="131">
        <v>82.339920948616125</v>
      </c>
      <c r="O43" s="131">
        <v>301.86561264820784</v>
      </c>
      <c r="P43" s="131">
        <v>2.7667984189723313E-2</v>
      </c>
      <c r="Q43" s="131">
        <v>0.11067193675889332</v>
      </c>
      <c r="R43" s="131">
        <v>3.0592885375494059</v>
      </c>
      <c r="S43" s="131">
        <v>1.6245059288537542</v>
      </c>
      <c r="T43" s="131">
        <v>19.221343873517792</v>
      </c>
      <c r="U43" s="131">
        <v>360.4387351778318</v>
      </c>
      <c r="V43" s="131">
        <v>263.52569169960771</v>
      </c>
      <c r="W43" s="130">
        <v>392</v>
      </c>
      <c r="X43" s="129" t="s">
        <v>599</v>
      </c>
      <c r="Y43" s="128">
        <v>45337</v>
      </c>
      <c r="Z43" s="128"/>
      <c r="AA43" s="128" t="s">
        <v>600</v>
      </c>
      <c r="AB43" s="128" t="s">
        <v>597</v>
      </c>
    </row>
    <row r="44" spans="1:28" s="137" customFormat="1" ht="15.6" customHeight="1" x14ac:dyDescent="0.25">
      <c r="A44" s="140" t="s">
        <v>11</v>
      </c>
      <c r="B44" s="140" t="s">
        <v>242</v>
      </c>
      <c r="C44" s="140" t="s">
        <v>243</v>
      </c>
      <c r="D44" s="140" t="s">
        <v>158</v>
      </c>
      <c r="E44" s="141">
        <v>85232</v>
      </c>
      <c r="F44" s="140" t="s">
        <v>159</v>
      </c>
      <c r="G44" s="140" t="s">
        <v>261</v>
      </c>
      <c r="H44" s="140" t="s">
        <v>4</v>
      </c>
      <c r="I44" s="139">
        <v>3.0452132314334102</v>
      </c>
      <c r="J44" s="136">
        <v>152.06324110671284</v>
      </c>
      <c r="K44" s="136">
        <v>24.952569169960899</v>
      </c>
      <c r="L44" s="136">
        <v>12.181818181818491</v>
      </c>
      <c r="M44" s="136">
        <v>6.517786561264888</v>
      </c>
      <c r="N44" s="136">
        <v>40.371541501977532</v>
      </c>
      <c r="O44" s="136">
        <v>151.96837944663457</v>
      </c>
      <c r="P44" s="136">
        <v>0.70750988142292359</v>
      </c>
      <c r="Q44" s="136">
        <v>2.6679841897233105</v>
      </c>
      <c r="R44" s="136">
        <v>2.9999999999999898</v>
      </c>
      <c r="S44" s="136">
        <v>1.4071146245059254</v>
      </c>
      <c r="T44" s="136">
        <v>1.8181818181818135</v>
      </c>
      <c r="U44" s="136">
        <v>189.49011857706552</v>
      </c>
      <c r="V44" s="136">
        <v>142.29249011856948</v>
      </c>
      <c r="W44" s="136" t="s">
        <v>157</v>
      </c>
      <c r="X44" s="129" t="s">
        <v>157</v>
      </c>
      <c r="Y44" s="128">
        <v>45456</v>
      </c>
      <c r="Z44" s="128"/>
      <c r="AA44" s="128" t="s">
        <v>600</v>
      </c>
      <c r="AB44" s="128" t="s">
        <v>624</v>
      </c>
    </row>
    <row r="45" spans="1:28" x14ac:dyDescent="0.25">
      <c r="A45" s="133" t="s">
        <v>573</v>
      </c>
      <c r="B45" s="133" t="s">
        <v>268</v>
      </c>
      <c r="C45" s="133" t="s">
        <v>223</v>
      </c>
      <c r="D45" s="133" t="s">
        <v>143</v>
      </c>
      <c r="E45" s="134">
        <v>31537</v>
      </c>
      <c r="F45" s="133" t="s">
        <v>144</v>
      </c>
      <c r="G45" s="133" t="s">
        <v>138</v>
      </c>
      <c r="H45" s="133" t="s">
        <v>4</v>
      </c>
      <c r="I45" s="132">
        <v>43.134412955465599</v>
      </c>
      <c r="J45" s="131">
        <v>164.86956521739179</v>
      </c>
      <c r="K45" s="131">
        <v>22.308300395256911</v>
      </c>
      <c r="L45" s="131">
        <v>23.806324110671934</v>
      </c>
      <c r="M45" s="131">
        <v>32.27272727272728</v>
      </c>
      <c r="N45" s="131">
        <v>66.992094861660036</v>
      </c>
      <c r="O45" s="131">
        <v>176.2648221343878</v>
      </c>
      <c r="P45" s="131">
        <v>0</v>
      </c>
      <c r="Q45" s="131">
        <v>0</v>
      </c>
      <c r="R45" s="131">
        <v>16.905138339920942</v>
      </c>
      <c r="S45" s="131">
        <v>7.1106719367588926</v>
      </c>
      <c r="T45" s="131">
        <v>5.3438735177865597</v>
      </c>
      <c r="U45" s="131">
        <v>213.89723320158134</v>
      </c>
      <c r="V45" s="131">
        <v>159.98814229249041</v>
      </c>
      <c r="W45" s="130">
        <v>338</v>
      </c>
      <c r="X45" s="129" t="s">
        <v>599</v>
      </c>
      <c r="Y45" s="128">
        <v>45323</v>
      </c>
      <c r="Z45" s="128"/>
      <c r="AA45" s="128" t="s">
        <v>600</v>
      </c>
      <c r="AB45" s="128" t="s">
        <v>597</v>
      </c>
    </row>
    <row r="46" spans="1:28" ht="15.6" customHeight="1" x14ac:dyDescent="0.25">
      <c r="A46" s="133" t="s">
        <v>574</v>
      </c>
      <c r="B46" s="133" t="s">
        <v>647</v>
      </c>
      <c r="C46" s="133" t="s">
        <v>223</v>
      </c>
      <c r="D46" s="133" t="s">
        <v>143</v>
      </c>
      <c r="E46" s="134">
        <v>31537</v>
      </c>
      <c r="F46" s="133" t="s">
        <v>144</v>
      </c>
      <c r="G46" s="133" t="s">
        <v>138</v>
      </c>
      <c r="H46" s="133" t="s">
        <v>4</v>
      </c>
      <c r="I46" s="132">
        <v>51.489354395604401</v>
      </c>
      <c r="J46" s="131">
        <v>463.79051383398848</v>
      </c>
      <c r="K46" s="131">
        <v>83.553359683794412</v>
      </c>
      <c r="L46" s="131">
        <v>48.102766798418962</v>
      </c>
      <c r="M46" s="131">
        <v>35.13833992094861</v>
      </c>
      <c r="N46" s="131">
        <v>132.25691699604747</v>
      </c>
      <c r="O46" s="131">
        <v>498.32806324110317</v>
      </c>
      <c r="P46" s="131">
        <v>0</v>
      </c>
      <c r="Q46" s="131">
        <v>0</v>
      </c>
      <c r="R46" s="131">
        <v>23.079051383399204</v>
      </c>
      <c r="S46" s="131">
        <v>15.090909090909088</v>
      </c>
      <c r="T46" s="131">
        <v>15.418972332015807</v>
      </c>
      <c r="U46" s="131">
        <v>576.99604743083114</v>
      </c>
      <c r="V46" s="131">
        <v>406.67588932806035</v>
      </c>
      <c r="W46" s="130">
        <v>544</v>
      </c>
      <c r="X46" s="129" t="s">
        <v>599</v>
      </c>
      <c r="Y46" s="128">
        <v>45323</v>
      </c>
      <c r="Z46" s="128"/>
      <c r="AA46" s="128" t="s">
        <v>600</v>
      </c>
      <c r="AB46" s="135" t="s">
        <v>597</v>
      </c>
    </row>
    <row r="47" spans="1:28" ht="15.6" customHeight="1" x14ac:dyDescent="0.25">
      <c r="A47" s="133" t="s">
        <v>591</v>
      </c>
      <c r="B47" s="133" t="s">
        <v>335</v>
      </c>
      <c r="C47" s="133" t="s">
        <v>336</v>
      </c>
      <c r="D47" s="133" t="s">
        <v>255</v>
      </c>
      <c r="E47" s="134">
        <v>56007</v>
      </c>
      <c r="F47" s="133" t="s">
        <v>256</v>
      </c>
      <c r="G47" s="133" t="s">
        <v>156</v>
      </c>
      <c r="H47" s="133" t="s">
        <v>4</v>
      </c>
      <c r="I47" s="132">
        <v>42.7717842323651</v>
      </c>
      <c r="J47" s="131">
        <v>2.7391304347826093</v>
      </c>
      <c r="K47" s="131">
        <v>6.4822134387351804</v>
      </c>
      <c r="L47" s="131">
        <v>28.54545454545455</v>
      </c>
      <c r="M47" s="131">
        <v>7.0790513833992099</v>
      </c>
      <c r="N47" s="131">
        <v>29.75494071146246</v>
      </c>
      <c r="O47" s="131">
        <v>15.09090909090909</v>
      </c>
      <c r="P47" s="131">
        <v>0</v>
      </c>
      <c r="Q47" s="131">
        <v>0</v>
      </c>
      <c r="R47" s="131">
        <v>9.9802371541501991</v>
      </c>
      <c r="S47" s="131">
        <v>1.5019762845849802</v>
      </c>
      <c r="T47" s="131">
        <v>1.6758893280632412</v>
      </c>
      <c r="U47" s="131">
        <v>31.687747035573139</v>
      </c>
      <c r="V47" s="131">
        <v>40.280632411067202</v>
      </c>
      <c r="W47" s="130" t="s">
        <v>157</v>
      </c>
      <c r="X47" s="129" t="s">
        <v>599</v>
      </c>
      <c r="Y47" s="128">
        <v>45358</v>
      </c>
      <c r="Z47" s="128"/>
      <c r="AA47" s="128" t="s">
        <v>598</v>
      </c>
      <c r="AB47" s="128" t="s">
        <v>597</v>
      </c>
    </row>
    <row r="48" spans="1:28" ht="15.6" customHeight="1" x14ac:dyDescent="0.25">
      <c r="A48" s="133" t="s">
        <v>646</v>
      </c>
      <c r="B48" s="133" t="s">
        <v>339</v>
      </c>
      <c r="C48" s="133" t="s">
        <v>340</v>
      </c>
      <c r="D48" s="133" t="s">
        <v>282</v>
      </c>
      <c r="E48" s="134">
        <v>44024</v>
      </c>
      <c r="F48" s="133" t="s">
        <v>283</v>
      </c>
      <c r="G48" s="133" t="s">
        <v>194</v>
      </c>
      <c r="H48" s="133" t="s">
        <v>139</v>
      </c>
      <c r="I48" s="132">
        <v>56.228571428571399</v>
      </c>
      <c r="J48" s="131">
        <v>31.16600790513834</v>
      </c>
      <c r="K48" s="131">
        <v>7.4703557312252977</v>
      </c>
      <c r="L48" s="131">
        <v>9.8735177865612656</v>
      </c>
      <c r="M48" s="131">
        <v>3.9090909090909092</v>
      </c>
      <c r="N48" s="131">
        <v>20.173913043478251</v>
      </c>
      <c r="O48" s="131">
        <v>24.861660079051386</v>
      </c>
      <c r="P48" s="131">
        <v>0.92094861660079053</v>
      </c>
      <c r="Q48" s="131">
        <v>6.4624505928853759</v>
      </c>
      <c r="R48" s="131">
        <v>5.0276679841897227</v>
      </c>
      <c r="S48" s="131">
        <v>4.1936758893280635</v>
      </c>
      <c r="T48" s="131">
        <v>6.4426877470355732</v>
      </c>
      <c r="U48" s="131">
        <v>36.75494071146246</v>
      </c>
      <c r="V48" s="131">
        <v>28.573122529644262</v>
      </c>
      <c r="W48" s="130" t="s">
        <v>157</v>
      </c>
      <c r="X48" s="129" t="s">
        <v>599</v>
      </c>
      <c r="Y48" s="128">
        <v>45323</v>
      </c>
      <c r="Z48" s="128"/>
      <c r="AA48" s="128" t="s">
        <v>598</v>
      </c>
      <c r="AB48" s="128" t="s">
        <v>597</v>
      </c>
    </row>
    <row r="49" spans="1:28" ht="15.6" customHeight="1" x14ac:dyDescent="0.25">
      <c r="A49" s="133" t="s">
        <v>572</v>
      </c>
      <c r="B49" s="133" t="s">
        <v>645</v>
      </c>
      <c r="C49" s="133" t="s">
        <v>644</v>
      </c>
      <c r="D49" s="133" t="s">
        <v>136</v>
      </c>
      <c r="E49" s="134">
        <v>93250</v>
      </c>
      <c r="F49" s="133" t="s">
        <v>246</v>
      </c>
      <c r="G49" s="133" t="s">
        <v>149</v>
      </c>
      <c r="H49" s="133" t="s">
        <v>139</v>
      </c>
      <c r="I49" s="132">
        <v>68.425729442970805</v>
      </c>
      <c r="J49" s="131">
        <v>68.99604743082979</v>
      </c>
      <c r="K49" s="131">
        <v>31.897233201581031</v>
      </c>
      <c r="L49" s="131">
        <v>65.446640316205531</v>
      </c>
      <c r="M49" s="131">
        <v>139.34782608695647</v>
      </c>
      <c r="N49" s="131">
        <v>199.62450592885384</v>
      </c>
      <c r="O49" s="131">
        <v>105.57312252964411</v>
      </c>
      <c r="P49" s="131">
        <v>0.49011857707509882</v>
      </c>
      <c r="Q49" s="131">
        <v>0</v>
      </c>
      <c r="R49" s="131">
        <v>98.901185770750942</v>
      </c>
      <c r="S49" s="131">
        <v>8.5889328063241113</v>
      </c>
      <c r="T49" s="131">
        <v>7.5573122529644268</v>
      </c>
      <c r="U49" s="131">
        <v>190.6403162055343</v>
      </c>
      <c r="V49" s="131">
        <v>199.2964426877476</v>
      </c>
      <c r="W49" s="130">
        <v>560</v>
      </c>
      <c r="X49" s="129" t="s">
        <v>599</v>
      </c>
      <c r="Y49" s="128">
        <v>45323</v>
      </c>
      <c r="Z49" s="128"/>
      <c r="AA49" s="128" t="s">
        <v>600</v>
      </c>
      <c r="AB49" s="128" t="s">
        <v>597</v>
      </c>
    </row>
    <row r="50" spans="1:28" x14ac:dyDescent="0.25">
      <c r="A50" s="133" t="s">
        <v>39</v>
      </c>
      <c r="B50" s="133" t="s">
        <v>368</v>
      </c>
      <c r="C50" s="133" t="s">
        <v>369</v>
      </c>
      <c r="D50" s="133" t="s">
        <v>370</v>
      </c>
      <c r="E50" s="134">
        <v>939</v>
      </c>
      <c r="F50" s="133" t="s">
        <v>25</v>
      </c>
      <c r="G50" s="133" t="s">
        <v>349</v>
      </c>
      <c r="H50" s="133" t="s">
        <v>139</v>
      </c>
      <c r="I50" s="132">
        <v>7.5891891891891898</v>
      </c>
      <c r="J50" s="131">
        <v>0.1541501976284585</v>
      </c>
      <c r="K50" s="131">
        <v>0.86166007905138342</v>
      </c>
      <c r="L50" s="131">
        <v>3.118577075098814</v>
      </c>
      <c r="M50" s="131">
        <v>1.5454545454545452</v>
      </c>
      <c r="N50" s="131">
        <v>4.711462450592883</v>
      </c>
      <c r="O50" s="131">
        <v>0.96837944664031594</v>
      </c>
      <c r="P50" s="131">
        <v>0</v>
      </c>
      <c r="Q50" s="131">
        <v>0</v>
      </c>
      <c r="R50" s="131">
        <v>8.3003952569169953E-2</v>
      </c>
      <c r="S50" s="131">
        <v>1.1857707509881422E-2</v>
      </c>
      <c r="T50" s="131">
        <v>0</v>
      </c>
      <c r="U50" s="131">
        <v>5.5849802371541495</v>
      </c>
      <c r="V50" s="131">
        <v>5.169960474308299</v>
      </c>
      <c r="W50" s="130" t="s">
        <v>157</v>
      </c>
      <c r="X50" s="129" t="s">
        <v>157</v>
      </c>
      <c r="Y50" s="128" t="s">
        <v>157</v>
      </c>
      <c r="Z50" s="128"/>
      <c r="AA50" s="128" t="s">
        <v>157</v>
      </c>
      <c r="AB50" s="128" t="s">
        <v>157</v>
      </c>
    </row>
    <row r="51" spans="1:28" s="137" customFormat="1" ht="15.6" customHeight="1" x14ac:dyDescent="0.25">
      <c r="A51" s="140" t="s">
        <v>643</v>
      </c>
      <c r="B51" s="140" t="s">
        <v>642</v>
      </c>
      <c r="C51" s="140" t="s">
        <v>641</v>
      </c>
      <c r="D51" s="140" t="s">
        <v>166</v>
      </c>
      <c r="E51" s="141">
        <v>39520</v>
      </c>
      <c r="F51" s="140" t="s">
        <v>155</v>
      </c>
      <c r="G51" s="140" t="s">
        <v>156</v>
      </c>
      <c r="H51" s="140" t="s">
        <v>139</v>
      </c>
      <c r="I51" s="139">
        <v>2.5063157894736801</v>
      </c>
      <c r="J51" s="136">
        <v>4.8774703557312398</v>
      </c>
      <c r="K51" s="136">
        <v>1.7905138339920896</v>
      </c>
      <c r="L51" s="136">
        <v>2.1699604743082941</v>
      </c>
      <c r="M51" s="136">
        <v>0.70750988142292448</v>
      </c>
      <c r="N51" s="136">
        <v>2.7944664031620454</v>
      </c>
      <c r="O51" s="136">
        <v>6.4861660079051777</v>
      </c>
      <c r="P51" s="136">
        <v>3.5573122529644265E-2</v>
      </c>
      <c r="Q51" s="136">
        <v>0.22924901185770746</v>
      </c>
      <c r="R51" s="136">
        <v>6.719367588932805E-2</v>
      </c>
      <c r="S51" s="136">
        <v>5.1383399209486161E-2</v>
      </c>
      <c r="T51" s="136">
        <v>3.952569169960474E-3</v>
      </c>
      <c r="U51" s="136">
        <v>9.4229249011858442</v>
      </c>
      <c r="V51" s="136">
        <v>5.0553359683794614</v>
      </c>
      <c r="W51" s="136" t="s">
        <v>157</v>
      </c>
      <c r="X51" s="129" t="s">
        <v>356</v>
      </c>
      <c r="Y51" s="128">
        <v>45421</v>
      </c>
      <c r="Z51" s="128"/>
      <c r="AA51" s="128" t="s">
        <v>598</v>
      </c>
      <c r="AB51" s="128" t="s">
        <v>624</v>
      </c>
    </row>
    <row r="52" spans="1:28" ht="15.6" customHeight="1" x14ac:dyDescent="0.25">
      <c r="A52" s="133" t="s">
        <v>566</v>
      </c>
      <c r="B52" s="133" t="s">
        <v>273</v>
      </c>
      <c r="C52" s="133" t="s">
        <v>38</v>
      </c>
      <c r="D52" s="133" t="s">
        <v>274</v>
      </c>
      <c r="E52" s="134">
        <v>89015</v>
      </c>
      <c r="F52" s="133" t="s">
        <v>275</v>
      </c>
      <c r="G52" s="133" t="s">
        <v>194</v>
      </c>
      <c r="H52" s="133" t="s">
        <v>139</v>
      </c>
      <c r="I52" s="132">
        <v>36.078512396694201</v>
      </c>
      <c r="J52" s="131">
        <v>11.992094861660085</v>
      </c>
      <c r="K52" s="131">
        <v>18.747035573122535</v>
      </c>
      <c r="L52" s="131">
        <v>26.003952569169972</v>
      </c>
      <c r="M52" s="131">
        <v>13.478260869565217</v>
      </c>
      <c r="N52" s="131">
        <v>41.660079051383427</v>
      </c>
      <c r="O52" s="131">
        <v>14.988142292490124</v>
      </c>
      <c r="P52" s="131">
        <v>9.9090909090909065</v>
      </c>
      <c r="Q52" s="131">
        <v>3.6640316205533594</v>
      </c>
      <c r="R52" s="131">
        <v>22.122529644268777</v>
      </c>
      <c r="S52" s="131">
        <v>9.6284584980237149</v>
      </c>
      <c r="T52" s="131">
        <v>7.5415019762845859</v>
      </c>
      <c r="U52" s="131">
        <v>30.928853754940739</v>
      </c>
      <c r="V52" s="131">
        <v>60.276679841897213</v>
      </c>
      <c r="W52" s="130" t="s">
        <v>157</v>
      </c>
      <c r="X52" s="129" t="s">
        <v>599</v>
      </c>
      <c r="Y52" s="128">
        <v>45372</v>
      </c>
      <c r="Z52" s="128"/>
      <c r="AA52" s="128" t="s">
        <v>598</v>
      </c>
      <c r="AB52" s="135" t="s">
        <v>597</v>
      </c>
    </row>
    <row r="53" spans="1:28" ht="15.6" customHeight="1" x14ac:dyDescent="0.25">
      <c r="A53" s="133" t="s">
        <v>345</v>
      </c>
      <c r="B53" s="133" t="s">
        <v>346</v>
      </c>
      <c r="C53" s="133" t="s">
        <v>347</v>
      </c>
      <c r="D53" s="133" t="s">
        <v>348</v>
      </c>
      <c r="E53" s="134">
        <v>96819</v>
      </c>
      <c r="F53" s="133" t="s">
        <v>246</v>
      </c>
      <c r="G53" s="133" t="s">
        <v>349</v>
      </c>
      <c r="H53" s="133" t="s">
        <v>139</v>
      </c>
      <c r="I53" s="132">
        <v>31.960629921259802</v>
      </c>
      <c r="J53" s="131">
        <v>0.95652173913043481</v>
      </c>
      <c r="K53" s="131">
        <v>8</v>
      </c>
      <c r="L53" s="131">
        <v>4.3083003952569197</v>
      </c>
      <c r="M53" s="131">
        <v>6.8142292490118646</v>
      </c>
      <c r="N53" s="131">
        <v>11.972332015810291</v>
      </c>
      <c r="O53" s="131">
        <v>4.7786561264822147</v>
      </c>
      <c r="P53" s="131">
        <v>1.1620553359683794</v>
      </c>
      <c r="Q53" s="131">
        <v>2.1660079051383399</v>
      </c>
      <c r="R53" s="131">
        <v>10.719367588932817</v>
      </c>
      <c r="S53" s="131">
        <v>1.4229249011857705</v>
      </c>
      <c r="T53" s="131">
        <v>0.26877470355731226</v>
      </c>
      <c r="U53" s="131">
        <v>7.6679841897233212</v>
      </c>
      <c r="V53" s="131">
        <v>15.588932806324125</v>
      </c>
      <c r="W53" s="130" t="s">
        <v>157</v>
      </c>
      <c r="X53" s="129" t="s">
        <v>157</v>
      </c>
      <c r="Y53" s="128" t="s">
        <v>157</v>
      </c>
      <c r="Z53" s="128"/>
      <c r="AA53" s="128" t="s">
        <v>157</v>
      </c>
      <c r="AB53" s="128" t="s">
        <v>157</v>
      </c>
    </row>
    <row r="54" spans="1:28" x14ac:dyDescent="0.25">
      <c r="A54" s="133" t="s">
        <v>197</v>
      </c>
      <c r="B54" s="133" t="s">
        <v>198</v>
      </c>
      <c r="C54" s="133" t="s">
        <v>199</v>
      </c>
      <c r="D54" s="133" t="s">
        <v>147</v>
      </c>
      <c r="E54" s="134">
        <v>77032</v>
      </c>
      <c r="F54" s="133" t="s">
        <v>187</v>
      </c>
      <c r="G54" s="133" t="s">
        <v>149</v>
      </c>
      <c r="H54" s="133" t="s">
        <v>139</v>
      </c>
      <c r="I54" s="132">
        <v>33.385952831812702</v>
      </c>
      <c r="J54" s="131">
        <v>752.22529644269036</v>
      </c>
      <c r="K54" s="131">
        <v>17.818181818181813</v>
      </c>
      <c r="L54" s="131">
        <v>2.1225296442687744</v>
      </c>
      <c r="M54" s="131">
        <v>0.46245059288537554</v>
      </c>
      <c r="N54" s="131">
        <v>7.703557312252963</v>
      </c>
      <c r="O54" s="131">
        <v>587.86166007904865</v>
      </c>
      <c r="P54" s="131">
        <v>0.45849802371541504</v>
      </c>
      <c r="Q54" s="131">
        <v>176.60474308300346</v>
      </c>
      <c r="R54" s="131">
        <v>1.3715415019762842</v>
      </c>
      <c r="S54" s="131">
        <v>2.9881422924901186</v>
      </c>
      <c r="T54" s="131">
        <v>2.379446640316206</v>
      </c>
      <c r="U54" s="131">
        <v>765.8893280632426</v>
      </c>
      <c r="V54" s="131">
        <v>350.9565217391326</v>
      </c>
      <c r="W54" s="130">
        <v>750</v>
      </c>
      <c r="X54" s="129" t="s">
        <v>599</v>
      </c>
      <c r="Y54" s="128">
        <v>45323</v>
      </c>
      <c r="Z54" s="128"/>
      <c r="AA54" s="128" t="s">
        <v>600</v>
      </c>
      <c r="AB54" s="135" t="s">
        <v>597</v>
      </c>
    </row>
    <row r="55" spans="1:28" x14ac:dyDescent="0.25">
      <c r="A55" s="133" t="s">
        <v>238</v>
      </c>
      <c r="B55" s="133" t="s">
        <v>239</v>
      </c>
      <c r="C55" s="133" t="s">
        <v>240</v>
      </c>
      <c r="D55" s="133" t="s">
        <v>147</v>
      </c>
      <c r="E55" s="134">
        <v>77351</v>
      </c>
      <c r="F55" s="133" t="s">
        <v>187</v>
      </c>
      <c r="G55" s="133" t="s">
        <v>138</v>
      </c>
      <c r="H55" s="133" t="s">
        <v>4</v>
      </c>
      <c r="I55" s="132">
        <v>32.188802319260702</v>
      </c>
      <c r="J55" s="131">
        <v>689.61264822135149</v>
      </c>
      <c r="K55" s="131">
        <v>3.134387351778654</v>
      </c>
      <c r="L55" s="131">
        <v>3.49802371541502</v>
      </c>
      <c r="M55" s="131">
        <v>1.5968379446640317</v>
      </c>
      <c r="N55" s="131">
        <v>10.549407114624506</v>
      </c>
      <c r="O55" s="131">
        <v>687.29249011858485</v>
      </c>
      <c r="P55" s="131">
        <v>0</v>
      </c>
      <c r="Q55" s="131">
        <v>0</v>
      </c>
      <c r="R55" s="131">
        <v>1.3913043478260869</v>
      </c>
      <c r="S55" s="131">
        <v>1.9683794466403162</v>
      </c>
      <c r="T55" s="131">
        <v>3.3517786561264824</v>
      </c>
      <c r="U55" s="131">
        <v>691.13043478261659</v>
      </c>
      <c r="V55" s="131">
        <v>292.84980237154019</v>
      </c>
      <c r="W55" s="130">
        <v>350</v>
      </c>
      <c r="X55" s="129" t="s">
        <v>599</v>
      </c>
      <c r="Y55" s="128">
        <v>45337</v>
      </c>
      <c r="Z55" s="128"/>
      <c r="AA55" s="128" t="s">
        <v>598</v>
      </c>
      <c r="AB55" s="135" t="s">
        <v>597</v>
      </c>
    </row>
    <row r="56" spans="1:28" ht="15.6" customHeight="1" x14ac:dyDescent="0.25">
      <c r="A56" s="140" t="s">
        <v>205</v>
      </c>
      <c r="B56" s="140" t="s">
        <v>206</v>
      </c>
      <c r="C56" s="133" t="s">
        <v>207</v>
      </c>
      <c r="D56" s="133" t="s">
        <v>136</v>
      </c>
      <c r="E56" s="134">
        <v>92231</v>
      </c>
      <c r="F56" s="133" t="s">
        <v>169</v>
      </c>
      <c r="G56" s="133" t="s">
        <v>149</v>
      </c>
      <c r="H56" s="133" t="s">
        <v>139</v>
      </c>
      <c r="I56" s="132">
        <v>43.100779360387001</v>
      </c>
      <c r="J56" s="131">
        <v>563.71146245058912</v>
      </c>
      <c r="K56" s="131">
        <v>8.4347826086956523</v>
      </c>
      <c r="L56" s="131">
        <v>15.557312252964426</v>
      </c>
      <c r="M56" s="131">
        <v>22.565217391304358</v>
      </c>
      <c r="N56" s="131">
        <v>69.608695652173907</v>
      </c>
      <c r="O56" s="131">
        <v>540.19367588932414</v>
      </c>
      <c r="P56" s="131">
        <v>0.25296442687747034</v>
      </c>
      <c r="Q56" s="131">
        <v>0.21343873517786552</v>
      </c>
      <c r="R56" s="131">
        <v>33.446640316205531</v>
      </c>
      <c r="S56" s="131">
        <v>8.7351778656126484</v>
      </c>
      <c r="T56" s="131">
        <v>10.810276679841898</v>
      </c>
      <c r="U56" s="131">
        <v>557.27667984189372</v>
      </c>
      <c r="V56" s="131">
        <v>337.70750988142191</v>
      </c>
      <c r="W56" s="130">
        <v>640</v>
      </c>
      <c r="X56" s="129" t="s">
        <v>599</v>
      </c>
      <c r="Y56" s="128">
        <v>45316</v>
      </c>
      <c r="Z56" s="128"/>
      <c r="AA56" s="128" t="s">
        <v>600</v>
      </c>
      <c r="AB56" s="128" t="s">
        <v>597</v>
      </c>
    </row>
    <row r="57" spans="1:28" x14ac:dyDescent="0.25">
      <c r="A57" s="133" t="s">
        <v>17</v>
      </c>
      <c r="B57" s="133" t="s">
        <v>190</v>
      </c>
      <c r="C57" s="133" t="s">
        <v>191</v>
      </c>
      <c r="D57" s="133" t="s">
        <v>154</v>
      </c>
      <c r="E57" s="134">
        <v>71251</v>
      </c>
      <c r="F57" s="133" t="s">
        <v>155</v>
      </c>
      <c r="G57" s="133" t="s">
        <v>138</v>
      </c>
      <c r="H57" s="133" t="s">
        <v>139</v>
      </c>
      <c r="I57" s="132">
        <v>28.773309194361801</v>
      </c>
      <c r="J57" s="131">
        <v>837.62450592883681</v>
      </c>
      <c r="K57" s="131">
        <v>21.316205533596836</v>
      </c>
      <c r="L57" s="131">
        <v>5.1501976284584972</v>
      </c>
      <c r="M57" s="131">
        <v>3.3636363636363624</v>
      </c>
      <c r="N57" s="131">
        <v>29.766798418972336</v>
      </c>
      <c r="O57" s="131">
        <v>837.64426877468622</v>
      </c>
      <c r="P57" s="131">
        <v>0</v>
      </c>
      <c r="Q57" s="131">
        <v>4.3478260869565216E-2</v>
      </c>
      <c r="R57" s="131">
        <v>3.743083003952568</v>
      </c>
      <c r="S57" s="131">
        <v>4.5098814229249022</v>
      </c>
      <c r="T57" s="131">
        <v>11.063241106719358</v>
      </c>
      <c r="U57" s="131">
        <v>848.138339920931</v>
      </c>
      <c r="V57" s="131">
        <v>670.3873517786443</v>
      </c>
      <c r="W57" s="130">
        <v>500</v>
      </c>
      <c r="X57" s="129" t="s">
        <v>599</v>
      </c>
      <c r="Y57" s="128">
        <v>45267</v>
      </c>
      <c r="Z57" s="128"/>
      <c r="AA57" s="128" t="s">
        <v>600</v>
      </c>
      <c r="AB57" s="135" t="s">
        <v>597</v>
      </c>
    </row>
    <row r="58" spans="1:28" ht="15.6" customHeight="1" x14ac:dyDescent="0.25">
      <c r="A58" s="133" t="s">
        <v>640</v>
      </c>
      <c r="B58" s="133" t="s">
        <v>639</v>
      </c>
      <c r="C58" s="133" t="s">
        <v>186</v>
      </c>
      <c r="D58" s="133" t="s">
        <v>147</v>
      </c>
      <c r="E58" s="134">
        <v>77301</v>
      </c>
      <c r="F58" s="133" t="s">
        <v>187</v>
      </c>
      <c r="G58" s="133" t="s">
        <v>156</v>
      </c>
      <c r="H58" s="133" t="s">
        <v>139</v>
      </c>
      <c r="I58" s="132">
        <v>43.800903274369603</v>
      </c>
      <c r="J58" s="131">
        <v>850.92885375493529</v>
      </c>
      <c r="K58" s="131">
        <v>45.72332015810278</v>
      </c>
      <c r="L58" s="131">
        <v>5.0988142292490126</v>
      </c>
      <c r="M58" s="131">
        <v>1.7786561264822136</v>
      </c>
      <c r="N58" s="131">
        <v>15.984189723320155</v>
      </c>
      <c r="O58" s="131">
        <v>887.54545454544893</v>
      </c>
      <c r="P58" s="131">
        <v>0</v>
      </c>
      <c r="Q58" s="131">
        <v>0</v>
      </c>
      <c r="R58" s="131">
        <v>1.24901185770751</v>
      </c>
      <c r="S58" s="131">
        <v>2.3241106719367592</v>
      </c>
      <c r="T58" s="131">
        <v>2.7154150197628462</v>
      </c>
      <c r="U58" s="131">
        <v>897.24110671936182</v>
      </c>
      <c r="V58" s="131">
        <v>768.26482213438305</v>
      </c>
      <c r="W58" s="130" t="s">
        <v>157</v>
      </c>
      <c r="X58" s="129" t="s">
        <v>599</v>
      </c>
      <c r="Y58" s="128">
        <v>45274</v>
      </c>
      <c r="Z58" s="128"/>
      <c r="AA58" s="128" t="s">
        <v>598</v>
      </c>
      <c r="AB58" s="135" t="s">
        <v>597</v>
      </c>
    </row>
    <row r="59" spans="1:28" x14ac:dyDescent="0.25">
      <c r="A59" s="133" t="s">
        <v>589</v>
      </c>
      <c r="B59" s="133" t="s">
        <v>332</v>
      </c>
      <c r="C59" s="133" t="s">
        <v>333</v>
      </c>
      <c r="D59" s="133" t="s">
        <v>255</v>
      </c>
      <c r="E59" s="134">
        <v>56201</v>
      </c>
      <c r="F59" s="133" t="s">
        <v>256</v>
      </c>
      <c r="G59" s="133" t="s">
        <v>156</v>
      </c>
      <c r="H59" s="133" t="s">
        <v>139</v>
      </c>
      <c r="I59" s="132">
        <v>49.786026200873401</v>
      </c>
      <c r="J59" s="131">
        <v>10.786561264822138</v>
      </c>
      <c r="K59" s="131">
        <v>10.316205533596838</v>
      </c>
      <c r="L59" s="131">
        <v>57.494071146245091</v>
      </c>
      <c r="M59" s="131">
        <v>17.810276679841902</v>
      </c>
      <c r="N59" s="131">
        <v>54.565217391304358</v>
      </c>
      <c r="O59" s="131">
        <v>28.968379446640323</v>
      </c>
      <c r="P59" s="131">
        <v>7.9525691699604764</v>
      </c>
      <c r="Q59" s="131">
        <v>4.920948616600791</v>
      </c>
      <c r="R59" s="131">
        <v>21.869565217391312</v>
      </c>
      <c r="S59" s="131">
        <v>5.849802371541502</v>
      </c>
      <c r="T59" s="131">
        <v>6.7984189723320156</v>
      </c>
      <c r="U59" s="131">
        <v>61.889328063241187</v>
      </c>
      <c r="V59" s="131">
        <v>84.798418972331802</v>
      </c>
      <c r="W59" s="130" t="s">
        <v>157</v>
      </c>
      <c r="X59" s="129" t="s">
        <v>599</v>
      </c>
      <c r="Y59" s="128">
        <v>45365</v>
      </c>
      <c r="Z59" s="128"/>
      <c r="AA59" s="128" t="s">
        <v>598</v>
      </c>
      <c r="AB59" s="135" t="s">
        <v>597</v>
      </c>
    </row>
    <row r="60" spans="1:28" ht="15.6" customHeight="1" x14ac:dyDescent="0.25">
      <c r="A60" s="133" t="s">
        <v>638</v>
      </c>
      <c r="B60" s="133" t="s">
        <v>637</v>
      </c>
      <c r="C60" s="133" t="s">
        <v>281</v>
      </c>
      <c r="D60" s="133" t="s">
        <v>147</v>
      </c>
      <c r="E60" s="134">
        <v>78118</v>
      </c>
      <c r="F60" s="133" t="s">
        <v>148</v>
      </c>
      <c r="G60" s="133" t="s">
        <v>138</v>
      </c>
      <c r="H60" s="133" t="s">
        <v>139</v>
      </c>
      <c r="I60" s="132">
        <v>42.000302663438298</v>
      </c>
      <c r="J60" s="131">
        <v>1148.9644268774596</v>
      </c>
      <c r="K60" s="131">
        <v>10.758893280632419</v>
      </c>
      <c r="L60" s="131">
        <v>0.76284584980237158</v>
      </c>
      <c r="M60" s="131">
        <v>1.9762845849802372E-2</v>
      </c>
      <c r="N60" s="131">
        <v>28.739130434782613</v>
      </c>
      <c r="O60" s="131">
        <v>1131.7667984189611</v>
      </c>
      <c r="P60" s="131">
        <v>0</v>
      </c>
      <c r="Q60" s="131">
        <v>0</v>
      </c>
      <c r="R60" s="131">
        <v>0.43873517786561267</v>
      </c>
      <c r="S60" s="131">
        <v>2.8063241106719365</v>
      </c>
      <c r="T60" s="131">
        <v>16.600790513833992</v>
      </c>
      <c r="U60" s="131">
        <v>1140.6600790513723</v>
      </c>
      <c r="V60" s="131">
        <v>792.76679841896964</v>
      </c>
      <c r="W60" s="130">
        <v>830</v>
      </c>
      <c r="X60" s="129" t="s">
        <v>599</v>
      </c>
      <c r="Y60" s="128">
        <v>45372</v>
      </c>
      <c r="Z60" s="128"/>
      <c r="AA60" s="128" t="s">
        <v>600</v>
      </c>
      <c r="AB60" s="135" t="s">
        <v>597</v>
      </c>
    </row>
    <row r="61" spans="1:28" ht="15.6" customHeight="1" x14ac:dyDescent="0.25">
      <c r="A61" s="133" t="s">
        <v>560</v>
      </c>
      <c r="B61" s="133" t="s">
        <v>309</v>
      </c>
      <c r="C61" s="133" t="s">
        <v>310</v>
      </c>
      <c r="D61" s="133" t="s">
        <v>272</v>
      </c>
      <c r="E61" s="134">
        <v>74647</v>
      </c>
      <c r="F61" s="133" t="s">
        <v>30</v>
      </c>
      <c r="G61" s="133" t="s">
        <v>156</v>
      </c>
      <c r="H61" s="133" t="s">
        <v>139</v>
      </c>
      <c r="I61" s="132">
        <v>39.755395683453202</v>
      </c>
      <c r="J61" s="131">
        <v>34.754940711462424</v>
      </c>
      <c r="K61" s="131">
        <v>14.798418972332021</v>
      </c>
      <c r="L61" s="131">
        <v>22.549407114624511</v>
      </c>
      <c r="M61" s="131">
        <v>15.490118577075098</v>
      </c>
      <c r="N61" s="131">
        <v>45.079051383399211</v>
      </c>
      <c r="O61" s="131">
        <v>36.355731225296459</v>
      </c>
      <c r="P61" s="131">
        <v>0.60079051383399207</v>
      </c>
      <c r="Q61" s="131">
        <v>5.5573122529644259</v>
      </c>
      <c r="R61" s="131">
        <v>15.723320158102768</v>
      </c>
      <c r="S61" s="131">
        <v>5.9209486166007883</v>
      </c>
      <c r="T61" s="131">
        <v>6.2015810276679852</v>
      </c>
      <c r="U61" s="131">
        <v>59.747035573122574</v>
      </c>
      <c r="V61" s="131">
        <v>74.399209486165915</v>
      </c>
      <c r="W61" s="130" t="s">
        <v>157</v>
      </c>
      <c r="X61" s="129" t="s">
        <v>599</v>
      </c>
      <c r="Y61" s="128">
        <v>45358</v>
      </c>
      <c r="Z61" s="128"/>
      <c r="AA61" s="128" t="s">
        <v>598</v>
      </c>
      <c r="AB61" s="128" t="s">
        <v>597</v>
      </c>
    </row>
    <row r="62" spans="1:28" ht="15.75" customHeight="1" x14ac:dyDescent="0.25">
      <c r="A62" s="133" t="s">
        <v>40</v>
      </c>
      <c r="B62" s="133" t="s">
        <v>636</v>
      </c>
      <c r="C62" s="133" t="s">
        <v>635</v>
      </c>
      <c r="D62" s="133" t="s">
        <v>391</v>
      </c>
      <c r="E62" s="134">
        <v>37918</v>
      </c>
      <c r="F62" s="133" t="s">
        <v>155</v>
      </c>
      <c r="G62" s="133" t="s">
        <v>194</v>
      </c>
      <c r="H62" s="133" t="s">
        <v>139</v>
      </c>
      <c r="I62" s="132">
        <v>1.7789757412398901</v>
      </c>
      <c r="J62" s="131">
        <v>0.64426877470355703</v>
      </c>
      <c r="K62" s="131">
        <v>0.87351778656126422</v>
      </c>
      <c r="L62" s="131">
        <v>0.87747035573122445</v>
      </c>
      <c r="M62" s="131">
        <v>0.33596837944664021</v>
      </c>
      <c r="N62" s="131">
        <v>1.8537549407114566</v>
      </c>
      <c r="O62" s="131">
        <v>0.82213438735177802</v>
      </c>
      <c r="P62" s="131">
        <v>1.9762845849802368E-2</v>
      </c>
      <c r="Q62" s="131">
        <v>3.5573122529644265E-2</v>
      </c>
      <c r="R62" s="131">
        <v>1.1857707509881422E-2</v>
      </c>
      <c r="S62" s="131">
        <v>4.7430830039525688E-2</v>
      </c>
      <c r="T62" s="131">
        <v>7.1146245059288529E-2</v>
      </c>
      <c r="U62" s="131">
        <v>2.6007905138339811</v>
      </c>
      <c r="V62" s="131">
        <v>2.1501976284584892</v>
      </c>
      <c r="W62" s="130" t="s">
        <v>157</v>
      </c>
      <c r="X62" s="129" t="s">
        <v>356</v>
      </c>
      <c r="Y62" s="128">
        <v>44949</v>
      </c>
      <c r="Z62" s="128" t="s">
        <v>603</v>
      </c>
      <c r="AA62" s="128" t="s">
        <v>613</v>
      </c>
      <c r="AB62" s="128" t="s">
        <v>597</v>
      </c>
    </row>
    <row r="63" spans="1:28" ht="15.6" customHeight="1" x14ac:dyDescent="0.25">
      <c r="A63" s="133" t="s">
        <v>217</v>
      </c>
      <c r="B63" s="133" t="s">
        <v>634</v>
      </c>
      <c r="C63" s="133" t="s">
        <v>218</v>
      </c>
      <c r="D63" s="133" t="s">
        <v>219</v>
      </c>
      <c r="E63" s="134">
        <v>33194</v>
      </c>
      <c r="F63" s="133" t="s">
        <v>25</v>
      </c>
      <c r="G63" s="133" t="s">
        <v>178</v>
      </c>
      <c r="H63" s="133" t="s">
        <v>4</v>
      </c>
      <c r="I63" s="132">
        <v>38.263312817768302</v>
      </c>
      <c r="J63" s="131">
        <v>15.509881422924908</v>
      </c>
      <c r="K63" s="131">
        <v>5.3952569169960478</v>
      </c>
      <c r="L63" s="131">
        <v>245.56916996047389</v>
      </c>
      <c r="M63" s="131">
        <v>312.10671936758814</v>
      </c>
      <c r="N63" s="131">
        <v>388.85770750988053</v>
      </c>
      <c r="O63" s="131">
        <v>188.7154150197623</v>
      </c>
      <c r="P63" s="131">
        <v>1.0079051383399209</v>
      </c>
      <c r="Q63" s="131">
        <v>0</v>
      </c>
      <c r="R63" s="131">
        <v>134.55731225296438</v>
      </c>
      <c r="S63" s="131">
        <v>33.007905138339922</v>
      </c>
      <c r="T63" s="131">
        <v>17.023715415019762</v>
      </c>
      <c r="U63" s="131">
        <v>393.99209486165938</v>
      </c>
      <c r="V63" s="131">
        <v>426.21343873517776</v>
      </c>
      <c r="W63" s="130">
        <v>450</v>
      </c>
      <c r="X63" s="129" t="s">
        <v>599</v>
      </c>
      <c r="Y63" s="128">
        <v>45379</v>
      </c>
      <c r="Z63" s="128"/>
      <c r="AA63" s="128" t="s">
        <v>600</v>
      </c>
      <c r="AB63" s="128" t="s">
        <v>597</v>
      </c>
    </row>
    <row r="64" spans="1:28" ht="15.6" customHeight="1" x14ac:dyDescent="0.25">
      <c r="A64" s="133" t="s">
        <v>14</v>
      </c>
      <c r="B64" s="133" t="s">
        <v>269</v>
      </c>
      <c r="C64" s="133" t="s">
        <v>234</v>
      </c>
      <c r="D64" s="133" t="s">
        <v>147</v>
      </c>
      <c r="E64" s="134">
        <v>78041</v>
      </c>
      <c r="F64" s="133" t="s">
        <v>601</v>
      </c>
      <c r="G64" s="133" t="s">
        <v>138</v>
      </c>
      <c r="H64" s="133" t="s">
        <v>139</v>
      </c>
      <c r="I64" s="132">
        <v>26.806462821403802</v>
      </c>
      <c r="J64" s="131">
        <v>277.73122529644326</v>
      </c>
      <c r="K64" s="131">
        <v>5.9407114624505937</v>
      </c>
      <c r="L64" s="131">
        <v>3.857707509881422</v>
      </c>
      <c r="M64" s="131">
        <v>9.8577075098814273</v>
      </c>
      <c r="N64" s="131">
        <v>2.043478260869565</v>
      </c>
      <c r="O64" s="131">
        <v>37.454545454545396</v>
      </c>
      <c r="P64" s="131">
        <v>14.201581027667981</v>
      </c>
      <c r="Q64" s="131">
        <v>243.68774703557276</v>
      </c>
      <c r="R64" s="131">
        <v>4.6403162055335976</v>
      </c>
      <c r="S64" s="131">
        <v>2.6679841897233199</v>
      </c>
      <c r="T64" s="131">
        <v>7.1027667984189726</v>
      </c>
      <c r="U64" s="131">
        <v>282.97628458498059</v>
      </c>
      <c r="V64" s="131">
        <v>220.89328063241112</v>
      </c>
      <c r="W64" s="130" t="s">
        <v>157</v>
      </c>
      <c r="X64" s="129" t="s">
        <v>599</v>
      </c>
      <c r="Y64" s="128">
        <v>45372</v>
      </c>
      <c r="Z64" s="128"/>
      <c r="AA64" s="128" t="s">
        <v>598</v>
      </c>
      <c r="AB64" s="135" t="s">
        <v>597</v>
      </c>
    </row>
    <row r="65" spans="1:28" ht="15.6" customHeight="1" x14ac:dyDescent="0.25">
      <c r="A65" s="133" t="s">
        <v>400</v>
      </c>
      <c r="B65" s="133" t="s">
        <v>401</v>
      </c>
      <c r="C65" s="133" t="s">
        <v>399</v>
      </c>
      <c r="D65" s="133" t="s">
        <v>360</v>
      </c>
      <c r="E65" s="134">
        <v>29072</v>
      </c>
      <c r="F65" s="133" t="s">
        <v>144</v>
      </c>
      <c r="G65" s="133" t="s">
        <v>194</v>
      </c>
      <c r="H65" s="133" t="s">
        <v>139</v>
      </c>
      <c r="I65" s="132">
        <v>1.6404958677685999</v>
      </c>
      <c r="J65" s="131">
        <v>0.16205533596837948</v>
      </c>
      <c r="K65" s="131">
        <v>0.96442687747035472</v>
      </c>
      <c r="L65" s="131">
        <v>0.30830039525691705</v>
      </c>
      <c r="M65" s="131">
        <v>0.12252964426877475</v>
      </c>
      <c r="N65" s="131">
        <v>0.94861660079051235</v>
      </c>
      <c r="O65" s="131">
        <v>0.51383399209486103</v>
      </c>
      <c r="P65" s="131">
        <v>3.5573122529644265E-2</v>
      </c>
      <c r="Q65" s="131">
        <v>5.9288537549407105E-2</v>
      </c>
      <c r="R65" s="131">
        <v>0</v>
      </c>
      <c r="S65" s="131">
        <v>1.1857707509881422E-2</v>
      </c>
      <c r="T65" s="131">
        <v>3.952569169960474E-3</v>
      </c>
      <c r="U65" s="131">
        <v>1.5415019762845801</v>
      </c>
      <c r="V65" s="131">
        <v>1.10276679841897</v>
      </c>
      <c r="W65" s="130" t="s">
        <v>157</v>
      </c>
      <c r="X65" s="129" t="s">
        <v>599</v>
      </c>
      <c r="Y65" s="128">
        <v>44966</v>
      </c>
      <c r="Z65" s="128" t="s">
        <v>603</v>
      </c>
      <c r="AA65" s="128" t="s">
        <v>633</v>
      </c>
      <c r="AB65" s="128" t="s">
        <v>612</v>
      </c>
    </row>
    <row r="66" spans="1:28" s="137" customFormat="1" ht="15.6" customHeight="1" x14ac:dyDescent="0.25">
      <c r="A66" s="140" t="s">
        <v>632</v>
      </c>
      <c r="B66" s="140" t="s">
        <v>247</v>
      </c>
      <c r="C66" s="140" t="s">
        <v>248</v>
      </c>
      <c r="D66" s="140" t="s">
        <v>147</v>
      </c>
      <c r="E66" s="141">
        <v>76642</v>
      </c>
      <c r="F66" s="140" t="s">
        <v>187</v>
      </c>
      <c r="G66" s="140" t="s">
        <v>194</v>
      </c>
      <c r="H66" s="140" t="s">
        <v>4</v>
      </c>
      <c r="I66" s="139">
        <v>32.501210653752999</v>
      </c>
      <c r="J66" s="136">
        <v>54.173913043478201</v>
      </c>
      <c r="K66" s="136">
        <v>1.4940711462450593</v>
      </c>
      <c r="L66" s="136">
        <v>1.0513833992094863</v>
      </c>
      <c r="M66" s="136">
        <v>0.56916996047430823</v>
      </c>
      <c r="N66" s="136">
        <v>2.5849802371541477</v>
      </c>
      <c r="O66" s="136">
        <v>54.703557312252912</v>
      </c>
      <c r="P66" s="136">
        <v>0</v>
      </c>
      <c r="Q66" s="136">
        <v>0</v>
      </c>
      <c r="R66" s="136">
        <v>4.7430830039525688E-2</v>
      </c>
      <c r="S66" s="136">
        <v>0.15810276679841895</v>
      </c>
      <c r="T66" s="136">
        <v>1.1857707509881422E-2</v>
      </c>
      <c r="U66" s="136">
        <v>57.071146245059253</v>
      </c>
      <c r="V66" s="136">
        <v>52.786561264822097</v>
      </c>
      <c r="W66" s="136" t="s">
        <v>157</v>
      </c>
      <c r="X66" s="129" t="s">
        <v>599</v>
      </c>
      <c r="Y66" s="128">
        <v>45421</v>
      </c>
      <c r="Z66" s="128"/>
      <c r="AA66" s="128" t="s">
        <v>598</v>
      </c>
      <c r="AB66" s="128" t="s">
        <v>624</v>
      </c>
    </row>
    <row r="67" spans="1:28" ht="15.6" customHeight="1" x14ac:dyDescent="0.25">
      <c r="A67" s="133" t="s">
        <v>41</v>
      </c>
      <c r="B67" s="133" t="s">
        <v>244</v>
      </c>
      <c r="C67" s="133" t="s">
        <v>245</v>
      </c>
      <c r="D67" s="133" t="s">
        <v>136</v>
      </c>
      <c r="E67" s="134">
        <v>93301</v>
      </c>
      <c r="F67" s="133" t="s">
        <v>246</v>
      </c>
      <c r="G67" s="133" t="s">
        <v>149</v>
      </c>
      <c r="H67" s="133" t="s">
        <v>139</v>
      </c>
      <c r="I67" s="132">
        <v>194.95774647887299</v>
      </c>
      <c r="J67" s="131">
        <v>0.21343873517786563</v>
      </c>
      <c r="K67" s="131">
        <v>0.93675889328063255</v>
      </c>
      <c r="L67" s="131">
        <v>14.138339920948615</v>
      </c>
      <c r="M67" s="131">
        <v>31.075098814229261</v>
      </c>
      <c r="N67" s="131">
        <v>46.363636363636367</v>
      </c>
      <c r="O67" s="131">
        <v>0</v>
      </c>
      <c r="P67" s="131">
        <v>0</v>
      </c>
      <c r="Q67" s="131">
        <v>0</v>
      </c>
      <c r="R67" s="131">
        <v>28.0711462450593</v>
      </c>
      <c r="S67" s="131">
        <v>1.810276679841897</v>
      </c>
      <c r="T67" s="131">
        <v>0</v>
      </c>
      <c r="U67" s="131">
        <v>16.482213438735176</v>
      </c>
      <c r="V67" s="131">
        <v>36.545454545454547</v>
      </c>
      <c r="W67" s="130">
        <v>320</v>
      </c>
      <c r="X67" s="129" t="s">
        <v>599</v>
      </c>
      <c r="Y67" s="128">
        <v>45302</v>
      </c>
      <c r="Z67" s="128"/>
      <c r="AA67" s="128" t="s">
        <v>600</v>
      </c>
      <c r="AB67" s="128" t="s">
        <v>597</v>
      </c>
    </row>
    <row r="68" spans="1:28" ht="15.6" customHeight="1" x14ac:dyDescent="0.25">
      <c r="A68" s="133" t="s">
        <v>384</v>
      </c>
      <c r="B68" s="133" t="s">
        <v>385</v>
      </c>
      <c r="C68" s="133" t="s">
        <v>386</v>
      </c>
      <c r="D68" s="133" t="s">
        <v>387</v>
      </c>
      <c r="E68" s="134">
        <v>83318</v>
      </c>
      <c r="F68" s="133" t="s">
        <v>275</v>
      </c>
      <c r="G68" s="133" t="s">
        <v>156</v>
      </c>
      <c r="H68" s="133" t="s">
        <v>139</v>
      </c>
      <c r="I68" s="132">
        <v>3.2640692640692599</v>
      </c>
      <c r="J68" s="131">
        <v>0.17391304347826086</v>
      </c>
      <c r="K68" s="131">
        <v>1.7628458498023716</v>
      </c>
      <c r="L68" s="131">
        <v>0.65217391304347783</v>
      </c>
      <c r="M68" s="131">
        <v>0.47430830039525673</v>
      </c>
      <c r="N68" s="131">
        <v>2.6798418972331968</v>
      </c>
      <c r="O68" s="131">
        <v>0.34387351778656128</v>
      </c>
      <c r="P68" s="131">
        <v>2.766798418972332E-2</v>
      </c>
      <c r="Q68" s="131">
        <v>1.1857707509881422E-2</v>
      </c>
      <c r="R68" s="131">
        <v>2.3715415019762844E-2</v>
      </c>
      <c r="S68" s="131">
        <v>5.9288537549407105E-2</v>
      </c>
      <c r="T68" s="131">
        <v>6.3241106719367585E-2</v>
      </c>
      <c r="U68" s="131">
        <v>2.9169960474308243</v>
      </c>
      <c r="V68" s="131">
        <v>2.6679841897233154</v>
      </c>
      <c r="W68" s="130" t="s">
        <v>157</v>
      </c>
      <c r="X68" s="129" t="s">
        <v>599</v>
      </c>
      <c r="Y68" s="128">
        <v>45190</v>
      </c>
      <c r="Z68" s="128" t="s">
        <v>603</v>
      </c>
      <c r="AA68" s="128" t="s">
        <v>598</v>
      </c>
      <c r="AB68" s="135" t="s">
        <v>612</v>
      </c>
    </row>
    <row r="69" spans="1:28" x14ac:dyDescent="0.25">
      <c r="A69" s="133" t="s">
        <v>595</v>
      </c>
      <c r="B69" s="133" t="s">
        <v>185</v>
      </c>
      <c r="C69" s="133" t="s">
        <v>186</v>
      </c>
      <c r="D69" s="133" t="s">
        <v>147</v>
      </c>
      <c r="E69" s="134">
        <v>77301</v>
      </c>
      <c r="F69" s="133" t="s">
        <v>187</v>
      </c>
      <c r="G69" s="133" t="s">
        <v>149</v>
      </c>
      <c r="H69" s="133" t="s">
        <v>139</v>
      </c>
      <c r="I69" s="132">
        <v>39.232624928202199</v>
      </c>
      <c r="J69" s="131">
        <v>327.32806324110402</v>
      </c>
      <c r="K69" s="131">
        <v>433.79051383399059</v>
      </c>
      <c r="L69" s="131">
        <v>254.50197628458463</v>
      </c>
      <c r="M69" s="131">
        <v>145.86166007905103</v>
      </c>
      <c r="N69" s="131">
        <v>552.77470355730873</v>
      </c>
      <c r="O69" s="131">
        <v>503.5454545454553</v>
      </c>
      <c r="P69" s="131">
        <v>37.146245059288553</v>
      </c>
      <c r="Q69" s="131">
        <v>68.015810276679929</v>
      </c>
      <c r="R69" s="131">
        <v>227.59288537549349</v>
      </c>
      <c r="S69" s="131">
        <v>119.92885375494086</v>
      </c>
      <c r="T69" s="131">
        <v>79.972332015810309</v>
      </c>
      <c r="U69" s="131">
        <v>733.98814229249899</v>
      </c>
      <c r="V69" s="131">
        <v>812.47035573122912</v>
      </c>
      <c r="W69" s="130">
        <v>750</v>
      </c>
      <c r="X69" s="129" t="s">
        <v>599</v>
      </c>
      <c r="Y69" s="128">
        <v>45267</v>
      </c>
      <c r="Z69" s="128"/>
      <c r="AA69" s="128" t="s">
        <v>600</v>
      </c>
      <c r="AB69" s="128" t="s">
        <v>597</v>
      </c>
    </row>
    <row r="70" spans="1:28" x14ac:dyDescent="0.25">
      <c r="A70" s="133" t="s">
        <v>577</v>
      </c>
      <c r="B70" s="133" t="s">
        <v>631</v>
      </c>
      <c r="C70" s="133" t="s">
        <v>630</v>
      </c>
      <c r="D70" s="133" t="s">
        <v>226</v>
      </c>
      <c r="E70" s="134">
        <v>16866</v>
      </c>
      <c r="F70" s="133" t="s">
        <v>227</v>
      </c>
      <c r="G70" s="133" t="s">
        <v>138</v>
      </c>
      <c r="H70" s="133" t="s">
        <v>139</v>
      </c>
      <c r="I70" s="132">
        <v>77.184642963848205</v>
      </c>
      <c r="J70" s="131">
        <v>210.02371541501955</v>
      </c>
      <c r="K70" s="131">
        <v>67.806324110671952</v>
      </c>
      <c r="L70" s="131">
        <v>539.90513833992054</v>
      </c>
      <c r="M70" s="131">
        <v>414.22529644268838</v>
      </c>
      <c r="N70" s="131">
        <v>645.0869565217389</v>
      </c>
      <c r="O70" s="131">
        <v>538.09881422924832</v>
      </c>
      <c r="P70" s="131">
        <v>28.051383399209492</v>
      </c>
      <c r="Q70" s="131">
        <v>20.723320158102766</v>
      </c>
      <c r="R70" s="131">
        <v>272.43083003952563</v>
      </c>
      <c r="S70" s="131">
        <v>71.434782608695627</v>
      </c>
      <c r="T70" s="131">
        <v>59.675889328063228</v>
      </c>
      <c r="U70" s="131">
        <v>828.41897233201644</v>
      </c>
      <c r="V70" s="131">
        <v>787.20948616600685</v>
      </c>
      <c r="W70" s="130">
        <v>800</v>
      </c>
      <c r="X70" s="129" t="s">
        <v>599</v>
      </c>
      <c r="Y70" s="128">
        <v>45358</v>
      </c>
      <c r="Z70" s="128"/>
      <c r="AA70" s="128" t="s">
        <v>600</v>
      </c>
      <c r="AB70" s="135" t="s">
        <v>597</v>
      </c>
    </row>
    <row r="71" spans="1:28" ht="15.6" customHeight="1" x14ac:dyDescent="0.25">
      <c r="A71" s="133" t="s">
        <v>27</v>
      </c>
      <c r="B71" s="133" t="s">
        <v>279</v>
      </c>
      <c r="C71" s="133" t="s">
        <v>280</v>
      </c>
      <c r="D71" s="133" t="s">
        <v>274</v>
      </c>
      <c r="E71" s="134">
        <v>89060</v>
      </c>
      <c r="F71" s="133" t="s">
        <v>275</v>
      </c>
      <c r="G71" s="133" t="s">
        <v>170</v>
      </c>
      <c r="H71" s="133" t="s">
        <v>139</v>
      </c>
      <c r="I71" s="132">
        <v>42.809563066776597</v>
      </c>
      <c r="J71" s="131">
        <v>86.146245059288432</v>
      </c>
      <c r="K71" s="131">
        <v>47.55335968379439</v>
      </c>
      <c r="L71" s="131">
        <v>41.604743083003953</v>
      </c>
      <c r="M71" s="131">
        <v>40.74703557312256</v>
      </c>
      <c r="N71" s="131">
        <v>116.5968379446641</v>
      </c>
      <c r="O71" s="131">
        <v>99.264822134387273</v>
      </c>
      <c r="P71" s="131">
        <v>0.14229249011857709</v>
      </c>
      <c r="Q71" s="131">
        <v>4.7430830039525688E-2</v>
      </c>
      <c r="R71" s="131">
        <v>46.600790513834006</v>
      </c>
      <c r="S71" s="131">
        <v>18.588932806324109</v>
      </c>
      <c r="T71" s="131">
        <v>13.083003952569165</v>
      </c>
      <c r="U71" s="131">
        <v>137.7786561264823</v>
      </c>
      <c r="V71" s="131">
        <v>177.695652173913</v>
      </c>
      <c r="W71" s="130" t="s">
        <v>157</v>
      </c>
      <c r="X71" s="129" t="s">
        <v>599</v>
      </c>
      <c r="Y71" s="128">
        <v>45372</v>
      </c>
      <c r="Z71" s="128"/>
      <c r="AA71" s="128" t="s">
        <v>598</v>
      </c>
      <c r="AB71" s="128" t="s">
        <v>597</v>
      </c>
    </row>
    <row r="72" spans="1:28" s="137" customFormat="1" x14ac:dyDescent="0.25">
      <c r="A72" s="140" t="s">
        <v>629</v>
      </c>
      <c r="B72" s="140" t="s">
        <v>628</v>
      </c>
      <c r="C72" s="140" t="s">
        <v>627</v>
      </c>
      <c r="D72" s="140" t="s">
        <v>626</v>
      </c>
      <c r="E72" s="141">
        <v>5488</v>
      </c>
      <c r="F72" s="140" t="s">
        <v>252</v>
      </c>
      <c r="G72" s="140" t="s">
        <v>194</v>
      </c>
      <c r="H72" s="140" t="s">
        <v>139</v>
      </c>
      <c r="I72" s="139">
        <v>2.0965189873417698</v>
      </c>
      <c r="J72" s="136">
        <v>4.7865612648221392</v>
      </c>
      <c r="K72" s="136">
        <v>0.22134387351778667</v>
      </c>
      <c r="L72" s="136">
        <v>0.2411067193675889</v>
      </c>
      <c r="M72" s="136">
        <v>5.5335968379446633E-2</v>
      </c>
      <c r="N72" s="136">
        <v>0.32411067193675874</v>
      </c>
      <c r="O72" s="136">
        <v>4.9723320158102817</v>
      </c>
      <c r="P72" s="136">
        <v>0</v>
      </c>
      <c r="Q72" s="136">
        <v>7.9051383399209481E-3</v>
      </c>
      <c r="R72" s="136">
        <v>0</v>
      </c>
      <c r="S72" s="136">
        <v>0</v>
      </c>
      <c r="T72" s="136">
        <v>1.5810276679841896E-2</v>
      </c>
      <c r="U72" s="136">
        <v>5.2885375494071232</v>
      </c>
      <c r="V72" s="136">
        <v>4.5138339920948622</v>
      </c>
      <c r="W72" s="136" t="s">
        <v>157</v>
      </c>
      <c r="X72" s="129" t="s">
        <v>356</v>
      </c>
      <c r="Y72" s="128">
        <v>45380</v>
      </c>
      <c r="Z72" s="128"/>
      <c r="AA72" s="128" t="s">
        <v>613</v>
      </c>
      <c r="AB72" s="135" t="s">
        <v>624</v>
      </c>
    </row>
    <row r="73" spans="1:28" x14ac:dyDescent="0.25">
      <c r="A73" s="133" t="s">
        <v>564</v>
      </c>
      <c r="B73" s="133" t="s">
        <v>314</v>
      </c>
      <c r="C73" s="133" t="s">
        <v>280</v>
      </c>
      <c r="D73" s="133" t="s">
        <v>274</v>
      </c>
      <c r="E73" s="134">
        <v>89060</v>
      </c>
      <c r="F73" s="133" t="s">
        <v>275</v>
      </c>
      <c r="G73" s="133" t="s">
        <v>156</v>
      </c>
      <c r="H73" s="133" t="s">
        <v>139</v>
      </c>
      <c r="I73" s="132">
        <v>39.902534113060398</v>
      </c>
      <c r="J73" s="131">
        <v>7.059288537549409</v>
      </c>
      <c r="K73" s="131">
        <v>17.10276679841898</v>
      </c>
      <c r="L73" s="131">
        <v>20.221343873517792</v>
      </c>
      <c r="M73" s="131">
        <v>27.44664031620556</v>
      </c>
      <c r="N73" s="131">
        <v>61.494071146245005</v>
      </c>
      <c r="O73" s="131">
        <v>10.335968379446644</v>
      </c>
      <c r="P73" s="131">
        <v>0</v>
      </c>
      <c r="Q73" s="131">
        <v>0</v>
      </c>
      <c r="R73" s="131">
        <v>24.21739130434786</v>
      </c>
      <c r="S73" s="131">
        <v>8.8893280632411091</v>
      </c>
      <c r="T73" s="131">
        <v>5.2569169960474325</v>
      </c>
      <c r="U73" s="131">
        <v>33.466403162055322</v>
      </c>
      <c r="V73" s="131">
        <v>62.173913043478187</v>
      </c>
      <c r="W73" s="130" t="s">
        <v>157</v>
      </c>
      <c r="X73" s="129" t="s">
        <v>599</v>
      </c>
      <c r="Y73" s="128">
        <v>45225</v>
      </c>
      <c r="Z73" s="128"/>
      <c r="AA73" s="128" t="s">
        <v>598</v>
      </c>
      <c r="AB73" s="128" t="s">
        <v>597</v>
      </c>
    </row>
    <row r="74" spans="1:28" ht="15.6" customHeight="1" x14ac:dyDescent="0.25">
      <c r="A74" s="133" t="s">
        <v>23</v>
      </c>
      <c r="B74" s="133" t="s">
        <v>299</v>
      </c>
      <c r="C74" s="133" t="s">
        <v>300</v>
      </c>
      <c r="D74" s="133" t="s">
        <v>231</v>
      </c>
      <c r="E74" s="134">
        <v>10924</v>
      </c>
      <c r="F74" s="133" t="s">
        <v>257</v>
      </c>
      <c r="G74" s="133" t="s">
        <v>156</v>
      </c>
      <c r="H74" s="133" t="s">
        <v>139</v>
      </c>
      <c r="I74" s="132">
        <v>79.1016949152542</v>
      </c>
      <c r="J74" s="131">
        <v>27.715415019762844</v>
      </c>
      <c r="K74" s="131">
        <v>21.604743083003957</v>
      </c>
      <c r="L74" s="131">
        <v>9.1383399209486171</v>
      </c>
      <c r="M74" s="131">
        <v>8.8695652173913029</v>
      </c>
      <c r="N74" s="131">
        <v>43.162055335968383</v>
      </c>
      <c r="O74" s="131">
        <v>24.166007905138336</v>
      </c>
      <c r="P74" s="131">
        <v>0</v>
      </c>
      <c r="Q74" s="131">
        <v>0</v>
      </c>
      <c r="R74" s="131">
        <v>7.9446640316205546</v>
      </c>
      <c r="S74" s="131">
        <v>5.320158102766797</v>
      </c>
      <c r="T74" s="131">
        <v>8.1581027667984181</v>
      </c>
      <c r="U74" s="131">
        <v>45.905138339920981</v>
      </c>
      <c r="V74" s="131">
        <v>44.798418972332016</v>
      </c>
      <c r="W74" s="130" t="s">
        <v>157</v>
      </c>
      <c r="X74" s="129" t="s">
        <v>599</v>
      </c>
      <c r="Y74" s="128">
        <v>45260</v>
      </c>
      <c r="Z74" s="128"/>
      <c r="AA74" s="128" t="s">
        <v>598</v>
      </c>
      <c r="AB74" s="128" t="s">
        <v>597</v>
      </c>
    </row>
    <row r="75" spans="1:28" x14ac:dyDescent="0.25">
      <c r="A75" s="133" t="s">
        <v>565</v>
      </c>
      <c r="B75" s="133" t="s">
        <v>167</v>
      </c>
      <c r="C75" s="133" t="s">
        <v>168</v>
      </c>
      <c r="D75" s="133" t="s">
        <v>136</v>
      </c>
      <c r="E75" s="134">
        <v>92154</v>
      </c>
      <c r="F75" s="133" t="s">
        <v>169</v>
      </c>
      <c r="G75" s="133" t="s">
        <v>149</v>
      </c>
      <c r="H75" s="133" t="s">
        <v>139</v>
      </c>
      <c r="I75" s="132">
        <v>46.874238468233202</v>
      </c>
      <c r="J75" s="131">
        <v>911.40316205532486</v>
      </c>
      <c r="K75" s="131">
        <v>145.5889328063239</v>
      </c>
      <c r="L75" s="131">
        <v>62.992094861660071</v>
      </c>
      <c r="M75" s="131">
        <v>97.355731225296452</v>
      </c>
      <c r="N75" s="131">
        <v>250.65612648221347</v>
      </c>
      <c r="O75" s="131">
        <v>726.07905138338936</v>
      </c>
      <c r="P75" s="131">
        <v>22.462450592885379</v>
      </c>
      <c r="Q75" s="131">
        <v>218.14229249011697</v>
      </c>
      <c r="R75" s="131">
        <v>107.0513833992095</v>
      </c>
      <c r="S75" s="131">
        <v>34.399209486166015</v>
      </c>
      <c r="T75" s="131">
        <v>37.276679841897234</v>
      </c>
      <c r="U75" s="131">
        <v>1038.6126482213933</v>
      </c>
      <c r="V75" s="131">
        <v>675.92094861658904</v>
      </c>
      <c r="W75" s="130">
        <v>750</v>
      </c>
      <c r="X75" s="129" t="s">
        <v>599</v>
      </c>
      <c r="Y75" s="128">
        <v>45232</v>
      </c>
      <c r="Z75" s="128"/>
      <c r="AA75" s="128" t="s">
        <v>600</v>
      </c>
      <c r="AB75" s="128" t="s">
        <v>597</v>
      </c>
    </row>
    <row r="76" spans="1:28" ht="15.6" customHeight="1" x14ac:dyDescent="0.25">
      <c r="A76" s="133" t="s">
        <v>625</v>
      </c>
      <c r="B76" s="133" t="s">
        <v>180</v>
      </c>
      <c r="C76" s="133" t="s">
        <v>181</v>
      </c>
      <c r="D76" s="133" t="s">
        <v>182</v>
      </c>
      <c r="E76" s="134">
        <v>88081</v>
      </c>
      <c r="F76" s="133" t="s">
        <v>183</v>
      </c>
      <c r="G76" s="133" t="s">
        <v>138</v>
      </c>
      <c r="H76" s="133" t="s">
        <v>139</v>
      </c>
      <c r="I76" s="132">
        <v>28.1727983591847</v>
      </c>
      <c r="J76" s="131">
        <v>753.22134387342396</v>
      </c>
      <c r="K76" s="131">
        <v>60.308300395257184</v>
      </c>
      <c r="L76" s="131">
        <v>39.893280632411106</v>
      </c>
      <c r="M76" s="131">
        <v>17.913043478260871</v>
      </c>
      <c r="N76" s="131">
        <v>98.272727272727337</v>
      </c>
      <c r="O76" s="131">
        <v>603.77865612643268</v>
      </c>
      <c r="P76" s="131">
        <v>4.2292490118577071</v>
      </c>
      <c r="Q76" s="131">
        <v>165.05533596837748</v>
      </c>
      <c r="R76" s="131">
        <v>16.268774703557316</v>
      </c>
      <c r="S76" s="131">
        <v>9.1936758893280626</v>
      </c>
      <c r="T76" s="131">
        <v>31.667984189723359</v>
      </c>
      <c r="U76" s="131">
        <v>814.2055335967417</v>
      </c>
      <c r="V76" s="131">
        <v>698.66403162046015</v>
      </c>
      <c r="W76" s="130">
        <v>500</v>
      </c>
      <c r="X76" s="129" t="s">
        <v>599</v>
      </c>
      <c r="Y76" s="128">
        <v>45246</v>
      </c>
      <c r="Z76" s="128"/>
      <c r="AA76" s="128" t="s">
        <v>600</v>
      </c>
      <c r="AB76" s="128" t="s">
        <v>597</v>
      </c>
    </row>
    <row r="77" spans="1:28" s="137" customFormat="1" x14ac:dyDescent="0.25">
      <c r="A77" s="140" t="s">
        <v>375</v>
      </c>
      <c r="B77" s="140" t="s">
        <v>376</v>
      </c>
      <c r="C77" s="140" t="s">
        <v>377</v>
      </c>
      <c r="D77" s="140" t="s">
        <v>315</v>
      </c>
      <c r="E77" s="141">
        <v>68949</v>
      </c>
      <c r="F77" s="140" t="s">
        <v>256</v>
      </c>
      <c r="G77" s="140" t="s">
        <v>194</v>
      </c>
      <c r="H77" s="140" t="s">
        <v>139</v>
      </c>
      <c r="I77" s="139">
        <v>55.951219512195102</v>
      </c>
      <c r="J77" s="136">
        <v>0.81818181818181812</v>
      </c>
      <c r="K77" s="136">
        <v>1.5256916996047432</v>
      </c>
      <c r="L77" s="136">
        <v>5.9999999999999991</v>
      </c>
      <c r="M77" s="136">
        <v>5.4387351778656132</v>
      </c>
      <c r="N77" s="136">
        <v>11.604743083003953</v>
      </c>
      <c r="O77" s="136">
        <v>0.98814229249011853</v>
      </c>
      <c r="P77" s="136">
        <v>1.1897233201581028</v>
      </c>
      <c r="Q77" s="136">
        <v>0</v>
      </c>
      <c r="R77" s="136">
        <v>4.6837944664031621</v>
      </c>
      <c r="S77" s="136">
        <v>1.9960474308300395</v>
      </c>
      <c r="T77" s="136">
        <v>0.28458498023715417</v>
      </c>
      <c r="U77" s="136">
        <v>6.8181818181818183</v>
      </c>
      <c r="V77" s="136">
        <v>11.229249011857707</v>
      </c>
      <c r="W77" s="136" t="s">
        <v>157</v>
      </c>
      <c r="X77" s="129" t="s">
        <v>599</v>
      </c>
      <c r="Y77" s="128">
        <v>45433</v>
      </c>
      <c r="Z77" s="128"/>
      <c r="AA77" s="128" t="s">
        <v>598</v>
      </c>
      <c r="AB77" s="128" t="s">
        <v>624</v>
      </c>
    </row>
    <row r="78" spans="1:28" ht="15.6" customHeight="1" x14ac:dyDescent="0.25">
      <c r="A78" s="133" t="s">
        <v>623</v>
      </c>
      <c r="B78" s="133" t="s">
        <v>622</v>
      </c>
      <c r="C78" s="133" t="s">
        <v>621</v>
      </c>
      <c r="D78" s="133" t="s">
        <v>37</v>
      </c>
      <c r="E78" s="134">
        <v>35447</v>
      </c>
      <c r="F78" s="133" t="s">
        <v>155</v>
      </c>
      <c r="G78" s="133" t="s">
        <v>156</v>
      </c>
      <c r="H78" s="133" t="s">
        <v>139</v>
      </c>
      <c r="I78" s="132">
        <v>3.0747708634828799</v>
      </c>
      <c r="J78" s="131">
        <v>3.5691699604742952</v>
      </c>
      <c r="K78" s="131">
        <v>9.3359683794466868</v>
      </c>
      <c r="L78" s="131">
        <v>9.1936758893281088</v>
      </c>
      <c r="M78" s="131">
        <v>3.2648221343873405</v>
      </c>
      <c r="N78" s="131">
        <v>13.434782608695759</v>
      </c>
      <c r="O78" s="131">
        <v>9.0000000000000426</v>
      </c>
      <c r="P78" s="131">
        <v>2.3596837944663966</v>
      </c>
      <c r="Q78" s="131">
        <v>0.56916996047430846</v>
      </c>
      <c r="R78" s="131">
        <v>0.24901185770750978</v>
      </c>
      <c r="S78" s="131">
        <v>7.5098814229249022E-2</v>
      </c>
      <c r="T78" s="131">
        <v>4.7430830039525688E-2</v>
      </c>
      <c r="U78" s="131">
        <v>24.992094861660863</v>
      </c>
      <c r="V78" s="131">
        <v>20.205533596838396</v>
      </c>
      <c r="W78" s="130" t="s">
        <v>157</v>
      </c>
      <c r="X78" s="129" t="s">
        <v>599</v>
      </c>
      <c r="Y78" s="128">
        <v>45260</v>
      </c>
      <c r="Z78" s="128"/>
      <c r="AA78" s="128" t="s">
        <v>598</v>
      </c>
      <c r="AB78" s="128" t="s">
        <v>597</v>
      </c>
    </row>
    <row r="79" spans="1:28" x14ac:dyDescent="0.25">
      <c r="A79" s="133" t="s">
        <v>588</v>
      </c>
      <c r="B79" s="133" t="s">
        <v>277</v>
      </c>
      <c r="C79" s="133" t="s">
        <v>278</v>
      </c>
      <c r="D79" s="133" t="s">
        <v>226</v>
      </c>
      <c r="E79" s="134">
        <v>18428</v>
      </c>
      <c r="F79" s="133" t="s">
        <v>227</v>
      </c>
      <c r="G79" s="133" t="s">
        <v>156</v>
      </c>
      <c r="H79" s="133" t="s">
        <v>4</v>
      </c>
      <c r="I79" s="132">
        <v>30.543522267206502</v>
      </c>
      <c r="J79" s="131">
        <v>49.237154150197668</v>
      </c>
      <c r="K79" s="131">
        <v>7.2806324110671987</v>
      </c>
      <c r="L79" s="131">
        <v>26.640316205533633</v>
      </c>
      <c r="M79" s="131">
        <v>39.940711462450608</v>
      </c>
      <c r="N79" s="131">
        <v>62.375494071146498</v>
      </c>
      <c r="O79" s="131">
        <v>60.723320158102894</v>
      </c>
      <c r="P79" s="131">
        <v>0</v>
      </c>
      <c r="Q79" s="131">
        <v>0</v>
      </c>
      <c r="R79" s="131">
        <v>16.193675889328066</v>
      </c>
      <c r="S79" s="131">
        <v>2.8023715415019765</v>
      </c>
      <c r="T79" s="131">
        <v>2.6245059288537549</v>
      </c>
      <c r="U79" s="131">
        <v>101.47826086956486</v>
      </c>
      <c r="V79" s="131">
        <v>115.58102766798372</v>
      </c>
      <c r="W79" s="130">
        <v>100</v>
      </c>
      <c r="X79" s="129" t="s">
        <v>599</v>
      </c>
      <c r="Y79" s="128">
        <v>45351</v>
      </c>
      <c r="Z79" s="128"/>
      <c r="AA79" s="128" t="s">
        <v>600</v>
      </c>
      <c r="AB79" s="128" t="s">
        <v>597</v>
      </c>
    </row>
    <row r="80" spans="1:28" ht="15.6" customHeight="1" x14ac:dyDescent="0.25">
      <c r="A80" s="133" t="s">
        <v>33</v>
      </c>
      <c r="B80" s="133" t="s">
        <v>200</v>
      </c>
      <c r="C80" s="133" t="s">
        <v>201</v>
      </c>
      <c r="D80" s="133" t="s">
        <v>154</v>
      </c>
      <c r="E80" s="134">
        <v>70576</v>
      </c>
      <c r="F80" s="133" t="s">
        <v>155</v>
      </c>
      <c r="G80" s="133" t="s">
        <v>138</v>
      </c>
      <c r="H80" s="133" t="s">
        <v>4</v>
      </c>
      <c r="I80" s="132">
        <v>17.060482037289699</v>
      </c>
      <c r="J80" s="131">
        <v>311.65612648221497</v>
      </c>
      <c r="K80" s="131">
        <v>40.486166007905275</v>
      </c>
      <c r="L80" s="131">
        <v>51.142292490118869</v>
      </c>
      <c r="M80" s="131">
        <v>29.264822134387394</v>
      </c>
      <c r="N80" s="131">
        <v>101.66403162055322</v>
      </c>
      <c r="O80" s="131">
        <v>330.88537549407249</v>
      </c>
      <c r="P80" s="131">
        <v>0</v>
      </c>
      <c r="Q80" s="131">
        <v>0</v>
      </c>
      <c r="R80" s="131">
        <v>28.660079051383452</v>
      </c>
      <c r="S80" s="131">
        <v>12.545454545454547</v>
      </c>
      <c r="T80" s="131">
        <v>20.272727272727298</v>
      </c>
      <c r="U80" s="131">
        <v>371.0711462450617</v>
      </c>
      <c r="V80" s="131">
        <v>387.85375494071309</v>
      </c>
      <c r="W80" s="130" t="s">
        <v>157</v>
      </c>
      <c r="X80" s="129" t="s">
        <v>599</v>
      </c>
      <c r="Y80" s="128">
        <v>45393</v>
      </c>
      <c r="Z80" s="128"/>
      <c r="AA80" s="128" t="s">
        <v>600</v>
      </c>
      <c r="AB80" s="128" t="s">
        <v>597</v>
      </c>
    </row>
    <row r="81" spans="1:28" x14ac:dyDescent="0.25">
      <c r="A81" s="133" t="s">
        <v>36</v>
      </c>
      <c r="B81" s="133" t="s">
        <v>366</v>
      </c>
      <c r="C81" s="133" t="s">
        <v>367</v>
      </c>
      <c r="D81" s="133" t="s">
        <v>219</v>
      </c>
      <c r="E81" s="134">
        <v>33762</v>
      </c>
      <c r="F81" s="133" t="s">
        <v>25</v>
      </c>
      <c r="G81" s="133" t="s">
        <v>194</v>
      </c>
      <c r="H81" s="133" t="s">
        <v>139</v>
      </c>
      <c r="I81" s="132">
        <v>1.7554347826087</v>
      </c>
      <c r="J81" s="131">
        <v>0.66007905138339873</v>
      </c>
      <c r="K81" s="131">
        <v>0.72332015810276584</v>
      </c>
      <c r="L81" s="131">
        <v>1.7944664031620496</v>
      </c>
      <c r="M81" s="131">
        <v>0.65217391304347749</v>
      </c>
      <c r="N81" s="131">
        <v>1.9644268774703504</v>
      </c>
      <c r="O81" s="131">
        <v>1.6877470355731181</v>
      </c>
      <c r="P81" s="131">
        <v>2.3715415019762841E-2</v>
      </c>
      <c r="Q81" s="131">
        <v>0.1541501976284585</v>
      </c>
      <c r="R81" s="131">
        <v>0</v>
      </c>
      <c r="S81" s="131">
        <v>2.3715415019762844E-2</v>
      </c>
      <c r="T81" s="131">
        <v>3.952569169960474E-3</v>
      </c>
      <c r="U81" s="131">
        <v>3.8023715415019592</v>
      </c>
      <c r="V81" s="131">
        <v>2.4703557312252871</v>
      </c>
      <c r="W81" s="130" t="s">
        <v>157</v>
      </c>
      <c r="X81" s="129" t="s">
        <v>599</v>
      </c>
      <c r="Y81" s="128">
        <v>45127</v>
      </c>
      <c r="Z81" s="128" t="s">
        <v>603</v>
      </c>
      <c r="AA81" s="128" t="s">
        <v>598</v>
      </c>
      <c r="AB81" s="135" t="s">
        <v>597</v>
      </c>
    </row>
    <row r="82" spans="1:28" x14ac:dyDescent="0.25">
      <c r="A82" s="133" t="s">
        <v>620</v>
      </c>
      <c r="B82" s="133" t="s">
        <v>250</v>
      </c>
      <c r="C82" s="133" t="s">
        <v>251</v>
      </c>
      <c r="D82" s="133" t="s">
        <v>24</v>
      </c>
      <c r="E82" s="134">
        <v>2360</v>
      </c>
      <c r="F82" s="133" t="s">
        <v>252</v>
      </c>
      <c r="G82" s="133" t="s">
        <v>156</v>
      </c>
      <c r="H82" s="133" t="s">
        <v>4</v>
      </c>
      <c r="I82" s="132">
        <v>38.301172227231703</v>
      </c>
      <c r="J82" s="131">
        <v>80.75889328063225</v>
      </c>
      <c r="K82" s="131">
        <v>15.517786561264819</v>
      </c>
      <c r="L82" s="131">
        <v>53.426877470355777</v>
      </c>
      <c r="M82" s="131">
        <v>50.869565217391376</v>
      </c>
      <c r="N82" s="131">
        <v>70.363636363636402</v>
      </c>
      <c r="O82" s="131">
        <v>130.20948616600791</v>
      </c>
      <c r="P82" s="131">
        <v>0</v>
      </c>
      <c r="Q82" s="131">
        <v>0</v>
      </c>
      <c r="R82" s="131">
        <v>22.980237154150206</v>
      </c>
      <c r="S82" s="131">
        <v>5.2529644268774707</v>
      </c>
      <c r="T82" s="131">
        <v>6.2727272727272725</v>
      </c>
      <c r="U82" s="131">
        <v>166.06719367588977</v>
      </c>
      <c r="V82" s="131">
        <v>128.73122529644274</v>
      </c>
      <c r="W82" s="130" t="s">
        <v>157</v>
      </c>
      <c r="X82" s="129" t="s">
        <v>599</v>
      </c>
      <c r="Y82" s="128">
        <v>45267</v>
      </c>
      <c r="Z82" s="128"/>
      <c r="AA82" s="128" t="s">
        <v>598</v>
      </c>
      <c r="AB82" s="128" t="s">
        <v>597</v>
      </c>
    </row>
    <row r="83" spans="1:28" ht="15.6" customHeight="1" x14ac:dyDescent="0.25">
      <c r="A83" s="133" t="s">
        <v>350</v>
      </c>
      <c r="B83" s="133" t="s">
        <v>351</v>
      </c>
      <c r="C83" s="133" t="s">
        <v>352</v>
      </c>
      <c r="D83" s="133" t="s">
        <v>323</v>
      </c>
      <c r="E83" s="134">
        <v>50313</v>
      </c>
      <c r="F83" s="133" t="s">
        <v>256</v>
      </c>
      <c r="G83" s="133" t="s">
        <v>194</v>
      </c>
      <c r="H83" s="133" t="s">
        <v>139</v>
      </c>
      <c r="I83" s="132">
        <v>43</v>
      </c>
      <c r="J83" s="131">
        <v>2.5138339920948618</v>
      </c>
      <c r="K83" s="131">
        <v>6.3715415019762851</v>
      </c>
      <c r="L83" s="131">
        <v>7.9288537549407128</v>
      </c>
      <c r="M83" s="131">
        <v>9.4782608695652204</v>
      </c>
      <c r="N83" s="131">
        <v>22.379446640316207</v>
      </c>
      <c r="O83" s="131">
        <v>3.1462450592885376</v>
      </c>
      <c r="P83" s="131">
        <v>0.16600790513833991</v>
      </c>
      <c r="Q83" s="131">
        <v>0.60079051383399218</v>
      </c>
      <c r="R83" s="131">
        <v>7.0474308300395254</v>
      </c>
      <c r="S83" s="131">
        <v>1.1225296442687749</v>
      </c>
      <c r="T83" s="131">
        <v>0.11462450592885376</v>
      </c>
      <c r="U83" s="131">
        <v>18.007905138339922</v>
      </c>
      <c r="V83" s="131">
        <v>24.509881422924902</v>
      </c>
      <c r="W83" s="130" t="s">
        <v>157</v>
      </c>
      <c r="X83" s="129" t="s">
        <v>599</v>
      </c>
      <c r="Y83" s="128">
        <v>45330</v>
      </c>
      <c r="Z83" s="128"/>
      <c r="AA83" s="128" t="s">
        <v>598</v>
      </c>
      <c r="AB83" s="128" t="s">
        <v>597</v>
      </c>
    </row>
    <row r="84" spans="1:28" ht="15.6" customHeight="1" x14ac:dyDescent="0.25">
      <c r="A84" s="133" t="s">
        <v>619</v>
      </c>
      <c r="B84" s="133" t="s">
        <v>176</v>
      </c>
      <c r="C84" s="133" t="s">
        <v>177</v>
      </c>
      <c r="D84" s="133" t="s">
        <v>147</v>
      </c>
      <c r="E84" s="134">
        <v>78566</v>
      </c>
      <c r="F84" s="133" t="s">
        <v>601</v>
      </c>
      <c r="G84" s="133" t="s">
        <v>178</v>
      </c>
      <c r="H84" s="133" t="s">
        <v>139</v>
      </c>
      <c r="I84" s="132">
        <v>10.2423597144998</v>
      </c>
      <c r="J84" s="131">
        <v>966.46245059302964</v>
      </c>
      <c r="K84" s="131">
        <v>40.454545454545475</v>
      </c>
      <c r="L84" s="131">
        <v>3.4387351778656106</v>
      </c>
      <c r="M84" s="131">
        <v>21.33992094861663</v>
      </c>
      <c r="N84" s="131">
        <v>118.81027667984095</v>
      </c>
      <c r="O84" s="131">
        <v>908.09486166020145</v>
      </c>
      <c r="P84" s="131">
        <v>4.7430830039525675E-2</v>
      </c>
      <c r="Q84" s="131">
        <v>4.7430830039526279</v>
      </c>
      <c r="R84" s="131">
        <v>36.355731225296417</v>
      </c>
      <c r="S84" s="131">
        <v>27.885375494071162</v>
      </c>
      <c r="T84" s="131">
        <v>35.197628458498052</v>
      </c>
      <c r="U84" s="131">
        <v>932.25691699619574</v>
      </c>
      <c r="V84" s="131">
        <v>628.64031620550486</v>
      </c>
      <c r="W84" s="130">
        <v>650</v>
      </c>
      <c r="X84" s="129" t="s">
        <v>599</v>
      </c>
      <c r="Y84" s="128">
        <v>45379</v>
      </c>
      <c r="Z84" s="128"/>
      <c r="AA84" s="128" t="s">
        <v>600</v>
      </c>
      <c r="AB84" s="128" t="s">
        <v>597</v>
      </c>
    </row>
    <row r="85" spans="1:28" ht="15.6" customHeight="1" x14ac:dyDescent="0.25">
      <c r="A85" s="133" t="s">
        <v>388</v>
      </c>
      <c r="B85" s="133" t="s">
        <v>389</v>
      </c>
      <c r="C85" s="133" t="s">
        <v>390</v>
      </c>
      <c r="D85" s="133" t="s">
        <v>323</v>
      </c>
      <c r="E85" s="134">
        <v>51501</v>
      </c>
      <c r="F85" s="133" t="s">
        <v>256</v>
      </c>
      <c r="G85" s="133" t="s">
        <v>194</v>
      </c>
      <c r="H85" s="133" t="s">
        <v>139</v>
      </c>
      <c r="I85" s="132">
        <v>34.188841201716698</v>
      </c>
      <c r="J85" s="131">
        <v>1.9604743083003948</v>
      </c>
      <c r="K85" s="131">
        <v>2.9486166007905132</v>
      </c>
      <c r="L85" s="131">
        <v>10.707509881422926</v>
      </c>
      <c r="M85" s="131">
        <v>11.826086956521738</v>
      </c>
      <c r="N85" s="131">
        <v>25.249011857707494</v>
      </c>
      <c r="O85" s="131">
        <v>1.8339920948616599</v>
      </c>
      <c r="P85" s="131">
        <v>0.26877470355731226</v>
      </c>
      <c r="Q85" s="131">
        <v>9.0909090909090912E-2</v>
      </c>
      <c r="R85" s="131">
        <v>5.1699604743083007</v>
      </c>
      <c r="S85" s="131">
        <v>1.0671936758893281</v>
      </c>
      <c r="T85" s="131">
        <v>0.75098814229249022</v>
      </c>
      <c r="U85" s="131">
        <v>20.454545454545439</v>
      </c>
      <c r="V85" s="131">
        <v>25.841897233201557</v>
      </c>
      <c r="W85" s="130" t="s">
        <v>157</v>
      </c>
      <c r="X85" s="129" t="s">
        <v>599</v>
      </c>
      <c r="Y85" s="128">
        <v>45232</v>
      </c>
      <c r="Z85" s="128"/>
      <c r="AA85" s="128" t="s">
        <v>598</v>
      </c>
      <c r="AB85" s="135" t="s">
        <v>597</v>
      </c>
    </row>
    <row r="86" spans="1:28" x14ac:dyDescent="0.25">
      <c r="A86" s="133" t="s">
        <v>594</v>
      </c>
      <c r="B86" s="133" t="s">
        <v>209</v>
      </c>
      <c r="C86" s="133" t="s">
        <v>34</v>
      </c>
      <c r="D86" s="133" t="s">
        <v>147</v>
      </c>
      <c r="E86" s="134">
        <v>76009</v>
      </c>
      <c r="F86" s="133" t="s">
        <v>210</v>
      </c>
      <c r="G86" s="133" t="s">
        <v>138</v>
      </c>
      <c r="H86" s="133" t="s">
        <v>139</v>
      </c>
      <c r="I86" s="132">
        <v>21.0663882488479</v>
      </c>
      <c r="J86" s="131">
        <v>173.05533596837819</v>
      </c>
      <c r="K86" s="131">
        <v>88.292490118576438</v>
      </c>
      <c r="L86" s="131">
        <v>192.74308300395319</v>
      </c>
      <c r="M86" s="131">
        <v>118.25691699604722</v>
      </c>
      <c r="N86" s="131">
        <v>278.8893280632393</v>
      </c>
      <c r="O86" s="131">
        <v>246.96837944664071</v>
      </c>
      <c r="P86" s="131">
        <v>21.43873517786562</v>
      </c>
      <c r="Q86" s="131">
        <v>25.051383399209559</v>
      </c>
      <c r="R86" s="131">
        <v>103.99604743082999</v>
      </c>
      <c r="S86" s="131">
        <v>60.750988142292627</v>
      </c>
      <c r="T86" s="131">
        <v>68.916996047430814</v>
      </c>
      <c r="U86" s="131">
        <v>338.6837944663904</v>
      </c>
      <c r="V86" s="131">
        <v>456.1541501976173</v>
      </c>
      <c r="W86" s="130">
        <v>525</v>
      </c>
      <c r="X86" s="129" t="s">
        <v>599</v>
      </c>
      <c r="Y86" s="128">
        <v>45281</v>
      </c>
      <c r="Z86" s="128"/>
      <c r="AA86" s="128" t="s">
        <v>618</v>
      </c>
      <c r="AB86" s="128" t="s">
        <v>597</v>
      </c>
    </row>
    <row r="87" spans="1:28" ht="15.6" customHeight="1" x14ac:dyDescent="0.25">
      <c r="A87" s="133" t="s">
        <v>568</v>
      </c>
      <c r="B87" s="133" t="s">
        <v>213</v>
      </c>
      <c r="C87" s="133" t="s">
        <v>214</v>
      </c>
      <c r="D87" s="133" t="s">
        <v>215</v>
      </c>
      <c r="E87" s="134">
        <v>23901</v>
      </c>
      <c r="F87" s="133" t="s">
        <v>216</v>
      </c>
      <c r="G87" s="133" t="s">
        <v>138</v>
      </c>
      <c r="H87" s="133" t="s">
        <v>4</v>
      </c>
      <c r="I87" s="132">
        <v>59.128498727735398</v>
      </c>
      <c r="J87" s="131">
        <v>34.059288537549421</v>
      </c>
      <c r="K87" s="131">
        <v>22.936758893280626</v>
      </c>
      <c r="L87" s="131">
        <v>59.980237154150181</v>
      </c>
      <c r="M87" s="131">
        <v>88.822134387351767</v>
      </c>
      <c r="N87" s="131">
        <v>144.4545454545455</v>
      </c>
      <c r="O87" s="131">
        <v>61.343873517786534</v>
      </c>
      <c r="P87" s="131">
        <v>0</v>
      </c>
      <c r="Q87" s="131">
        <v>0</v>
      </c>
      <c r="R87" s="131">
        <v>48.521739130434781</v>
      </c>
      <c r="S87" s="131">
        <v>9.8181818181818183</v>
      </c>
      <c r="T87" s="131">
        <v>12.478260869565215</v>
      </c>
      <c r="U87" s="131">
        <v>134.98023715415019</v>
      </c>
      <c r="V87" s="131">
        <v>142.04347826086973</v>
      </c>
      <c r="W87" s="130">
        <v>459</v>
      </c>
      <c r="X87" s="129" t="s">
        <v>599</v>
      </c>
      <c r="Y87" s="128">
        <v>45281</v>
      </c>
      <c r="Z87" s="128"/>
      <c r="AA87" s="128" t="s">
        <v>618</v>
      </c>
      <c r="AB87" s="128" t="s">
        <v>597</v>
      </c>
    </row>
    <row r="88" spans="1:28" ht="15.6" customHeight="1" x14ac:dyDescent="0.25">
      <c r="A88" s="133" t="s">
        <v>581</v>
      </c>
      <c r="B88" s="133" t="s">
        <v>189</v>
      </c>
      <c r="C88" s="133" t="s">
        <v>316</v>
      </c>
      <c r="D88" s="133" t="s">
        <v>154</v>
      </c>
      <c r="E88" s="134">
        <v>71202</v>
      </c>
      <c r="F88" s="133" t="s">
        <v>155</v>
      </c>
      <c r="G88" s="133" t="s">
        <v>138</v>
      </c>
      <c r="H88" s="133" t="s">
        <v>4</v>
      </c>
      <c r="I88" s="132">
        <v>35.359961868446099</v>
      </c>
      <c r="J88" s="131">
        <v>740.00395256917659</v>
      </c>
      <c r="K88" s="131">
        <v>8.4664031620553413</v>
      </c>
      <c r="L88" s="131">
        <v>0.34782608695652173</v>
      </c>
      <c r="M88" s="131">
        <v>0.56521739130434789</v>
      </c>
      <c r="N88" s="131">
        <v>2.039525691699605</v>
      </c>
      <c r="O88" s="131">
        <v>130.29644268774686</v>
      </c>
      <c r="P88" s="131">
        <v>3.0750988142292495</v>
      </c>
      <c r="Q88" s="131">
        <v>613.97233201581639</v>
      </c>
      <c r="R88" s="131">
        <v>1.1343873517786562</v>
      </c>
      <c r="S88" s="131">
        <v>0.45849802371541509</v>
      </c>
      <c r="T88" s="131">
        <v>1.7984189723320156</v>
      </c>
      <c r="U88" s="131">
        <v>745.99209486166592</v>
      </c>
      <c r="V88" s="131">
        <v>390.58893280632594</v>
      </c>
      <c r="W88" s="130">
        <v>677</v>
      </c>
      <c r="X88" s="129" t="s">
        <v>599</v>
      </c>
      <c r="Y88" s="128">
        <v>45232</v>
      </c>
      <c r="Z88" s="128"/>
      <c r="AA88" s="128" t="s">
        <v>600</v>
      </c>
      <c r="AB88" s="128" t="s">
        <v>597</v>
      </c>
    </row>
    <row r="89" spans="1:28" ht="15.6" customHeight="1" x14ac:dyDescent="0.25">
      <c r="A89" s="133" t="s">
        <v>13</v>
      </c>
      <c r="B89" s="133" t="s">
        <v>233</v>
      </c>
      <c r="C89" s="133" t="s">
        <v>234</v>
      </c>
      <c r="D89" s="133" t="s">
        <v>147</v>
      </c>
      <c r="E89" s="134">
        <v>78046</v>
      </c>
      <c r="F89" s="133" t="s">
        <v>601</v>
      </c>
      <c r="G89" s="133" t="s">
        <v>170</v>
      </c>
      <c r="H89" s="133" t="s">
        <v>4</v>
      </c>
      <c r="I89" s="132">
        <v>27.0941908713693</v>
      </c>
      <c r="J89" s="131">
        <v>379.30830039525711</v>
      </c>
      <c r="K89" s="131">
        <v>12.853754940711463</v>
      </c>
      <c r="L89" s="131">
        <v>17.905138339920953</v>
      </c>
      <c r="M89" s="131">
        <v>59.53359683794465</v>
      </c>
      <c r="N89" s="131">
        <v>52.806324110671902</v>
      </c>
      <c r="O89" s="131">
        <v>416.79446640316274</v>
      </c>
      <c r="P89" s="131">
        <v>0</v>
      </c>
      <c r="Q89" s="131">
        <v>0</v>
      </c>
      <c r="R89" s="131">
        <v>10.849802371541502</v>
      </c>
      <c r="S89" s="131">
        <v>8.4071146245059278</v>
      </c>
      <c r="T89" s="131">
        <v>13.565217391304348</v>
      </c>
      <c r="U89" s="131">
        <v>436.77865612648276</v>
      </c>
      <c r="V89" s="131">
        <v>382.94861660079169</v>
      </c>
      <c r="W89" s="130">
        <v>275</v>
      </c>
      <c r="X89" s="129" t="s">
        <v>599</v>
      </c>
      <c r="Y89" s="128">
        <v>45281</v>
      </c>
      <c r="Z89" s="128"/>
      <c r="AA89" s="128" t="s">
        <v>598</v>
      </c>
      <c r="AB89" s="128" t="s">
        <v>597</v>
      </c>
    </row>
    <row r="90" spans="1:28" ht="15.6" customHeight="1" x14ac:dyDescent="0.25">
      <c r="A90" s="133" t="s">
        <v>235</v>
      </c>
      <c r="B90" s="133" t="s">
        <v>236</v>
      </c>
      <c r="C90" s="133" t="s">
        <v>237</v>
      </c>
      <c r="D90" s="133" t="s">
        <v>154</v>
      </c>
      <c r="E90" s="134">
        <v>71334</v>
      </c>
      <c r="F90" s="133" t="s">
        <v>155</v>
      </c>
      <c r="G90" s="133" t="s">
        <v>138</v>
      </c>
      <c r="H90" s="133" t="s">
        <v>4</v>
      </c>
      <c r="I90" s="132">
        <v>53.383590836441101</v>
      </c>
      <c r="J90" s="131">
        <v>462.4110671936765</v>
      </c>
      <c r="K90" s="131">
        <v>15.086956521739145</v>
      </c>
      <c r="L90" s="131">
        <v>3.9525691699604744E-2</v>
      </c>
      <c r="M90" s="131">
        <v>3.9525691699604744E-2</v>
      </c>
      <c r="N90" s="131">
        <v>4.1739130434782599</v>
      </c>
      <c r="O90" s="131">
        <v>473.24110671936853</v>
      </c>
      <c r="P90" s="131">
        <v>9.0909090909090912E-2</v>
      </c>
      <c r="Q90" s="131">
        <v>7.1146245059288543E-2</v>
      </c>
      <c r="R90" s="131">
        <v>1.9683794466403157</v>
      </c>
      <c r="S90" s="131">
        <v>0.43873517786561272</v>
      </c>
      <c r="T90" s="131">
        <v>0.63636363636363624</v>
      </c>
      <c r="U90" s="131">
        <v>474.53359683794559</v>
      </c>
      <c r="V90" s="131">
        <v>282.72727272727292</v>
      </c>
      <c r="W90" s="130">
        <v>361</v>
      </c>
      <c r="X90" s="129" t="s">
        <v>599</v>
      </c>
      <c r="Y90" s="128">
        <v>45246</v>
      </c>
      <c r="Z90" s="128"/>
      <c r="AA90" s="128" t="s">
        <v>600</v>
      </c>
      <c r="AB90" s="135" t="s">
        <v>597</v>
      </c>
    </row>
    <row r="91" spans="1:28" x14ac:dyDescent="0.25">
      <c r="A91" s="133" t="s">
        <v>617</v>
      </c>
      <c r="B91" s="133" t="s">
        <v>616</v>
      </c>
      <c r="C91" s="133" t="s">
        <v>355</v>
      </c>
      <c r="D91" s="133" t="s">
        <v>143</v>
      </c>
      <c r="E91" s="134">
        <v>30250</v>
      </c>
      <c r="F91" s="133" t="s">
        <v>144</v>
      </c>
      <c r="G91" s="133" t="s">
        <v>170</v>
      </c>
      <c r="H91" s="133" t="s">
        <v>139</v>
      </c>
      <c r="I91" s="132">
        <v>1.4277456647398801</v>
      </c>
      <c r="J91" s="131">
        <v>0.14624505928853759</v>
      </c>
      <c r="K91" s="131">
        <v>0.40316205533596838</v>
      </c>
      <c r="L91" s="131">
        <v>0.82608695652173747</v>
      </c>
      <c r="M91" s="131">
        <v>0.59683794466403106</v>
      </c>
      <c r="N91" s="131">
        <v>1.0750988142292472</v>
      </c>
      <c r="O91" s="131">
        <v>0.89723320158102604</v>
      </c>
      <c r="P91" s="131">
        <v>0</v>
      </c>
      <c r="Q91" s="131">
        <v>0</v>
      </c>
      <c r="R91" s="131">
        <v>6.3241106719367585E-2</v>
      </c>
      <c r="S91" s="131">
        <v>7.9051383399209481E-3</v>
      </c>
      <c r="T91" s="131">
        <v>7.9051383399209481E-3</v>
      </c>
      <c r="U91" s="131">
        <v>1.89328063241106</v>
      </c>
      <c r="V91" s="131">
        <v>1.3438735177865573</v>
      </c>
      <c r="W91" s="130" t="s">
        <v>157</v>
      </c>
      <c r="X91" s="129" t="s">
        <v>599</v>
      </c>
      <c r="Y91" s="128">
        <v>45246</v>
      </c>
      <c r="Z91" s="128"/>
      <c r="AA91" s="128" t="s">
        <v>598</v>
      </c>
      <c r="AB91" s="128" t="s">
        <v>597</v>
      </c>
    </row>
    <row r="92" spans="1:28" x14ac:dyDescent="0.25">
      <c r="A92" s="133" t="s">
        <v>615</v>
      </c>
      <c r="B92" s="133" t="s">
        <v>614</v>
      </c>
      <c r="C92" s="133" t="s">
        <v>371</v>
      </c>
      <c r="D92" s="133" t="s">
        <v>372</v>
      </c>
      <c r="E92" s="134">
        <v>96950</v>
      </c>
      <c r="F92" s="133" t="s">
        <v>252</v>
      </c>
      <c r="G92" s="133" t="s">
        <v>194</v>
      </c>
      <c r="H92" s="133" t="s">
        <v>139</v>
      </c>
      <c r="I92" s="132">
        <v>103.8</v>
      </c>
      <c r="J92" s="131">
        <v>0.13043478260869565</v>
      </c>
      <c r="K92" s="131">
        <v>3.5889328063241108</v>
      </c>
      <c r="L92" s="131">
        <v>1.308300395256917</v>
      </c>
      <c r="M92" s="131">
        <v>0.6324110671936759</v>
      </c>
      <c r="N92" s="131">
        <v>5.312252964426877</v>
      </c>
      <c r="O92" s="131">
        <v>4.7430830039525688E-2</v>
      </c>
      <c r="P92" s="131">
        <v>0.30039525691699603</v>
      </c>
      <c r="Q92" s="131">
        <v>0</v>
      </c>
      <c r="R92" s="131">
        <v>4.308300395256917</v>
      </c>
      <c r="S92" s="131">
        <v>0</v>
      </c>
      <c r="T92" s="131">
        <v>0</v>
      </c>
      <c r="U92" s="131">
        <v>1.3517786561264822</v>
      </c>
      <c r="V92" s="131">
        <v>5.4031620553359678</v>
      </c>
      <c r="W92" s="130" t="s">
        <v>157</v>
      </c>
      <c r="X92" s="129" t="s">
        <v>356</v>
      </c>
      <c r="Y92" s="128">
        <v>45359</v>
      </c>
      <c r="Z92" s="128"/>
      <c r="AA92" s="128" t="s">
        <v>613</v>
      </c>
      <c r="AB92" s="128" t="s">
        <v>597</v>
      </c>
    </row>
    <row r="93" spans="1:28" ht="15.6" customHeight="1" x14ac:dyDescent="0.25">
      <c r="A93" s="133" t="s">
        <v>402</v>
      </c>
      <c r="B93" s="133" t="s">
        <v>403</v>
      </c>
      <c r="C93" s="133" t="s">
        <v>404</v>
      </c>
      <c r="D93" s="133" t="s">
        <v>357</v>
      </c>
      <c r="E93" s="134">
        <v>84119</v>
      </c>
      <c r="F93" s="133" t="s">
        <v>275</v>
      </c>
      <c r="G93" s="133" t="s">
        <v>194</v>
      </c>
      <c r="H93" s="133" t="s">
        <v>139</v>
      </c>
      <c r="I93" s="132">
        <v>2.0402930402930401</v>
      </c>
      <c r="J93" s="131">
        <v>0.25296442687747045</v>
      </c>
      <c r="K93" s="131">
        <v>3.4308300395256768</v>
      </c>
      <c r="L93" s="131">
        <v>0.41106719367588923</v>
      </c>
      <c r="M93" s="131">
        <v>0.2648221343873518</v>
      </c>
      <c r="N93" s="131">
        <v>3.0711462450592757</v>
      </c>
      <c r="O93" s="131">
        <v>1.0474308300395245</v>
      </c>
      <c r="P93" s="131">
        <v>0.16205533596837943</v>
      </c>
      <c r="Q93" s="131">
        <v>7.9051383399209488E-2</v>
      </c>
      <c r="R93" s="131">
        <v>0.52964426877470339</v>
      </c>
      <c r="S93" s="131">
        <v>7.1146245059288529E-2</v>
      </c>
      <c r="T93" s="131">
        <v>3.9525691699604737E-2</v>
      </c>
      <c r="U93" s="131">
        <v>3.7193675889327893</v>
      </c>
      <c r="V93" s="131">
        <v>3.7588932806323943</v>
      </c>
      <c r="W93" s="130" t="s">
        <v>157</v>
      </c>
      <c r="X93" s="129" t="s">
        <v>599</v>
      </c>
      <c r="Y93" s="128">
        <v>45134</v>
      </c>
      <c r="Z93" s="128" t="s">
        <v>603</v>
      </c>
      <c r="AA93" s="128" t="s">
        <v>598</v>
      </c>
      <c r="AB93" s="135" t="s">
        <v>612</v>
      </c>
    </row>
    <row r="94" spans="1:28" x14ac:dyDescent="0.25">
      <c r="A94" s="133" t="s">
        <v>611</v>
      </c>
      <c r="B94" s="133" t="s">
        <v>610</v>
      </c>
      <c r="C94" s="133" t="s">
        <v>609</v>
      </c>
      <c r="D94" s="133" t="s">
        <v>370</v>
      </c>
      <c r="E94" s="134">
        <v>965</v>
      </c>
      <c r="F94" s="133" t="s">
        <v>25</v>
      </c>
      <c r="G94" s="133" t="s">
        <v>261</v>
      </c>
      <c r="H94" s="133" t="s">
        <v>139</v>
      </c>
      <c r="I94" s="132">
        <v>2.4454022988505701</v>
      </c>
      <c r="J94" s="131">
        <v>3.205533596837931</v>
      </c>
      <c r="K94" s="131">
        <v>9.8814229249011856E-2</v>
      </c>
      <c r="L94" s="131">
        <v>5.5335968379446633E-2</v>
      </c>
      <c r="M94" s="131">
        <v>1.9762845849802372E-2</v>
      </c>
      <c r="N94" s="131">
        <v>0.26086956521739124</v>
      </c>
      <c r="O94" s="131">
        <v>2.695652173913035</v>
      </c>
      <c r="P94" s="131">
        <v>0</v>
      </c>
      <c r="Q94" s="131">
        <v>0.42292490118577075</v>
      </c>
      <c r="R94" s="131">
        <v>7.9051383399209481E-3</v>
      </c>
      <c r="S94" s="131">
        <v>7.9051383399209481E-3</v>
      </c>
      <c r="T94" s="131">
        <v>3.952569169960474E-3</v>
      </c>
      <c r="U94" s="131">
        <v>3.3596837944663878</v>
      </c>
      <c r="V94" s="131">
        <v>2.4189723320158025</v>
      </c>
      <c r="W94" s="130" t="s">
        <v>157</v>
      </c>
      <c r="X94" s="129" t="s">
        <v>157</v>
      </c>
      <c r="Y94" s="128" t="s">
        <v>157</v>
      </c>
      <c r="Z94" s="128"/>
      <c r="AA94" s="128" t="s">
        <v>157</v>
      </c>
      <c r="AB94" s="128" t="s">
        <v>157</v>
      </c>
    </row>
    <row r="95" spans="1:28" ht="15.6" customHeight="1" x14ac:dyDescent="0.25">
      <c r="A95" s="133" t="s">
        <v>328</v>
      </c>
      <c r="B95" s="133" t="s">
        <v>329</v>
      </c>
      <c r="C95" s="133" t="s">
        <v>330</v>
      </c>
      <c r="D95" s="133" t="s">
        <v>158</v>
      </c>
      <c r="E95" s="134">
        <v>85349</v>
      </c>
      <c r="F95" s="133" t="s">
        <v>159</v>
      </c>
      <c r="G95" s="133" t="s">
        <v>156</v>
      </c>
      <c r="H95" s="133" t="s">
        <v>139</v>
      </c>
      <c r="I95" s="132">
        <v>5.2789931075816598</v>
      </c>
      <c r="J95" s="131">
        <v>64.000000000001492</v>
      </c>
      <c r="K95" s="131">
        <v>3.0395256916996036</v>
      </c>
      <c r="L95" s="131">
        <v>0.77075098814229215</v>
      </c>
      <c r="M95" s="131">
        <v>0.23320158102766797</v>
      </c>
      <c r="N95" s="131">
        <v>2.6205533596837896</v>
      </c>
      <c r="O95" s="131">
        <v>40.086956521739751</v>
      </c>
      <c r="P95" s="131">
        <v>0.64031620553359669</v>
      </c>
      <c r="Q95" s="131">
        <v>24.695652173913142</v>
      </c>
      <c r="R95" s="131">
        <v>6.3241106719367585E-2</v>
      </c>
      <c r="S95" s="131">
        <v>7.9051383399209481E-3</v>
      </c>
      <c r="T95" s="131">
        <v>0.17391304347826086</v>
      </c>
      <c r="U95" s="131">
        <v>67.798418972333039</v>
      </c>
      <c r="V95" s="131">
        <v>32.865612648221493</v>
      </c>
      <c r="W95" s="130">
        <v>100</v>
      </c>
      <c r="X95" s="129" t="s">
        <v>599</v>
      </c>
      <c r="Y95" s="128">
        <v>45407</v>
      </c>
      <c r="Z95" s="128"/>
      <c r="AA95" s="128" t="s">
        <v>598</v>
      </c>
      <c r="AB95" s="128" t="s">
        <v>597</v>
      </c>
    </row>
    <row r="96" spans="1:28" x14ac:dyDescent="0.25">
      <c r="A96" s="133" t="s">
        <v>12</v>
      </c>
      <c r="B96" s="133" t="s">
        <v>326</v>
      </c>
      <c r="C96" s="133" t="s">
        <v>327</v>
      </c>
      <c r="D96" s="133" t="s">
        <v>282</v>
      </c>
      <c r="E96" s="134">
        <v>44883</v>
      </c>
      <c r="F96" s="133" t="s">
        <v>283</v>
      </c>
      <c r="G96" s="133" t="s">
        <v>156</v>
      </c>
      <c r="H96" s="133" t="s">
        <v>139</v>
      </c>
      <c r="I96" s="132">
        <v>39.3139534883721</v>
      </c>
      <c r="J96" s="131">
        <v>25.106719367588934</v>
      </c>
      <c r="K96" s="131">
        <v>8.9841897233201564</v>
      </c>
      <c r="L96" s="131">
        <v>16.316205533596836</v>
      </c>
      <c r="M96" s="131">
        <v>15.703557312252965</v>
      </c>
      <c r="N96" s="131">
        <v>40.608695652173893</v>
      </c>
      <c r="O96" s="131">
        <v>17.64031620553359</v>
      </c>
      <c r="P96" s="131">
        <v>0.93675889328063244</v>
      </c>
      <c r="Q96" s="131">
        <v>6.9249011857707519</v>
      </c>
      <c r="R96" s="131">
        <v>14.549407114624511</v>
      </c>
      <c r="S96" s="131">
        <v>6.5019762845849813</v>
      </c>
      <c r="T96" s="131">
        <v>9.2450592885375507</v>
      </c>
      <c r="U96" s="131">
        <v>35.814229249011859</v>
      </c>
      <c r="V96" s="131">
        <v>50.118577075098806</v>
      </c>
      <c r="W96" s="130" t="s">
        <v>157</v>
      </c>
      <c r="X96" s="129" t="s">
        <v>599</v>
      </c>
      <c r="Y96" s="128">
        <v>45225</v>
      </c>
      <c r="Z96" s="128"/>
      <c r="AA96" s="128" t="s">
        <v>598</v>
      </c>
      <c r="AB96" s="128" t="s">
        <v>597</v>
      </c>
    </row>
    <row r="97" spans="1:28" s="137" customFormat="1" x14ac:dyDescent="0.25">
      <c r="A97" s="140" t="s">
        <v>16</v>
      </c>
      <c r="B97" s="140" t="s">
        <v>253</v>
      </c>
      <c r="C97" s="140" t="s">
        <v>254</v>
      </c>
      <c r="D97" s="140" t="s">
        <v>255</v>
      </c>
      <c r="E97" s="141">
        <v>55330</v>
      </c>
      <c r="F97" s="140" t="s">
        <v>256</v>
      </c>
      <c r="G97" s="140" t="s">
        <v>156</v>
      </c>
      <c r="H97" s="140" t="s">
        <v>139</v>
      </c>
      <c r="I97" s="139">
        <v>4</v>
      </c>
      <c r="J97" s="136">
        <v>0</v>
      </c>
      <c r="K97" s="136">
        <v>0</v>
      </c>
      <c r="L97" s="136">
        <v>1.5810276679841896E-2</v>
      </c>
      <c r="M97" s="136">
        <v>1</v>
      </c>
      <c r="N97" s="136">
        <v>1</v>
      </c>
      <c r="O97" s="136">
        <v>0</v>
      </c>
      <c r="P97" s="136">
        <v>1.5810276679841896E-2</v>
      </c>
      <c r="Q97" s="136">
        <v>0</v>
      </c>
      <c r="R97" s="136">
        <v>1.0158102766798418</v>
      </c>
      <c r="S97" s="136">
        <v>0</v>
      </c>
      <c r="T97" s="136">
        <v>0</v>
      </c>
      <c r="U97" s="136">
        <v>0</v>
      </c>
      <c r="V97" s="136">
        <v>1.0158102766798418</v>
      </c>
      <c r="W97" s="136" t="s">
        <v>157</v>
      </c>
      <c r="X97" s="129" t="s">
        <v>599</v>
      </c>
      <c r="Y97" s="128">
        <v>45414</v>
      </c>
      <c r="Z97" s="128"/>
      <c r="AA97" s="128" t="s">
        <v>598</v>
      </c>
      <c r="AB97" s="138" t="s">
        <v>597</v>
      </c>
    </row>
    <row r="98" spans="1:28" x14ac:dyDescent="0.25">
      <c r="A98" s="133" t="s">
        <v>378</v>
      </c>
      <c r="B98" s="133" t="s">
        <v>608</v>
      </c>
      <c r="C98" s="133" t="s">
        <v>379</v>
      </c>
      <c r="D98" s="133" t="s">
        <v>380</v>
      </c>
      <c r="E98" s="134">
        <v>25309</v>
      </c>
      <c r="F98" s="133" t="s">
        <v>227</v>
      </c>
      <c r="G98" s="133" t="s">
        <v>156</v>
      </c>
      <c r="H98" s="133" t="s">
        <v>139</v>
      </c>
      <c r="I98" s="132">
        <v>5.8365384615384599</v>
      </c>
      <c r="J98" s="131">
        <v>5.1383399209486161E-2</v>
      </c>
      <c r="K98" s="131">
        <v>0.28458498023715412</v>
      </c>
      <c r="L98" s="131">
        <v>1.2213438735177862</v>
      </c>
      <c r="M98" s="131">
        <v>0.76679841897233181</v>
      </c>
      <c r="N98" s="131">
        <v>2.1343873517786567</v>
      </c>
      <c r="O98" s="131">
        <v>0.18972332015810275</v>
      </c>
      <c r="P98" s="131">
        <v>0</v>
      </c>
      <c r="Q98" s="131">
        <v>0</v>
      </c>
      <c r="R98" s="131">
        <v>2.766798418972332E-2</v>
      </c>
      <c r="S98" s="131">
        <v>0</v>
      </c>
      <c r="T98" s="131">
        <v>0</v>
      </c>
      <c r="U98" s="131">
        <v>2.2964426877470352</v>
      </c>
      <c r="V98" s="131">
        <v>2.1343873517786567</v>
      </c>
      <c r="W98" s="136" t="s">
        <v>157</v>
      </c>
      <c r="X98" s="129" t="s">
        <v>599</v>
      </c>
      <c r="Y98" s="128">
        <v>45008</v>
      </c>
      <c r="Z98" s="128" t="s">
        <v>603</v>
      </c>
      <c r="AA98" s="128" t="s">
        <v>598</v>
      </c>
      <c r="AB98" s="128" t="s">
        <v>597</v>
      </c>
    </row>
    <row r="99" spans="1:28" ht="15.6" customHeight="1" x14ac:dyDescent="0.25">
      <c r="A99" s="133" t="s">
        <v>592</v>
      </c>
      <c r="B99" s="133" t="s">
        <v>203</v>
      </c>
      <c r="C99" s="133" t="s">
        <v>204</v>
      </c>
      <c r="D99" s="133" t="s">
        <v>154</v>
      </c>
      <c r="E99" s="134">
        <v>70515</v>
      </c>
      <c r="F99" s="133" t="s">
        <v>155</v>
      </c>
      <c r="G99" s="133" t="s">
        <v>138</v>
      </c>
      <c r="H99" s="133" t="s">
        <v>139</v>
      </c>
      <c r="I99" s="132">
        <v>39.696938565851703</v>
      </c>
      <c r="J99" s="131">
        <v>611.61660079051762</v>
      </c>
      <c r="K99" s="131">
        <v>40.169960474308319</v>
      </c>
      <c r="L99" s="131">
        <v>50.762845849802424</v>
      </c>
      <c r="M99" s="131">
        <v>13.446640316205539</v>
      </c>
      <c r="N99" s="131">
        <v>2.4703557312252964</v>
      </c>
      <c r="O99" s="131">
        <v>2.4308300395256914</v>
      </c>
      <c r="P99" s="131">
        <v>81.67984189723326</v>
      </c>
      <c r="Q99" s="131">
        <v>629.4150197628494</v>
      </c>
      <c r="R99" s="131">
        <v>45.743083003952599</v>
      </c>
      <c r="S99" s="131">
        <v>14.675889328063247</v>
      </c>
      <c r="T99" s="131">
        <v>9.7233201581027711</v>
      </c>
      <c r="U99" s="131">
        <v>645.85375494071479</v>
      </c>
      <c r="V99" s="131">
        <v>475.11067193676138</v>
      </c>
      <c r="W99" s="130">
        <v>700</v>
      </c>
      <c r="X99" s="129" t="s">
        <v>599</v>
      </c>
      <c r="Y99" s="128">
        <v>45358</v>
      </c>
      <c r="Z99" s="128"/>
      <c r="AA99" s="128" t="s">
        <v>600</v>
      </c>
      <c r="AB99" s="128" t="s">
        <v>597</v>
      </c>
    </row>
    <row r="100" spans="1:28" ht="15.6" customHeight="1" x14ac:dyDescent="0.25">
      <c r="A100" s="133" t="s">
        <v>607</v>
      </c>
      <c r="B100" s="133" t="s">
        <v>606</v>
      </c>
      <c r="C100" s="133" t="s">
        <v>150</v>
      </c>
      <c r="D100" s="133" t="s">
        <v>147</v>
      </c>
      <c r="E100" s="134">
        <v>78017</v>
      </c>
      <c r="F100" s="133" t="s">
        <v>148</v>
      </c>
      <c r="G100" s="133" t="s">
        <v>138</v>
      </c>
      <c r="H100" s="133" t="s">
        <v>139</v>
      </c>
      <c r="I100" s="132">
        <v>47.464989318775203</v>
      </c>
      <c r="J100" s="131">
        <v>1774.7470355731261</v>
      </c>
      <c r="K100" s="131">
        <v>8.0434782608695645</v>
      </c>
      <c r="L100" s="131">
        <v>0.90909090909090917</v>
      </c>
      <c r="M100" s="131">
        <v>0</v>
      </c>
      <c r="N100" s="131">
        <v>0.2648221343873518</v>
      </c>
      <c r="O100" s="131">
        <v>209.92885375493984</v>
      </c>
      <c r="P100" s="131">
        <v>8.5098814229249022</v>
      </c>
      <c r="Q100" s="131">
        <v>1564.9960474308352</v>
      </c>
      <c r="R100" s="131">
        <v>3.1620553359683792E-2</v>
      </c>
      <c r="S100" s="131">
        <v>4.7430830039525688E-2</v>
      </c>
      <c r="T100" s="131">
        <v>7.920948616600791</v>
      </c>
      <c r="U100" s="131">
        <v>1775.6996047430866</v>
      </c>
      <c r="V100" s="131">
        <v>923.99604743082739</v>
      </c>
      <c r="W100" s="130">
        <v>2400</v>
      </c>
      <c r="X100" s="129" t="s">
        <v>599</v>
      </c>
      <c r="Y100" s="128">
        <v>45246</v>
      </c>
      <c r="Z100" s="128"/>
      <c r="AA100" s="128" t="s">
        <v>605</v>
      </c>
      <c r="AB100" s="135" t="s">
        <v>597</v>
      </c>
    </row>
    <row r="101" spans="1:28" ht="15.6" customHeight="1" x14ac:dyDescent="0.25">
      <c r="A101" s="133" t="s">
        <v>15</v>
      </c>
      <c r="B101" s="133" t="s">
        <v>145</v>
      </c>
      <c r="C101" s="133" t="s">
        <v>146</v>
      </c>
      <c r="D101" s="133" t="s">
        <v>147</v>
      </c>
      <c r="E101" s="134">
        <v>78061</v>
      </c>
      <c r="F101" s="133" t="s">
        <v>148</v>
      </c>
      <c r="G101" s="133" t="s">
        <v>149</v>
      </c>
      <c r="H101" s="133" t="s">
        <v>139</v>
      </c>
      <c r="I101" s="132">
        <v>40.215530221553003</v>
      </c>
      <c r="J101" s="131">
        <v>1260.5375494071207</v>
      </c>
      <c r="K101" s="131">
        <v>116.18577075098797</v>
      </c>
      <c r="L101" s="131">
        <v>170.45849802371546</v>
      </c>
      <c r="M101" s="131">
        <v>61.909090909090935</v>
      </c>
      <c r="N101" s="131">
        <v>318.52569169960509</v>
      </c>
      <c r="O101" s="131">
        <v>1284.7233201581096</v>
      </c>
      <c r="P101" s="131">
        <v>1.339920948616601</v>
      </c>
      <c r="Q101" s="131">
        <v>4.501976284584976</v>
      </c>
      <c r="R101" s="131">
        <v>74.003952569169925</v>
      </c>
      <c r="S101" s="131">
        <v>61.304347826087067</v>
      </c>
      <c r="T101" s="131">
        <v>151.16600790513826</v>
      </c>
      <c r="U101" s="131">
        <v>1322.6166007905235</v>
      </c>
      <c r="V101" s="131">
        <v>1161.5494071146243</v>
      </c>
      <c r="W101" s="130">
        <v>1350</v>
      </c>
      <c r="X101" s="129" t="s">
        <v>599</v>
      </c>
      <c r="Y101" s="128">
        <v>45330</v>
      </c>
      <c r="Z101" s="128"/>
      <c r="AA101" s="128" t="s">
        <v>600</v>
      </c>
      <c r="AB101" s="128" t="s">
        <v>597</v>
      </c>
    </row>
    <row r="102" spans="1:28" ht="15.6" customHeight="1" x14ac:dyDescent="0.25">
      <c r="A102" s="133" t="s">
        <v>604</v>
      </c>
      <c r="B102" s="133" t="s">
        <v>324</v>
      </c>
      <c r="C102" s="133" t="s">
        <v>325</v>
      </c>
      <c r="D102" s="133" t="s">
        <v>288</v>
      </c>
      <c r="E102" s="134">
        <v>48060</v>
      </c>
      <c r="F102" s="133" t="s">
        <v>283</v>
      </c>
      <c r="G102" s="133" t="s">
        <v>156</v>
      </c>
      <c r="H102" s="133" t="s">
        <v>4</v>
      </c>
      <c r="I102" s="132">
        <v>43.715762273901802</v>
      </c>
      <c r="J102" s="131">
        <v>43.569169960474284</v>
      </c>
      <c r="K102" s="131">
        <v>10.928853754940713</v>
      </c>
      <c r="L102" s="131">
        <v>11.288537549407117</v>
      </c>
      <c r="M102" s="131">
        <v>6.0513833992094863</v>
      </c>
      <c r="N102" s="131">
        <v>32.826086956521756</v>
      </c>
      <c r="O102" s="131">
        <v>39.011857707509876</v>
      </c>
      <c r="P102" s="131">
        <v>0</v>
      </c>
      <c r="Q102" s="131">
        <v>0</v>
      </c>
      <c r="R102" s="131">
        <v>9.3241106719367615</v>
      </c>
      <c r="S102" s="131">
        <v>6.7351778656126475</v>
      </c>
      <c r="T102" s="131">
        <v>7.9762845849802382</v>
      </c>
      <c r="U102" s="131">
        <v>47.802371541501962</v>
      </c>
      <c r="V102" s="131">
        <v>62.079051383399197</v>
      </c>
      <c r="W102" s="130" t="s">
        <v>157</v>
      </c>
      <c r="X102" s="129" t="s">
        <v>599</v>
      </c>
      <c r="Y102" s="128">
        <v>45386</v>
      </c>
      <c r="Z102" s="128"/>
      <c r="AA102" s="128" t="s">
        <v>598</v>
      </c>
      <c r="AB102" s="128" t="s">
        <v>597</v>
      </c>
    </row>
    <row r="103" spans="1:28" x14ac:dyDescent="0.25">
      <c r="A103" s="133" t="s">
        <v>140</v>
      </c>
      <c r="B103" s="133" t="s">
        <v>141</v>
      </c>
      <c r="C103" s="133" t="s">
        <v>142</v>
      </c>
      <c r="D103" s="133" t="s">
        <v>143</v>
      </c>
      <c r="E103" s="134">
        <v>31815</v>
      </c>
      <c r="F103" s="133" t="s">
        <v>144</v>
      </c>
      <c r="G103" s="133" t="s">
        <v>138</v>
      </c>
      <c r="H103" s="133" t="s">
        <v>139</v>
      </c>
      <c r="I103" s="132">
        <v>51.028603320775801</v>
      </c>
      <c r="J103" s="131">
        <v>813.26877470353361</v>
      </c>
      <c r="K103" s="131">
        <v>150.23715415019771</v>
      </c>
      <c r="L103" s="131">
        <v>275.85770750988115</v>
      </c>
      <c r="M103" s="131">
        <v>288.92094861660019</v>
      </c>
      <c r="N103" s="131">
        <v>605.79446640316201</v>
      </c>
      <c r="O103" s="131">
        <v>726.24110671934557</v>
      </c>
      <c r="P103" s="131">
        <v>32.968379446640306</v>
      </c>
      <c r="Q103" s="131">
        <v>163.28063241106705</v>
      </c>
      <c r="R103" s="131">
        <v>236.78260869565219</v>
      </c>
      <c r="S103" s="131">
        <v>103.64031620553364</v>
      </c>
      <c r="T103" s="131">
        <v>77.695652173913061</v>
      </c>
      <c r="U103" s="131">
        <v>1110.1660079051544</v>
      </c>
      <c r="V103" s="131">
        <v>1016.4426877470337</v>
      </c>
      <c r="W103" s="130">
        <v>1600</v>
      </c>
      <c r="X103" s="129" t="s">
        <v>599</v>
      </c>
      <c r="Y103" s="128">
        <v>45393</v>
      </c>
      <c r="Z103" s="128"/>
      <c r="AA103" s="128" t="s">
        <v>600</v>
      </c>
      <c r="AB103" s="128" t="s">
        <v>597</v>
      </c>
    </row>
    <row r="104" spans="1:28" ht="15.6" customHeight="1" x14ac:dyDescent="0.25">
      <c r="A104" s="133" t="s">
        <v>590</v>
      </c>
      <c r="B104" s="133" t="s">
        <v>311</v>
      </c>
      <c r="C104" s="133" t="s">
        <v>312</v>
      </c>
      <c r="D104" s="133" t="s">
        <v>313</v>
      </c>
      <c r="E104" s="134">
        <v>3820</v>
      </c>
      <c r="F104" s="133" t="s">
        <v>252</v>
      </c>
      <c r="G104" s="133" t="s">
        <v>156</v>
      </c>
      <c r="H104" s="133" t="s">
        <v>139</v>
      </c>
      <c r="I104" s="132">
        <v>74.033492822966494</v>
      </c>
      <c r="J104" s="131">
        <v>1</v>
      </c>
      <c r="K104" s="131">
        <v>0.47826086956521741</v>
      </c>
      <c r="L104" s="131">
        <v>43.853754940711475</v>
      </c>
      <c r="M104" s="131">
        <v>36.758893280632428</v>
      </c>
      <c r="N104" s="131">
        <v>40.169960474308311</v>
      </c>
      <c r="O104" s="131">
        <v>30.936758893280629</v>
      </c>
      <c r="P104" s="131">
        <v>6.5810276679841886</v>
      </c>
      <c r="Q104" s="131">
        <v>4.4031620553359669</v>
      </c>
      <c r="R104" s="131">
        <v>21.383399209486161</v>
      </c>
      <c r="S104" s="131">
        <v>6.1857707509881426</v>
      </c>
      <c r="T104" s="131">
        <v>4.8063241106719374</v>
      </c>
      <c r="U104" s="131">
        <v>49.715415019762872</v>
      </c>
      <c r="V104" s="131">
        <v>52.122529644268759</v>
      </c>
      <c r="W104" s="130" t="s">
        <v>157</v>
      </c>
      <c r="X104" s="129" t="s">
        <v>599</v>
      </c>
      <c r="Y104" s="128">
        <v>45379</v>
      </c>
      <c r="Z104" s="128"/>
      <c r="AA104" s="128" t="s">
        <v>598</v>
      </c>
      <c r="AB104" s="128" t="s">
        <v>597</v>
      </c>
    </row>
    <row r="105" spans="1:28" ht="15.6" customHeight="1" x14ac:dyDescent="0.25">
      <c r="A105" s="133" t="s">
        <v>563</v>
      </c>
      <c r="B105" s="133" t="s">
        <v>228</v>
      </c>
      <c r="C105" s="133" t="s">
        <v>29</v>
      </c>
      <c r="D105" s="133" t="s">
        <v>147</v>
      </c>
      <c r="E105" s="134">
        <v>76574</v>
      </c>
      <c r="F105" s="133" t="s">
        <v>148</v>
      </c>
      <c r="G105" s="133" t="s">
        <v>138</v>
      </c>
      <c r="H105" s="133" t="s">
        <v>4</v>
      </c>
      <c r="I105" s="132">
        <v>51.386420369445801</v>
      </c>
      <c r="J105" s="131">
        <v>191.34782608695704</v>
      </c>
      <c r="K105" s="131">
        <v>43.920948616600818</v>
      </c>
      <c r="L105" s="131">
        <v>84.347826086956545</v>
      </c>
      <c r="M105" s="131">
        <v>98.517786561264757</v>
      </c>
      <c r="N105" s="131">
        <v>181.62055335968395</v>
      </c>
      <c r="O105" s="131">
        <v>236.51383399209544</v>
      </c>
      <c r="P105" s="131">
        <v>0</v>
      </c>
      <c r="Q105" s="131">
        <v>0</v>
      </c>
      <c r="R105" s="131">
        <v>51.853754940711468</v>
      </c>
      <c r="S105" s="131">
        <v>32.339920948616594</v>
      </c>
      <c r="T105" s="131">
        <v>55.312252964426889</v>
      </c>
      <c r="U105" s="131">
        <v>278.62845849802295</v>
      </c>
      <c r="V105" s="131">
        <v>338.66798418972178</v>
      </c>
      <c r="W105" s="130">
        <v>461</v>
      </c>
      <c r="X105" s="129" t="s">
        <v>599</v>
      </c>
      <c r="Y105" s="128">
        <v>45274</v>
      </c>
      <c r="Z105" s="128"/>
      <c r="AA105" s="128" t="s">
        <v>600</v>
      </c>
      <c r="AB105" s="128" t="s">
        <v>597</v>
      </c>
    </row>
    <row r="106" spans="1:28" x14ac:dyDescent="0.25">
      <c r="A106" s="133" t="s">
        <v>171</v>
      </c>
      <c r="B106" s="133" t="s">
        <v>172</v>
      </c>
      <c r="C106" s="133" t="s">
        <v>173</v>
      </c>
      <c r="D106" s="133" t="s">
        <v>174</v>
      </c>
      <c r="E106" s="134">
        <v>98421</v>
      </c>
      <c r="F106" s="133" t="s">
        <v>175</v>
      </c>
      <c r="G106" s="133" t="s">
        <v>149</v>
      </c>
      <c r="H106" s="133" t="s">
        <v>139</v>
      </c>
      <c r="I106" s="132">
        <v>74.789886319090598</v>
      </c>
      <c r="J106" s="131">
        <v>481.03162055336037</v>
      </c>
      <c r="K106" s="131">
        <v>59.561264822134369</v>
      </c>
      <c r="L106" s="131">
        <v>113.92490118577075</v>
      </c>
      <c r="M106" s="131">
        <v>117.56916996047431</v>
      </c>
      <c r="N106" s="131">
        <v>244.27667984189739</v>
      </c>
      <c r="O106" s="131">
        <v>402.04743083004087</v>
      </c>
      <c r="P106" s="131">
        <v>35.731225296442702</v>
      </c>
      <c r="Q106" s="131">
        <v>90.031620553359716</v>
      </c>
      <c r="R106" s="131">
        <v>127.0039525691699</v>
      </c>
      <c r="S106" s="131">
        <v>25.62055335968379</v>
      </c>
      <c r="T106" s="131">
        <v>7.7826086956521738</v>
      </c>
      <c r="U106" s="131">
        <v>611.6798418972329</v>
      </c>
      <c r="V106" s="131">
        <v>654.37154150197625</v>
      </c>
      <c r="W106" s="130">
        <v>1181</v>
      </c>
      <c r="X106" s="129" t="s">
        <v>599</v>
      </c>
      <c r="Y106" s="128">
        <v>45316</v>
      </c>
      <c r="Z106" s="128"/>
      <c r="AA106" s="128" t="s">
        <v>600</v>
      </c>
      <c r="AB106" s="128" t="s">
        <v>597</v>
      </c>
    </row>
    <row r="107" spans="1:28" ht="15.6" customHeight="1" x14ac:dyDescent="0.25">
      <c r="A107" s="133" t="s">
        <v>562</v>
      </c>
      <c r="B107" s="133" t="s">
        <v>258</v>
      </c>
      <c r="C107" s="133" t="s">
        <v>259</v>
      </c>
      <c r="D107" s="133" t="s">
        <v>182</v>
      </c>
      <c r="E107" s="134">
        <v>87016</v>
      </c>
      <c r="F107" s="133" t="s">
        <v>183</v>
      </c>
      <c r="G107" s="133" t="s">
        <v>156</v>
      </c>
      <c r="H107" s="133" t="s">
        <v>4</v>
      </c>
      <c r="I107" s="132">
        <v>34.996218487394998</v>
      </c>
      <c r="J107" s="131">
        <v>326.1106719367599</v>
      </c>
      <c r="K107" s="131">
        <v>14.22529644268775</v>
      </c>
      <c r="L107" s="131">
        <v>0.52569169960474305</v>
      </c>
      <c r="M107" s="131">
        <v>8.6956521739130432E-2</v>
      </c>
      <c r="N107" s="131">
        <v>9.3320158102766815</v>
      </c>
      <c r="O107" s="131">
        <v>331.28853754940798</v>
      </c>
      <c r="P107" s="131">
        <v>0</v>
      </c>
      <c r="Q107" s="131">
        <v>0.32806324110671936</v>
      </c>
      <c r="R107" s="131">
        <v>0.45059288537549391</v>
      </c>
      <c r="S107" s="131">
        <v>1.1106719367588931</v>
      </c>
      <c r="T107" s="131">
        <v>4.4584980237154159</v>
      </c>
      <c r="U107" s="131">
        <v>334.92885375494166</v>
      </c>
      <c r="V107" s="131">
        <v>177.97628458497948</v>
      </c>
      <c r="W107" s="130">
        <v>505</v>
      </c>
      <c r="X107" s="129" t="s">
        <v>599</v>
      </c>
      <c r="Y107" s="128">
        <v>45218</v>
      </c>
      <c r="Z107" s="128"/>
      <c r="AA107" s="128" t="s">
        <v>600</v>
      </c>
      <c r="AB107" s="128" t="s">
        <v>597</v>
      </c>
    </row>
    <row r="108" spans="1:28" x14ac:dyDescent="0.25">
      <c r="A108" s="133" t="s">
        <v>320</v>
      </c>
      <c r="B108" s="133" t="s">
        <v>321</v>
      </c>
      <c r="C108" s="133" t="s">
        <v>322</v>
      </c>
      <c r="D108" s="133" t="s">
        <v>272</v>
      </c>
      <c r="E108" s="134">
        <v>74103</v>
      </c>
      <c r="F108" s="133" t="s">
        <v>210</v>
      </c>
      <c r="G108" s="133" t="s">
        <v>156</v>
      </c>
      <c r="H108" s="133" t="s">
        <v>139</v>
      </c>
      <c r="I108" s="132">
        <v>2.17906976744186</v>
      </c>
      <c r="J108" s="131">
        <v>0.94861660079051269</v>
      </c>
      <c r="K108" s="131">
        <v>1.1185770750988133</v>
      </c>
      <c r="L108" s="131">
        <v>1.0118577075098816</v>
      </c>
      <c r="M108" s="131">
        <v>0.67193675889328019</v>
      </c>
      <c r="N108" s="131">
        <v>2.6996047430829959</v>
      </c>
      <c r="O108" s="131">
        <v>0.96047430830039437</v>
      </c>
      <c r="P108" s="131">
        <v>3.5573122529644272E-2</v>
      </c>
      <c r="Q108" s="131">
        <v>5.5335968379446633E-2</v>
      </c>
      <c r="R108" s="131">
        <v>0.29644268774703547</v>
      </c>
      <c r="S108" s="131">
        <v>0.20158102766798422</v>
      </c>
      <c r="T108" s="131">
        <v>0.1264822134387352</v>
      </c>
      <c r="U108" s="131">
        <v>3.1264822134387233</v>
      </c>
      <c r="V108" s="131">
        <v>2.5889328063241024</v>
      </c>
      <c r="W108" s="130" t="s">
        <v>157</v>
      </c>
      <c r="X108" s="129" t="s">
        <v>599</v>
      </c>
      <c r="Y108" s="128">
        <v>45106</v>
      </c>
      <c r="Z108" s="128" t="s">
        <v>603</v>
      </c>
      <c r="AA108" s="128" t="s">
        <v>598</v>
      </c>
      <c r="AB108" s="128" t="s">
        <v>597</v>
      </c>
    </row>
    <row r="109" spans="1:28" x14ac:dyDescent="0.25">
      <c r="A109" s="133" t="s">
        <v>392</v>
      </c>
      <c r="B109" s="133" t="s">
        <v>393</v>
      </c>
      <c r="C109" s="133" t="s">
        <v>394</v>
      </c>
      <c r="D109" s="133" t="s">
        <v>395</v>
      </c>
      <c r="E109" s="134">
        <v>72701</v>
      </c>
      <c r="F109" s="133" t="s">
        <v>155</v>
      </c>
      <c r="G109" s="133" t="s">
        <v>194</v>
      </c>
      <c r="H109" s="133" t="s">
        <v>139</v>
      </c>
      <c r="I109" s="132">
        <v>1.5513698630137001</v>
      </c>
      <c r="J109" s="131">
        <v>0.20158102766798427</v>
      </c>
      <c r="K109" s="131">
        <v>0.5177865612648217</v>
      </c>
      <c r="L109" s="131">
        <v>0.7747035573122516</v>
      </c>
      <c r="M109" s="131">
        <v>0.33201581027667987</v>
      </c>
      <c r="N109" s="131">
        <v>1.260869565217388</v>
      </c>
      <c r="O109" s="131">
        <v>0.4822134387351773</v>
      </c>
      <c r="P109" s="131">
        <v>4.3478260869565216E-2</v>
      </c>
      <c r="Q109" s="131">
        <v>3.9525691699604744E-2</v>
      </c>
      <c r="R109" s="131">
        <v>1.5810276679841896E-2</v>
      </c>
      <c r="S109" s="131">
        <v>1.1857707509881422E-2</v>
      </c>
      <c r="T109" s="131">
        <v>1.1857707509881422E-2</v>
      </c>
      <c r="U109" s="131">
        <v>1.7865612648221285</v>
      </c>
      <c r="V109" s="131">
        <v>1.6403162055335916</v>
      </c>
      <c r="W109" s="130" t="s">
        <v>157</v>
      </c>
      <c r="X109" s="129" t="s">
        <v>599</v>
      </c>
      <c r="Y109" s="128">
        <v>45232</v>
      </c>
      <c r="Z109" s="128"/>
      <c r="AA109" s="128" t="s">
        <v>598</v>
      </c>
      <c r="AB109" s="128" t="s">
        <v>597</v>
      </c>
    </row>
    <row r="110" spans="1:28" x14ac:dyDescent="0.25">
      <c r="A110" s="133" t="s">
        <v>358</v>
      </c>
      <c r="B110" s="133" t="s">
        <v>602</v>
      </c>
      <c r="C110" s="133" t="s">
        <v>359</v>
      </c>
      <c r="D110" s="133" t="s">
        <v>274</v>
      </c>
      <c r="E110" s="134">
        <v>89506</v>
      </c>
      <c r="F110" s="133" t="s">
        <v>275</v>
      </c>
      <c r="G110" s="133" t="s">
        <v>194</v>
      </c>
      <c r="H110" s="133" t="s">
        <v>139</v>
      </c>
      <c r="I110" s="132">
        <v>9.4347826086956506</v>
      </c>
      <c r="J110" s="131">
        <v>0.23715415019762848</v>
      </c>
      <c r="K110" s="131">
        <v>1.4822134387351775</v>
      </c>
      <c r="L110" s="131">
        <v>3.3754940711462433</v>
      </c>
      <c r="M110" s="131">
        <v>7.517786561264824</v>
      </c>
      <c r="N110" s="131">
        <v>11.600790513834008</v>
      </c>
      <c r="O110" s="131">
        <v>0.63636363636363624</v>
      </c>
      <c r="P110" s="131">
        <v>0.37549407114624506</v>
      </c>
      <c r="Q110" s="131">
        <v>0</v>
      </c>
      <c r="R110" s="131">
        <v>5.3399209486166006</v>
      </c>
      <c r="S110" s="131">
        <v>0.90909090909090906</v>
      </c>
      <c r="T110" s="131">
        <v>0.13833992094861661</v>
      </c>
      <c r="U110" s="131">
        <v>6.2252964426877444</v>
      </c>
      <c r="V110" s="131">
        <v>11.533596837944682</v>
      </c>
      <c r="W110" s="130" t="s">
        <v>157</v>
      </c>
      <c r="X110" s="129" t="s">
        <v>599</v>
      </c>
      <c r="Y110" s="128">
        <v>45232</v>
      </c>
      <c r="Z110" s="128"/>
      <c r="AA110" s="128" t="s">
        <v>598</v>
      </c>
      <c r="AB110" s="135" t="s">
        <v>597</v>
      </c>
    </row>
    <row r="111" spans="1:28" x14ac:dyDescent="0.25">
      <c r="A111" s="133" t="s">
        <v>21</v>
      </c>
      <c r="B111" s="133" t="s">
        <v>308</v>
      </c>
      <c r="C111" s="133" t="s">
        <v>234</v>
      </c>
      <c r="D111" s="133" t="s">
        <v>147</v>
      </c>
      <c r="E111" s="134">
        <v>78041</v>
      </c>
      <c r="F111" s="133" t="s">
        <v>601</v>
      </c>
      <c r="G111" s="133" t="s">
        <v>138</v>
      </c>
      <c r="H111" s="133" t="s">
        <v>139</v>
      </c>
      <c r="I111" s="132">
        <v>28.905345757724401</v>
      </c>
      <c r="J111" s="131">
        <v>177.39130434782527</v>
      </c>
      <c r="K111" s="131">
        <v>3.1501976284584985</v>
      </c>
      <c r="L111" s="131">
        <v>14.055335968379449</v>
      </c>
      <c r="M111" s="131">
        <v>32.122529644268809</v>
      </c>
      <c r="N111" s="131">
        <v>14.462450592885373</v>
      </c>
      <c r="O111" s="131">
        <v>159.28458498023659</v>
      </c>
      <c r="P111" s="131">
        <v>8.7233201581027657</v>
      </c>
      <c r="Q111" s="131">
        <v>44.249011857707714</v>
      </c>
      <c r="R111" s="131">
        <v>7.4822134387351786</v>
      </c>
      <c r="S111" s="131">
        <v>3.355731225296442</v>
      </c>
      <c r="T111" s="131">
        <v>4.6363636363636367</v>
      </c>
      <c r="U111" s="131">
        <v>211.24505928853591</v>
      </c>
      <c r="V111" s="131">
        <v>175.18181818181759</v>
      </c>
      <c r="W111" s="130">
        <v>250</v>
      </c>
      <c r="X111" s="129" t="s">
        <v>599</v>
      </c>
      <c r="Y111" s="128">
        <v>45330</v>
      </c>
      <c r="Z111" s="128"/>
      <c r="AA111" s="128" t="s">
        <v>600</v>
      </c>
      <c r="AB111" s="128" t="s">
        <v>597</v>
      </c>
    </row>
    <row r="112" spans="1:28" x14ac:dyDescent="0.25">
      <c r="A112" s="133" t="s">
        <v>151</v>
      </c>
      <c r="B112" s="133" t="s">
        <v>152</v>
      </c>
      <c r="C112" s="133" t="s">
        <v>153</v>
      </c>
      <c r="D112" s="133" t="s">
        <v>154</v>
      </c>
      <c r="E112" s="134">
        <v>71483</v>
      </c>
      <c r="F112" s="133" t="s">
        <v>155</v>
      </c>
      <c r="G112" s="133" t="s">
        <v>138</v>
      </c>
      <c r="H112" s="133" t="s">
        <v>4</v>
      </c>
      <c r="I112" s="132">
        <v>35.226763653157803</v>
      </c>
      <c r="J112" s="131">
        <v>1186.5098814229343</v>
      </c>
      <c r="K112" s="131">
        <v>74.513833992094817</v>
      </c>
      <c r="L112" s="131">
        <v>96.806324110672136</v>
      </c>
      <c r="M112" s="131">
        <v>54.043478260869655</v>
      </c>
      <c r="N112" s="131">
        <v>190.21739130434787</v>
      </c>
      <c r="O112" s="131">
        <v>1221.6521739130603</v>
      </c>
      <c r="P112" s="131">
        <v>3.952569169960474E-3</v>
      </c>
      <c r="Q112" s="131">
        <v>0</v>
      </c>
      <c r="R112" s="131">
        <v>66.470355731225382</v>
      </c>
      <c r="S112" s="131">
        <v>39.652173913043484</v>
      </c>
      <c r="T112" s="131">
        <v>41.418972332015834</v>
      </c>
      <c r="U112" s="131">
        <v>1264.3320158102945</v>
      </c>
      <c r="V112" s="131">
        <v>916.31620553358493</v>
      </c>
      <c r="W112" s="130">
        <v>946</v>
      </c>
      <c r="X112" s="129" t="s">
        <v>599</v>
      </c>
      <c r="Y112" s="128">
        <v>45316</v>
      </c>
      <c r="Z112" s="128"/>
      <c r="AA112" s="128" t="s">
        <v>600</v>
      </c>
      <c r="AB112" s="128" t="s">
        <v>597</v>
      </c>
    </row>
    <row r="113" spans="1:28" x14ac:dyDescent="0.25">
      <c r="A113" s="133" t="s">
        <v>304</v>
      </c>
      <c r="B113" s="133" t="s">
        <v>305</v>
      </c>
      <c r="C113" s="133" t="s">
        <v>306</v>
      </c>
      <c r="D113" s="133" t="s">
        <v>307</v>
      </c>
      <c r="E113" s="134">
        <v>2863</v>
      </c>
      <c r="F113" s="133" t="s">
        <v>252</v>
      </c>
      <c r="G113" s="133" t="s">
        <v>194</v>
      </c>
      <c r="H113" s="133" t="s">
        <v>4</v>
      </c>
      <c r="I113" s="132">
        <v>42.293375394321799</v>
      </c>
      <c r="J113" s="131">
        <v>42.079051383399168</v>
      </c>
      <c r="K113" s="131">
        <v>17.565217391304348</v>
      </c>
      <c r="L113" s="131">
        <v>0</v>
      </c>
      <c r="M113" s="131">
        <v>0</v>
      </c>
      <c r="N113" s="131">
        <v>11.735177865612647</v>
      </c>
      <c r="O113" s="131">
        <v>47.909090909090885</v>
      </c>
      <c r="P113" s="131">
        <v>0</v>
      </c>
      <c r="Q113" s="131">
        <v>0</v>
      </c>
      <c r="R113" s="131">
        <v>2.3517786561264824</v>
      </c>
      <c r="S113" s="131">
        <v>0.73122529644268774</v>
      </c>
      <c r="T113" s="131">
        <v>2.4031620553359683</v>
      </c>
      <c r="U113" s="131">
        <v>54.158102766798415</v>
      </c>
      <c r="V113" s="131">
        <v>36.158102766798393</v>
      </c>
      <c r="W113" s="130" t="s">
        <v>157</v>
      </c>
      <c r="X113" s="129" t="s">
        <v>599</v>
      </c>
      <c r="Y113" s="128">
        <v>45379</v>
      </c>
      <c r="Z113" s="128"/>
      <c r="AA113" s="128" t="s">
        <v>598</v>
      </c>
      <c r="AB113" s="128" t="s">
        <v>597</v>
      </c>
    </row>
  </sheetData>
  <mergeCells count="13">
    <mergeCell ref="A1:D1"/>
    <mergeCell ref="A2:D2"/>
    <mergeCell ref="A3:D3"/>
    <mergeCell ref="E3:H3"/>
    <mergeCell ref="I3:L3"/>
    <mergeCell ref="U3:X3"/>
    <mergeCell ref="Y3:AB3"/>
    <mergeCell ref="J5:M5"/>
    <mergeCell ref="N5:Q5"/>
    <mergeCell ref="R5:U5"/>
    <mergeCell ref="W5:AB5"/>
    <mergeCell ref="M3:P3"/>
    <mergeCell ref="Q3:T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02151-E506-4BC7-9321-1BF60B970371}">
  <dimension ref="A1:F28"/>
  <sheetViews>
    <sheetView zoomScaleNormal="100" workbookViewId="0">
      <selection sqref="A1:F1"/>
    </sheetView>
  </sheetViews>
  <sheetFormatPr defaultRowHeight="15" x14ac:dyDescent="0.25"/>
  <cols>
    <col min="1" max="1" width="52.28515625" customWidth="1"/>
    <col min="2" max="2" width="19" customWidth="1"/>
  </cols>
  <sheetData>
    <row r="1" spans="1:6" ht="26.25" x14ac:dyDescent="0.25">
      <c r="A1" s="433" t="s">
        <v>42</v>
      </c>
      <c r="B1" s="433"/>
      <c r="C1" s="433"/>
      <c r="D1" s="433"/>
      <c r="E1" s="433"/>
      <c r="F1" s="433"/>
    </row>
    <row r="2" spans="1:6" ht="15" customHeight="1" x14ac:dyDescent="0.25">
      <c r="A2" s="96"/>
      <c r="B2" s="96"/>
    </row>
    <row r="3" spans="1:6" ht="26.25" thickBot="1" x14ac:dyDescent="0.3">
      <c r="A3" s="95" t="s">
        <v>526</v>
      </c>
      <c r="B3" s="11"/>
      <c r="C3" s="11"/>
      <c r="D3" s="11"/>
      <c r="E3" s="11"/>
    </row>
    <row r="4" spans="1:6" x14ac:dyDescent="0.25">
      <c r="A4" s="94" t="s">
        <v>525</v>
      </c>
      <c r="B4" s="93" t="s">
        <v>407</v>
      </c>
    </row>
    <row r="5" spans="1:6" ht="15.75" thickBot="1" x14ac:dyDescent="0.3">
      <c r="A5" s="92" t="s">
        <v>524</v>
      </c>
      <c r="B5" s="91">
        <v>189</v>
      </c>
    </row>
    <row r="6" spans="1:6" ht="15.75" thickBot="1" x14ac:dyDescent="0.3">
      <c r="A6" s="90" t="s">
        <v>523</v>
      </c>
      <c r="B6" s="89">
        <v>49</v>
      </c>
    </row>
    <row r="7" spans="1:6" ht="15" customHeight="1" thickBot="1" x14ac:dyDescent="0.3">
      <c r="A7" s="88" t="s">
        <v>522</v>
      </c>
      <c r="B7" s="87">
        <v>17</v>
      </c>
      <c r="C7" s="86"/>
    </row>
    <row r="8" spans="1:6" ht="15.75" thickBot="1" x14ac:dyDescent="0.3">
      <c r="A8" s="85" t="s">
        <v>521</v>
      </c>
      <c r="B8" s="84">
        <v>32</v>
      </c>
    </row>
    <row r="9" spans="1:6" x14ac:dyDescent="0.25">
      <c r="A9" s="83" t="s">
        <v>520</v>
      </c>
      <c r="B9" s="82">
        <v>10</v>
      </c>
    </row>
    <row r="10" spans="1:6" x14ac:dyDescent="0.25">
      <c r="A10" s="81" t="s">
        <v>519</v>
      </c>
      <c r="B10" s="80">
        <v>8</v>
      </c>
    </row>
    <row r="11" spans="1:6" x14ac:dyDescent="0.25">
      <c r="A11" s="81" t="s">
        <v>518</v>
      </c>
      <c r="B11" s="80">
        <v>5</v>
      </c>
    </row>
    <row r="12" spans="1:6" x14ac:dyDescent="0.25">
      <c r="A12" s="81" t="s">
        <v>517</v>
      </c>
      <c r="B12" s="80">
        <v>4</v>
      </c>
    </row>
    <row r="13" spans="1:6" x14ac:dyDescent="0.25">
      <c r="A13" s="81" t="s">
        <v>516</v>
      </c>
      <c r="B13" s="80">
        <v>3</v>
      </c>
    </row>
    <row r="14" spans="1:6" x14ac:dyDescent="0.25">
      <c r="A14" s="81" t="s">
        <v>515</v>
      </c>
      <c r="B14" s="80">
        <v>3</v>
      </c>
    </row>
    <row r="15" spans="1:6" x14ac:dyDescent="0.25">
      <c r="A15" s="81" t="s">
        <v>514</v>
      </c>
      <c r="B15" s="80">
        <v>3</v>
      </c>
    </row>
    <row r="16" spans="1:6" x14ac:dyDescent="0.25">
      <c r="A16" s="81" t="s">
        <v>513</v>
      </c>
      <c r="B16" s="80">
        <v>2</v>
      </c>
    </row>
    <row r="17" spans="1:2" x14ac:dyDescent="0.25">
      <c r="A17" s="81" t="s">
        <v>512</v>
      </c>
      <c r="B17" s="80">
        <v>2</v>
      </c>
    </row>
    <row r="18" spans="1:2" x14ac:dyDescent="0.25">
      <c r="A18" s="81" t="s">
        <v>511</v>
      </c>
      <c r="B18" s="80">
        <v>2</v>
      </c>
    </row>
    <row r="19" spans="1:2" x14ac:dyDescent="0.25">
      <c r="A19" s="81" t="s">
        <v>510</v>
      </c>
      <c r="B19" s="80">
        <v>2</v>
      </c>
    </row>
    <row r="20" spans="1:2" x14ac:dyDescent="0.25">
      <c r="A20" s="81" t="s">
        <v>509</v>
      </c>
      <c r="B20" s="80">
        <v>1</v>
      </c>
    </row>
    <row r="21" spans="1:2" x14ac:dyDescent="0.25">
      <c r="A21" s="81" t="s">
        <v>508</v>
      </c>
      <c r="B21" s="80">
        <v>1</v>
      </c>
    </row>
    <row r="22" spans="1:2" x14ac:dyDescent="0.25">
      <c r="A22" s="81" t="s">
        <v>507</v>
      </c>
      <c r="B22" s="80">
        <v>1</v>
      </c>
    </row>
    <row r="23" spans="1:2" x14ac:dyDescent="0.25">
      <c r="A23" s="81" t="s">
        <v>506</v>
      </c>
      <c r="B23" s="80">
        <v>1</v>
      </c>
    </row>
    <row r="24" spans="1:2" x14ac:dyDescent="0.25">
      <c r="A24" s="81" t="s">
        <v>505</v>
      </c>
      <c r="B24" s="80">
        <v>1</v>
      </c>
    </row>
    <row r="25" spans="1:2" x14ac:dyDescent="0.25">
      <c r="A25" s="449" t="s">
        <v>504</v>
      </c>
      <c r="B25" s="449"/>
    </row>
    <row r="26" spans="1:2" x14ac:dyDescent="0.25">
      <c r="A26" s="449"/>
      <c r="B26" s="449"/>
    </row>
    <row r="27" spans="1:2" x14ac:dyDescent="0.25">
      <c r="A27" s="449"/>
      <c r="B27" s="449"/>
    </row>
    <row r="28" spans="1:2" x14ac:dyDescent="0.25">
      <c r="A28" s="449"/>
      <c r="B28" s="449"/>
    </row>
  </sheetData>
  <mergeCells count="2">
    <mergeCell ref="A1:F1"/>
    <mergeCell ref="A25:B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A14F3917-43A8-4B3B-BBB9-3A9A2D22D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documentManagement/types"/>
    <ds:schemaRef ds:uri="http://purl.org/dc/dcmitype/"/>
    <ds:schemaRef ds:uri="9225b539-7b15-42b2-871d-c20cb6e17ae7"/>
    <ds:schemaRef ds:uri="51f64f43-848e-4f71-a29c-5b275075194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El, Krim H.</cp:lastModifiedBy>
  <cp:lastPrinted>2020-02-10T19:14:43Z</cp:lastPrinted>
  <dcterms:created xsi:type="dcterms:W3CDTF">2020-01-31T18:40:16Z</dcterms:created>
  <dcterms:modified xsi:type="dcterms:W3CDTF">2024-07-08T15:10:37Z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