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icegov-my.sharepoint.com/personal/0769169999_ice_dhs_gov/Documents/Desktop/STU- Local/ice.gov practice/20240115/Final/"/>
    </mc:Choice>
  </mc:AlternateContent>
  <xr:revisionPtr revIDLastSave="6" documentId="8_{1C678B50-57FF-4148-AF91-4B32243998B5}" xr6:coauthVersionLast="47" xr6:coauthVersionMax="47" xr10:uidLastSave="{78BDF7E4-FADF-4ABC-B91C-E9F45F7D6DE4}"/>
  <bookViews>
    <workbookView xWindow="-57720" yWindow="-120" windowWidth="29040" windowHeight="15840" tabRatio="668" firstSheet="4" activeTab="10" xr2:uid="{00000000-000D-0000-FFFF-FFFF00000000}"/>
  </bookViews>
  <sheets>
    <sheet name="Header" sheetId="9" r:id="rId1"/>
    <sheet name="ATD FY24 YTD" sheetId="12" r:id="rId2"/>
    <sheet name="ATD EOFY23 " sheetId="14" r:id="rId3"/>
    <sheet name="Detention FY24" sheetId="18" r:id="rId4"/>
    <sheet name=" ICLOS and Detainees" sheetId="19" r:id="rId5"/>
    <sheet name="Monthly Bond Statistics" sheetId="20" r:id="rId6"/>
    <sheet name="Semiannual" sheetId="21" r:id="rId7"/>
    <sheet name="Facilities FY24" sheetId="15" r:id="rId8"/>
    <sheet name="Trans. Detainee Pop." sheetId="16" r:id="rId9"/>
    <sheet name="Vulnerable &amp; Special Population" sheetId="17" r:id="rId10"/>
    <sheet name="Footnotes" sheetId="22" r:id="rId11"/>
  </sheets>
  <definedNames>
    <definedName name="_xlnm._FilterDatabase" localSheetId="6" hidden="1">Semiannual!$A$85:$F$101</definedName>
    <definedName name="_xlnm.Print_Area" localSheetId="3">'Detention FY24'!$A$1:$V$107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6" i="20" l="1"/>
  <c r="M6" i="20"/>
  <c r="L6" i="20"/>
  <c r="K6" i="20"/>
  <c r="J6" i="20"/>
  <c r="I6" i="20"/>
  <c r="H6" i="20"/>
  <c r="G6" i="20"/>
  <c r="F6" i="20"/>
  <c r="E6" i="20"/>
  <c r="D6" i="20"/>
  <c r="C6" i="20"/>
  <c r="B6" i="20"/>
  <c r="AA33" i="19"/>
  <c r="Z33" i="19"/>
  <c r="Y33" i="19"/>
  <c r="X33" i="19"/>
  <c r="W33" i="19"/>
  <c r="V33" i="19"/>
  <c r="U33" i="19"/>
  <c r="T33" i="19"/>
  <c r="S33" i="19"/>
  <c r="R33" i="19"/>
  <c r="Q33" i="19"/>
  <c r="P33" i="19"/>
  <c r="O33" i="19"/>
  <c r="N33" i="19"/>
  <c r="M33" i="19"/>
  <c r="L33" i="19"/>
  <c r="K33" i="19"/>
  <c r="J33" i="19"/>
  <c r="I33" i="19"/>
  <c r="H33" i="19"/>
  <c r="G33" i="19"/>
  <c r="F33" i="19"/>
  <c r="E33" i="19"/>
  <c r="D33" i="19"/>
  <c r="C33" i="19"/>
  <c r="B33" i="19"/>
  <c r="AA32" i="19"/>
  <c r="Z32" i="19"/>
  <c r="Y32" i="19"/>
  <c r="X32" i="19"/>
  <c r="W32" i="19"/>
  <c r="V32" i="19"/>
  <c r="U32" i="19"/>
  <c r="T32" i="19"/>
  <c r="S32" i="19"/>
  <c r="R32" i="19"/>
  <c r="Q32" i="19"/>
  <c r="P32" i="19"/>
  <c r="O32" i="19"/>
  <c r="N32" i="19"/>
  <c r="M32" i="19"/>
  <c r="L32" i="19"/>
  <c r="K32" i="19"/>
  <c r="J32" i="19"/>
  <c r="I32" i="19"/>
  <c r="H32" i="19"/>
  <c r="G32" i="19"/>
  <c r="F32" i="19"/>
  <c r="E32" i="19"/>
  <c r="D32" i="19"/>
  <c r="C32" i="19"/>
  <c r="B32" i="19"/>
  <c r="AA31" i="19"/>
  <c r="Z31" i="19"/>
  <c r="Y31" i="19"/>
  <c r="X31" i="19"/>
  <c r="W31" i="19"/>
  <c r="V31" i="19"/>
  <c r="U31" i="19"/>
  <c r="T31" i="19"/>
  <c r="S31" i="19"/>
  <c r="R31" i="19"/>
  <c r="Q31" i="19"/>
  <c r="P31" i="19"/>
  <c r="O31" i="19"/>
  <c r="N31" i="19"/>
  <c r="M31" i="19"/>
  <c r="L31" i="19"/>
  <c r="K31" i="19"/>
  <c r="J31" i="19"/>
  <c r="I31" i="19"/>
  <c r="H31" i="19"/>
  <c r="G31" i="19"/>
  <c r="F31" i="19"/>
  <c r="E31" i="19"/>
  <c r="D31" i="19"/>
  <c r="C31" i="19"/>
  <c r="B31" i="19"/>
  <c r="AA30" i="19"/>
  <c r="AA34" i="19" s="1"/>
  <c r="Z30" i="19"/>
  <c r="Z34" i="19" s="1"/>
  <c r="Y30" i="19"/>
  <c r="Y34" i="19" s="1"/>
  <c r="X30" i="19"/>
  <c r="X34" i="19" s="1"/>
  <c r="W30" i="19"/>
  <c r="W34" i="19" s="1"/>
  <c r="V30" i="19"/>
  <c r="V34" i="19" s="1"/>
  <c r="U30" i="19"/>
  <c r="U34" i="19" s="1"/>
  <c r="T30" i="19"/>
  <c r="T34" i="19" s="1"/>
  <c r="S30" i="19"/>
  <c r="S34" i="19" s="1"/>
  <c r="R30" i="19"/>
  <c r="R34" i="19" s="1"/>
  <c r="Q30" i="19"/>
  <c r="Q34" i="19" s="1"/>
  <c r="P30" i="19"/>
  <c r="P34" i="19" s="1"/>
  <c r="O30" i="19"/>
  <c r="O34" i="19" s="1"/>
  <c r="N30" i="19"/>
  <c r="N34" i="19" s="1"/>
  <c r="M30" i="19"/>
  <c r="M34" i="19" s="1"/>
  <c r="L30" i="19"/>
  <c r="L34" i="19" s="1"/>
  <c r="K30" i="19"/>
  <c r="K34" i="19" s="1"/>
  <c r="J30" i="19"/>
  <c r="J34" i="19" s="1"/>
  <c r="I30" i="19"/>
  <c r="I34" i="19" s="1"/>
  <c r="H30" i="19"/>
  <c r="H34" i="19" s="1"/>
  <c r="G30" i="19"/>
  <c r="G34" i="19" s="1"/>
  <c r="F30" i="19"/>
  <c r="F34" i="19" s="1"/>
  <c r="E30" i="19"/>
  <c r="E34" i="19" s="1"/>
  <c r="D30" i="19"/>
  <c r="D34" i="19" s="1"/>
  <c r="C30" i="19"/>
  <c r="C34" i="19" s="1"/>
  <c r="B30" i="19"/>
  <c r="B34" i="19" s="1"/>
  <c r="O128" i="18"/>
  <c r="O127" i="18"/>
  <c r="O126" i="18"/>
  <c r="O125" i="18"/>
  <c r="O124" i="18"/>
  <c r="O123" i="18"/>
  <c r="N119" i="18"/>
  <c r="N118" i="18"/>
  <c r="N117" i="18"/>
  <c r="O61" i="18"/>
  <c r="O60" i="18"/>
  <c r="O59" i="18"/>
  <c r="N58" i="18"/>
  <c r="M58" i="18"/>
  <c r="L58" i="18"/>
  <c r="K58" i="18"/>
  <c r="J58" i="18"/>
  <c r="I58" i="18"/>
  <c r="H58" i="18"/>
  <c r="G58" i="18"/>
  <c r="F58" i="18"/>
  <c r="O58" i="18" s="1"/>
  <c r="E58" i="18"/>
  <c r="D58" i="18"/>
  <c r="C58" i="18"/>
  <c r="O57" i="18"/>
  <c r="O56" i="18"/>
  <c r="O55" i="18"/>
  <c r="N54" i="18"/>
  <c r="M54" i="18"/>
  <c r="L54" i="18"/>
  <c r="K54" i="18"/>
  <c r="J54" i="18"/>
  <c r="I54" i="18"/>
  <c r="H54" i="18"/>
  <c r="G54" i="18"/>
  <c r="F54" i="18"/>
  <c r="O54" i="18" s="1"/>
  <c r="E54" i="18"/>
  <c r="D54" i="18"/>
  <c r="C54" i="18"/>
  <c r="O53" i="18"/>
  <c r="O52" i="18"/>
  <c r="O51" i="18"/>
  <c r="N50" i="18"/>
  <c r="M50" i="18"/>
  <c r="L50" i="18"/>
  <c r="K50" i="18"/>
  <c r="J50" i="18"/>
  <c r="I50" i="18"/>
  <c r="H50" i="18"/>
  <c r="G50" i="18"/>
  <c r="F50" i="18"/>
  <c r="O50" i="18" s="1"/>
  <c r="E50" i="18"/>
  <c r="D50" i="18"/>
  <c r="C50" i="18"/>
  <c r="O49" i="18"/>
  <c r="O48" i="18"/>
  <c r="O47" i="18"/>
  <c r="N46" i="18"/>
  <c r="M46" i="18"/>
  <c r="L46" i="18"/>
  <c r="K46" i="18"/>
  <c r="J46" i="18"/>
  <c r="I46" i="18"/>
  <c r="H46" i="18"/>
  <c r="G46" i="18"/>
  <c r="F46" i="18"/>
  <c r="O46" i="18" s="1"/>
  <c r="E46" i="18"/>
  <c r="D46" i="18"/>
  <c r="C46" i="18"/>
  <c r="O45" i="18"/>
  <c r="O44" i="18"/>
  <c r="O43" i="18"/>
  <c r="N42" i="18"/>
  <c r="M42" i="18"/>
  <c r="L42" i="18"/>
  <c r="K42" i="18"/>
  <c r="J42" i="18"/>
  <c r="I42" i="18"/>
  <c r="H42" i="18"/>
  <c r="G42" i="18"/>
  <c r="F42" i="18"/>
  <c r="O42" i="18" s="1"/>
  <c r="E42" i="18"/>
  <c r="D42" i="18"/>
  <c r="C42" i="18"/>
  <c r="O41" i="18"/>
  <c r="O40" i="18"/>
  <c r="O39" i="18"/>
  <c r="N38" i="18"/>
  <c r="N37" i="18" s="1"/>
  <c r="M38" i="18"/>
  <c r="L38" i="18"/>
  <c r="K38" i="18"/>
  <c r="J38" i="18"/>
  <c r="I38" i="18"/>
  <c r="H38" i="18"/>
  <c r="H37" i="18" s="1"/>
  <c r="G38" i="18"/>
  <c r="G37" i="18" s="1"/>
  <c r="F38" i="18"/>
  <c r="F37" i="18" s="1"/>
  <c r="E38" i="18"/>
  <c r="D38" i="18"/>
  <c r="C38" i="18"/>
  <c r="M37" i="18"/>
  <c r="L37" i="18"/>
  <c r="K37" i="18"/>
  <c r="J37" i="18"/>
  <c r="I37" i="18"/>
  <c r="E37" i="18"/>
  <c r="D37" i="18"/>
  <c r="C37" i="18"/>
  <c r="E30" i="18"/>
  <c r="J29" i="18"/>
  <c r="D29" i="18"/>
  <c r="C29" i="18"/>
  <c r="B29" i="18"/>
  <c r="E29" i="18" s="1"/>
  <c r="F23" i="18"/>
  <c r="C23" i="18" s="1"/>
  <c r="E23" i="18"/>
  <c r="V22" i="18"/>
  <c r="F22" i="18"/>
  <c r="E22" i="18"/>
  <c r="C22" i="18"/>
  <c r="V21" i="18"/>
  <c r="F21" i="18"/>
  <c r="C21" i="18" s="1"/>
  <c r="E21" i="18"/>
  <c r="U20" i="18"/>
  <c r="T20" i="18"/>
  <c r="S20" i="18"/>
  <c r="R20" i="18"/>
  <c r="Q20" i="18"/>
  <c r="P20" i="18"/>
  <c r="O20" i="18"/>
  <c r="N20" i="18"/>
  <c r="M20" i="18"/>
  <c r="L20" i="18"/>
  <c r="K20" i="18"/>
  <c r="J20" i="18"/>
  <c r="V20" i="18" s="1"/>
  <c r="F20" i="18"/>
  <c r="E20" i="18"/>
  <c r="D20" i="18"/>
  <c r="B20" i="18"/>
  <c r="C20" i="18" s="1"/>
  <c r="C14" i="18"/>
  <c r="C13" i="18"/>
  <c r="C12" i="18"/>
  <c r="C11" i="18"/>
  <c r="C10" i="18" s="1"/>
  <c r="O10" i="18"/>
  <c r="B10" i="18"/>
  <c r="O37" i="18" l="1"/>
  <c r="O38" i="18"/>
  <c r="A26" i="14" l="1"/>
  <c r="A26" i="12" l="1"/>
</calcChain>
</file>

<file path=xl/sharedStrings.xml><?xml version="1.0" encoding="utf-8"?>
<sst xmlns="http://schemas.openxmlformats.org/spreadsheetml/2006/main" count="2378" uniqueCount="872">
  <si>
    <t>Total</t>
  </si>
  <si>
    <t>Order of Recognizance</t>
  </si>
  <si>
    <t>Order of Supervision</t>
  </si>
  <si>
    <t>ATD</t>
  </si>
  <si>
    <t>Male</t>
  </si>
  <si>
    <t>TR</t>
  </si>
  <si>
    <t>MA</t>
  </si>
  <si>
    <t>MIA</t>
  </si>
  <si>
    <t>CHI</t>
  </si>
  <si>
    <t>AL</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</si>
  <si>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</si>
  <si>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</si>
  <si>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</si>
  <si>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</si>
  <si>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</si>
  <si>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</si>
  <si>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</si>
  <si>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</si>
  <si>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</si>
  <si>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</si>
  <si>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</si>
  <si>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</si>
  <si>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</si>
  <si>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</si>
  <si>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</si>
  <si>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</si>
  <si>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</si>
  <si>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</si>
  <si>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</si>
  <si>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</si>
  <si>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</si>
  <si>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</si>
  <si>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</si>
  <si>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</si>
  <si>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</si>
  <si>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</si>
  <si>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</si>
  <si>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</si>
  <si>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</si>
  <si>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</si>
  <si>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</si>
  <si>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</si>
  <si>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</si>
  <si>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</si>
  <si>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</si>
  <si>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</si>
  <si>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</si>
  <si>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</si>
  <si>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</si>
  <si>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</si>
  <si>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</si>
  <si>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</si>
  <si>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</si>
  <si>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</si>
  <si>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</si>
  <si>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</si>
  <si>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</si>
  <si>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</si>
  <si>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</si>
  <si>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</si>
  <si>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</si>
  <si>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</si>
  <si>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</si>
  <si>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</si>
  <si>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</si>
  <si>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</si>
  <si>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</si>
  <si>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</si>
  <si>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</si>
  <si>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</si>
  <si>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</si>
  <si>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</si>
  <si>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</si>
  <si>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</si>
  <si>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</si>
  <si>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</si>
  <si>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</si>
  <si>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</si>
  <si>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</si>
  <si>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</si>
  <si>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</si>
  <si>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</si>
  <si>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</si>
  <si>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</si>
  <si>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</si>
  <si>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</si>
  <si>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</si>
  <si>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</si>
  <si>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</si>
  <si>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</si>
  <si>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</si>
  <si>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</si>
  <si>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</si>
  <si>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</si>
  <si>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</si>
  <si>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</si>
  <si>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</si>
  <si>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</si>
  <si>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</si>
  <si>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</si>
  <si>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</si>
  <si>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</si>
  <si>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CA</t>
  </si>
  <si>
    <t>LOS</t>
  </si>
  <si>
    <t>DIGSA</t>
  </si>
  <si>
    <t>Female/Male</t>
  </si>
  <si>
    <t>GA</t>
  </si>
  <si>
    <t>ATL</t>
  </si>
  <si>
    <t>TX</t>
  </si>
  <si>
    <t>SNA</t>
  </si>
  <si>
    <t>CDF</t>
  </si>
  <si>
    <t>LA</t>
  </si>
  <si>
    <t>NOL</t>
  </si>
  <si>
    <t>IGSA</t>
  </si>
  <si>
    <t>N/A</t>
  </si>
  <si>
    <t>AZ</t>
  </si>
  <si>
    <t>PHO</t>
  </si>
  <si>
    <t>MS</t>
  </si>
  <si>
    <t>SND</t>
  </si>
  <si>
    <t>USMS CDF</t>
  </si>
  <si>
    <t>WA</t>
  </si>
  <si>
    <t>SEA</t>
  </si>
  <si>
    <t>SPC</t>
  </si>
  <si>
    <t>NM</t>
  </si>
  <si>
    <t>ELP</t>
  </si>
  <si>
    <t>HOU</t>
  </si>
  <si>
    <t>USMS IGA</t>
  </si>
  <si>
    <t>PBNDS 2008</t>
  </si>
  <si>
    <t>DAL</t>
  </si>
  <si>
    <t>NJ</t>
  </si>
  <si>
    <t>NEW</t>
  </si>
  <si>
    <t>VA</t>
  </si>
  <si>
    <t>WAS</t>
  </si>
  <si>
    <t>FL</t>
  </si>
  <si>
    <t>CO</t>
  </si>
  <si>
    <t>DEN</t>
  </si>
  <si>
    <t>NDS</t>
  </si>
  <si>
    <t>PA</t>
  </si>
  <si>
    <t>PHI</t>
  </si>
  <si>
    <t>NY</t>
  </si>
  <si>
    <t>BUF</t>
  </si>
  <si>
    <t>SFR</t>
  </si>
  <si>
    <t>BOS</t>
  </si>
  <si>
    <t>MN</t>
  </si>
  <si>
    <t>SPM</t>
  </si>
  <si>
    <t>NYC</t>
  </si>
  <si>
    <t>STAGING</t>
  </si>
  <si>
    <t>OK</t>
  </si>
  <si>
    <t>NV</t>
  </si>
  <si>
    <t>SLC</t>
  </si>
  <si>
    <t>OH</t>
  </si>
  <si>
    <t>DET</t>
  </si>
  <si>
    <t>WI</t>
  </si>
  <si>
    <t>MI</t>
  </si>
  <si>
    <t>KY</t>
  </si>
  <si>
    <t>RI</t>
  </si>
  <si>
    <t>NH</t>
  </si>
  <si>
    <t>NE</t>
  </si>
  <si>
    <t>KS</t>
  </si>
  <si>
    <t>IA</t>
  </si>
  <si>
    <t>IN</t>
  </si>
  <si>
    <t>NC</t>
  </si>
  <si>
    <t>HI</t>
  </si>
  <si>
    <t>BOP</t>
  </si>
  <si>
    <t>ORSA</t>
  </si>
  <si>
    <t>UT</t>
  </si>
  <si>
    <t>PR</t>
  </si>
  <si>
    <t>MP</t>
  </si>
  <si>
    <t>GU</t>
  </si>
  <si>
    <t>WV</t>
  </si>
  <si>
    <t>ID</t>
  </si>
  <si>
    <t>AR</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</si>
  <si>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</si>
  <si>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</si>
  <si>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</si>
  <si>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</si>
  <si>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</si>
  <si>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</si>
  <si>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</si>
  <si>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</si>
  <si>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</si>
  <si>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</si>
  <si>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</si>
  <si>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</si>
  <si>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</si>
  <si>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</si>
  <si>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</si>
  <si>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</si>
  <si>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</si>
  <si>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</si>
  <si>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</si>
  <si>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</si>
  <si>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</si>
  <si>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</si>
  <si>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</si>
  <si>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</si>
  <si>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</si>
  <si>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</si>
  <si>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</si>
  <si>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</si>
  <si>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</si>
  <si>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</si>
  <si>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</si>
  <si>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</si>
  <si>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ICE FOOTNOTES</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</si>
  <si>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</si>
  <si>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</si>
  <si>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</si>
  <si>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</si>
  <si>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</si>
  <si>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</si>
  <si>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</si>
  <si>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</si>
  <si>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</si>
  <si>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</si>
  <si>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</si>
  <si>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</si>
  <si>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</si>
  <si>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</si>
  <si>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ICE Detention data exclude ORR transfers/facilities, and U.S. Marshals Service prisoners.</t>
  </si>
  <si>
    <t>ICE Removal Data Include Returns.  Returns include Voluntary Returns, Voluntary Departures and Withdrawals Under Docket Control.</t>
  </si>
  <si>
    <t>ICE Detention data excludes ORR transfers/facilities, as well as U.S. Marshals Service Prisoners.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</si>
  <si>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</si>
  <si>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</si>
  <si>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</si>
  <si>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</si>
  <si>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FY2019 ICE Alternatives to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</si>
  <si>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</si>
  <si>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</si>
  <si>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</si>
  <si>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Currently Detained Population Breakdown</t>
  </si>
  <si>
    <t>Order of Supervision-No SLRFF</t>
  </si>
  <si>
    <t>Washington DC</t>
  </si>
  <si>
    <t xml:space="preserve">ICE provides the following Detention and Alternatives to Detention (ATD) statistics, which may be downloaded by clicking below. The data tables are searchable and sortable, and worksheets are protected to ensure their accuracy and reliability. </t>
  </si>
  <si>
    <t>Harlingen</t>
  </si>
  <si>
    <t>Technology</t>
  </si>
  <si>
    <t>Daily Tech Cost</t>
  </si>
  <si>
    <t>ATD Active Population Counts and Daily Cost by Technology</t>
  </si>
  <si>
    <t>No Technology</t>
  </si>
  <si>
    <t>VoiceID</t>
  </si>
  <si>
    <t>No Tech</t>
  </si>
  <si>
    <t>Metric</t>
  </si>
  <si>
    <t>%</t>
  </si>
  <si>
    <t>Attended</t>
  </si>
  <si>
    <t>Failed to Attend</t>
  </si>
  <si>
    <t>*Only Participants with court tracking assigned</t>
  </si>
  <si>
    <t>Detroit</t>
  </si>
  <si>
    <t>Costs listed above are only related to technology costs, and do not include other associated contract and case management costs that are a part of the ATD program. Average daily participant cost is greater than those listed in the table above.</t>
  </si>
  <si>
    <t>Veriwatch</t>
  </si>
  <si>
    <t>VeriWatch</t>
  </si>
  <si>
    <t>Dual Technology</t>
  </si>
  <si>
    <t>Dual Tech</t>
  </si>
  <si>
    <t>Court Data from BI Inc. as of 9/30/2023</t>
  </si>
  <si>
    <t>ICE ALTERNATIVES TO DETENTION DATA, FY24</t>
  </si>
  <si>
    <t>ATD Active Population by Status, Extended Case Management Service, Count and ALIP, FY24</t>
  </si>
  <si>
    <t>Active ATD Participants and Average Length in Program, FY23,  as of 9/30/2023, by AOR and Technology</t>
  </si>
  <si>
    <t>Data from OBP Report, 9.24.2023</t>
  </si>
  <si>
    <t>ATD Active Population by Status, Extended Case Management Service, Count and ALIP, FY23</t>
  </si>
  <si>
    <t>Data from BI Inc. Participants Report, 9.30.2023</t>
  </si>
  <si>
    <t>ICE ALTERNATIVES TO DETENTION DATA, FY23</t>
  </si>
  <si>
    <t>FY23 Year End Court Appearance: Final Hearings*</t>
  </si>
  <si>
    <t>FY23 Year End Court Appearance: Total Hearings*</t>
  </si>
  <si>
    <t xml:space="preserve">Court Data from BI Inc. </t>
  </si>
  <si>
    <t>Court Data from BI Inc.</t>
  </si>
  <si>
    <t>Ankle Monitor</t>
  </si>
  <si>
    <t>Data from BI Inc. Participants Report, 01.13.2024</t>
  </si>
  <si>
    <t>Active ATD Participants and Average Length in Program, FY24,  as of 01/13/2024, by AOR and Technology</t>
  </si>
  <si>
    <t>FY24 thru December Court Appearance: Total Hearings*</t>
  </si>
  <si>
    <t xml:space="preserve">
FY24 thru December Court Appearance: Final Hearings*</t>
  </si>
  <si>
    <t>Data from OBP Report, 01.14.2024</t>
  </si>
  <si>
    <t xml:space="preserve"> ODO Inspection End Date is the date the final report was issued.</t>
  </si>
  <si>
    <t>ODO inspections are conducted on a semi-annual basis. The reportable inspections are listed.</t>
  </si>
  <si>
    <t>(*) Denotes no inspection completed as of the date of the report</t>
  </si>
  <si>
    <t>[2] (KRNRCTX) KARNES COUNTY IMMIGRATION PROCESSING CENTER houses single adults and no longer house family units as of 11/10/21.</t>
  </si>
  <si>
    <t>[1] (STFRCTX) SOUTH TEXAS FAMILY RESIDENTIAL CENTER houses single adults and no longer house family units as of 12/11/21.</t>
  </si>
  <si>
    <t>Pass</t>
  </si>
  <si>
    <t>NDS 2019</t>
  </si>
  <si>
    <t>ODO</t>
  </si>
  <si>
    <t>Central Falls</t>
  </si>
  <si>
    <t>950 High Street</t>
  </si>
  <si>
    <t>Wyatt Detention Center</t>
  </si>
  <si>
    <t>Charleston</t>
  </si>
  <si>
    <t>1001 Centre Way</t>
  </si>
  <si>
    <t>South Central Regional Jail</t>
  </si>
  <si>
    <t>PBNDS 2011 - 2016 Revised</t>
  </si>
  <si>
    <t>HLG</t>
  </si>
  <si>
    <t>Laredo</t>
  </si>
  <si>
    <t>9998 South Highway 83</t>
  </si>
  <si>
    <t>Webb County Detention Center (CCA)</t>
  </si>
  <si>
    <t>Pompano Beach</t>
  </si>
  <si>
    <t>3900 North Powerline Road</t>
  </si>
  <si>
    <t>Broward Transitional Center</t>
  </si>
  <si>
    <t>Reno</t>
  </si>
  <si>
    <t>911 Parr Boulevard</t>
  </si>
  <si>
    <t>Washoe County Jail</t>
  </si>
  <si>
    <t>ORSA NDS 2019</t>
  </si>
  <si>
    <t>Fayetteville</t>
  </si>
  <si>
    <t>1155 West Clydesdale Drive</t>
  </si>
  <si>
    <t>Washington County Detention Center</t>
  </si>
  <si>
    <t>VT</t>
  </si>
  <si>
    <t>Swanton</t>
  </si>
  <si>
    <t>3649 Lower Newton Road</t>
  </si>
  <si>
    <t>Northwest State Correctional Center</t>
  </si>
  <si>
    <t>Tulsa</t>
  </si>
  <si>
    <t>300 North Denver Avenue</t>
  </si>
  <si>
    <t>Tulsa County Jail (David L. Moss Justice Ctr)</t>
  </si>
  <si>
    <t>PBNDS 2011 - 2013 Errata</t>
  </si>
  <si>
    <t>Estancia</t>
  </si>
  <si>
    <t>209 County Road 49</t>
  </si>
  <si>
    <t>Torrance/Estancia, NM</t>
  </si>
  <si>
    <t>Mt. Pleasant</t>
  </si>
  <si>
    <t>304 South Van Buren Avenue</t>
  </si>
  <si>
    <t>Titus County Jail</t>
  </si>
  <si>
    <t>Lumpkin</t>
  </si>
  <si>
    <t>146 Cca Road</t>
  </si>
  <si>
    <t>Stewart Detention Center</t>
  </si>
  <si>
    <t>Dover</t>
  </si>
  <si>
    <t>266 County Farm Road</t>
  </si>
  <si>
    <t>Strafford County Corrections</t>
  </si>
  <si>
    <t>FRS</t>
  </si>
  <si>
    <t>Dilley</t>
  </si>
  <si>
    <t>300 El Rancho Way</t>
  </si>
  <si>
    <t>South Texas Fam Residential Center</t>
  </si>
  <si>
    <t>Port Huron</t>
  </si>
  <si>
    <t>1170 Michigan Road</t>
  </si>
  <si>
    <t>St. Clair County Jail</t>
  </si>
  <si>
    <t>Pearsall</t>
  </si>
  <si>
    <t>566 Veterans Drive</t>
  </si>
  <si>
    <t>South Texas ICE Processing Center</t>
  </si>
  <si>
    <t>3415 South 900 West</t>
  </si>
  <si>
    <t>Salt Lake County Metro Jail</t>
  </si>
  <si>
    <t>San Luis</t>
  </si>
  <si>
    <t>406 North Avenue D</t>
  </si>
  <si>
    <t>San Luis Regional Detention Center</t>
  </si>
  <si>
    <t>Elk River</t>
  </si>
  <si>
    <t>13880 Business Center Drive</t>
  </si>
  <si>
    <t>Sherburne County Jail</t>
  </si>
  <si>
    <t>Tiffin</t>
  </si>
  <si>
    <t>3040 South State Highway 100</t>
  </si>
  <si>
    <t>Seneca County Jail</t>
  </si>
  <si>
    <t>Fort Smith</t>
  </si>
  <si>
    <t>801 South A Street</t>
  </si>
  <si>
    <t>Sebastian County Detention Center</t>
  </si>
  <si>
    <t>Richwood</t>
  </si>
  <si>
    <t>180 Pine Bayou Circle</t>
  </si>
  <si>
    <t>Richwood Correctional Center</t>
  </si>
  <si>
    <t>Ferriday</t>
  </si>
  <si>
    <t>26362 Highway 15</t>
  </si>
  <si>
    <t>River Correctional Center</t>
  </si>
  <si>
    <t>1001 San Rio Boulevard</t>
  </si>
  <si>
    <t>Rio Grande Detention Center</t>
  </si>
  <si>
    <t>Alvarado</t>
  </si>
  <si>
    <t>1209 Sunflower Ln</t>
  </si>
  <si>
    <t>Prairieland Detention Facility</t>
  </si>
  <si>
    <t>Fail</t>
  </si>
  <si>
    <t>NDS 2000</t>
  </si>
  <si>
    <t>Council Bluffs</t>
  </si>
  <si>
    <t>1400 Big Lake Road</t>
  </si>
  <si>
    <t>Pottawattamie County Jail</t>
  </si>
  <si>
    <t>Des Moines</t>
  </si>
  <si>
    <t>1985 Ne 51st Place</t>
  </si>
  <si>
    <t>Polk County Jail</t>
  </si>
  <si>
    <t>Livingston</t>
  </si>
  <si>
    <t>3400 Fm 350 South</t>
  </si>
  <si>
    <t>Iah Secure Adult Detention Facility (Polk)</t>
  </si>
  <si>
    <t>Plymouth</t>
  </si>
  <si>
    <t>26 Long Pond Road</t>
  </si>
  <si>
    <t>Plymouth County Correctional Facility</t>
  </si>
  <si>
    <t>Pine Prairie</t>
  </si>
  <si>
    <t>1133 Hampton Dupre Road</t>
  </si>
  <si>
    <t>Pine Prairie ICE Processing Center</t>
  </si>
  <si>
    <t>Clearwater</t>
  </si>
  <si>
    <t>14400 49th Street North</t>
  </si>
  <si>
    <t>Pinellas County Jail</t>
  </si>
  <si>
    <t>Lords Valley</t>
  </si>
  <si>
    <t>175 Pike County Boulevard</t>
  </si>
  <si>
    <t>Pike County Correctional Facility</t>
  </si>
  <si>
    <t>Los Fresnos</t>
  </si>
  <si>
    <t>27991 Buena Vista Boulevard</t>
  </si>
  <si>
    <t>Port Isabel SPC</t>
  </si>
  <si>
    <t>Holdrege</t>
  </si>
  <si>
    <t>715 5th Avenue</t>
  </si>
  <si>
    <t>Phelps County Jail</t>
  </si>
  <si>
    <t>Carrollton</t>
  </si>
  <si>
    <t>188 Cemetery St</t>
  </si>
  <si>
    <t>Pickens County Det Ctr</t>
  </si>
  <si>
    <t>Chaparral</t>
  </si>
  <si>
    <t>26 Mcgregor Range Road</t>
  </si>
  <si>
    <t>Otero County Processing Center</t>
  </si>
  <si>
    <t>Goshen</t>
  </si>
  <si>
    <t>110 Wells Farm Road</t>
  </si>
  <si>
    <t>Orange County Jail</t>
  </si>
  <si>
    <t>Orlando</t>
  </si>
  <si>
    <t>3855 South John Young Parkway</t>
  </si>
  <si>
    <t>Pahrump</t>
  </si>
  <si>
    <t>1520 E. Basin Road</t>
  </si>
  <si>
    <t>Nye County Sheriff-Pahrump</t>
  </si>
  <si>
    <t>2190 East Mesquite Avenue</t>
  </si>
  <si>
    <t>Nevada Southern Detention Center</t>
  </si>
  <si>
    <t>Conroe</t>
  </si>
  <si>
    <t>806 Hilbig Rd</t>
  </si>
  <si>
    <t>Montgomery ICE Processing Center</t>
  </si>
  <si>
    <t>Philipsburg</t>
  </si>
  <si>
    <t>555 Geo Drive</t>
  </si>
  <si>
    <t>Moshannon Valley Processing Center</t>
  </si>
  <si>
    <t>Saipan</t>
  </si>
  <si>
    <t>Tekken St., Susupe Village</t>
  </si>
  <si>
    <t>Saipan Department Of Corrections (Susupe)</t>
  </si>
  <si>
    <t>Monroe</t>
  </si>
  <si>
    <t>7000 East Dunbar Road</t>
  </si>
  <si>
    <t>Monroe County Detention-Dorm</t>
  </si>
  <si>
    <t>Burley</t>
  </si>
  <si>
    <t>1415 Albion Avenue</t>
  </si>
  <si>
    <t>Minicassia Detention Center</t>
  </si>
  <si>
    <t>Texarkana</t>
  </si>
  <si>
    <t>2300 East Street</t>
  </si>
  <si>
    <t>Miller County Jail</t>
  </si>
  <si>
    <t>Canton</t>
  </si>
  <si>
    <t>2935 Highway 51</t>
  </si>
  <si>
    <t>Madison County Jail</t>
  </si>
  <si>
    <t>4702 East Saunders Street</t>
  </si>
  <si>
    <t>Laredo Processing Center</t>
  </si>
  <si>
    <t>Cedar Rapids</t>
  </si>
  <si>
    <t>53 3rd Avenue Bridge</t>
  </si>
  <si>
    <t>Linn County Jail</t>
  </si>
  <si>
    <t>Groesbeck</t>
  </si>
  <si>
    <t>910 North Tyus Street</t>
  </si>
  <si>
    <t>Limestone County Detention Center</t>
  </si>
  <si>
    <t>Winnfield</t>
  </si>
  <si>
    <t>560 Gum Spring Road</t>
  </si>
  <si>
    <t>Winn Correctional Center</t>
  </si>
  <si>
    <t>18201 Southwest 12th Street</t>
  </si>
  <si>
    <t>Krome North Service Processing Center</t>
  </si>
  <si>
    <t>Karnes City</t>
  </si>
  <si>
    <t>409 Fm 1144</t>
  </si>
  <si>
    <t>Karnes County Immigration Processing Center</t>
  </si>
  <si>
    <t>Newkirk</t>
  </si>
  <si>
    <t>1101 West Dry Road</t>
  </si>
  <si>
    <t>Kay Co Justice Facility</t>
  </si>
  <si>
    <t>Willmar</t>
  </si>
  <si>
    <t>2201 23rd St Ne</t>
  </si>
  <si>
    <t>Kandiyohi County Jail</t>
  </si>
  <si>
    <t>Jonesboro</t>
  </si>
  <si>
    <t>327 Industrial Drive</t>
  </si>
  <si>
    <t>Jackson Parish Correctional Center</t>
  </si>
  <si>
    <t>Alexandria</t>
  </si>
  <si>
    <t>96 George Thompson Drive</t>
  </si>
  <si>
    <t>Alexandria Staging Facility</t>
  </si>
  <si>
    <t>Jena</t>
  </si>
  <si>
    <t>830 Pinehill Road</t>
  </si>
  <si>
    <t>Central Louisiana ICE Processing Center (CLIPC)</t>
  </si>
  <si>
    <t>Rigby</t>
  </si>
  <si>
    <t>200 Courthouse Way</t>
  </si>
  <si>
    <t>Jefferson County Jail</t>
  </si>
  <si>
    <t>500 Hilbig Rd</t>
  </si>
  <si>
    <t>Joe Corley Processing Ctr</t>
  </si>
  <si>
    <t>Calexico</t>
  </si>
  <si>
    <t>1572 Gateway</t>
  </si>
  <si>
    <t>Imperial Regional Detention Facility</t>
  </si>
  <si>
    <t>15850 Export Plaza Drive</t>
  </si>
  <si>
    <t>Houston Contract Detention Facility</t>
  </si>
  <si>
    <t>Henderson</t>
  </si>
  <si>
    <t>18 E Basic Road</t>
  </si>
  <si>
    <t>Henderson Detention</t>
  </si>
  <si>
    <t>Bay St. Louis</t>
  </si>
  <si>
    <t>8450 Highway 90</t>
  </si>
  <si>
    <t>Hancock Co Pub Sfty Cplx</t>
  </si>
  <si>
    <t>*</t>
  </si>
  <si>
    <t>Hagatna</t>
  </si>
  <si>
    <t>203 Aspinall Avenue</t>
  </si>
  <si>
    <t>Department Of Corrections Hagatna</t>
  </si>
  <si>
    <t>Mcfarland</t>
  </si>
  <si>
    <t>611 Frontage Rd</t>
  </si>
  <si>
    <t>Golden State Annex</t>
  </si>
  <si>
    <t>Chardon</t>
  </si>
  <si>
    <t>12450 Merritt Dr</t>
  </si>
  <si>
    <t>Geauga County Jail</t>
  </si>
  <si>
    <t>Florence</t>
  </si>
  <si>
    <t>3250 North Pinal Parkway</t>
  </si>
  <si>
    <t>Florence Staging Facility</t>
  </si>
  <si>
    <t>Farmville</t>
  </si>
  <si>
    <t>508 Waterworks Road</t>
  </si>
  <si>
    <t>ICA - Farmville</t>
  </si>
  <si>
    <t>Albert Lea</t>
  </si>
  <si>
    <t>411 South Broadway Avenue</t>
  </si>
  <si>
    <t>Freeborn County Adult Detention Center</t>
  </si>
  <si>
    <t>Florence Service Processing Center</t>
  </si>
  <si>
    <t>Folkston</t>
  </si>
  <si>
    <t>3026 Hwy 252 East</t>
  </si>
  <si>
    <t>Folkston Main IPC</t>
  </si>
  <si>
    <t>3424 Highway 252 East</t>
  </si>
  <si>
    <t>Folkston Annex IPC</t>
  </si>
  <si>
    <t>354 Doremus Avenue</t>
  </si>
  <si>
    <t>Essex County Correctional Facility</t>
  </si>
  <si>
    <t>8915 Montana Ave.</t>
  </si>
  <si>
    <t>El Paso SPC</t>
  </si>
  <si>
    <t>Elizabeth</t>
  </si>
  <si>
    <t>625 Evans Street</t>
  </si>
  <si>
    <t>Elizabeth Contract D.F.</t>
  </si>
  <si>
    <t>Raymondville</t>
  </si>
  <si>
    <t>1800 Industrial Drive</t>
  </si>
  <si>
    <t>El Valle Detention Facility</t>
  </si>
  <si>
    <t>Mountain Home</t>
  </si>
  <si>
    <t>2255 E. 8th North</t>
  </si>
  <si>
    <t>Elmore County Jail</t>
  </si>
  <si>
    <t>Eden</t>
  </si>
  <si>
    <t>702 E Broadway St</t>
  </si>
  <si>
    <t>Eden Detention Center</t>
  </si>
  <si>
    <t>Eloy</t>
  </si>
  <si>
    <t>1705 East Hanna Rd.</t>
  </si>
  <si>
    <t>Eloy Federal Contract Facility</t>
  </si>
  <si>
    <t>Juneau</t>
  </si>
  <si>
    <t>215 West Central Street</t>
  </si>
  <si>
    <t>Dodge County Jail</t>
  </si>
  <si>
    <t>Aurora</t>
  </si>
  <si>
    <t>3130 N. Oakland St.</t>
  </si>
  <si>
    <t>Denver Contract Detention Facility</t>
  </si>
  <si>
    <t>111 West Commerce Street</t>
  </si>
  <si>
    <t>Dallas County Jail - Lew Sterrett Justice Center</t>
  </si>
  <si>
    <t>Tacoma</t>
  </si>
  <si>
    <t>1623 E. J Street</t>
  </si>
  <si>
    <t>Tacoma ICE Processing Center (Northwest Det Ctr)</t>
  </si>
  <si>
    <t>Naples</t>
  </si>
  <si>
    <t>3319 Tamiami Trail East</t>
  </si>
  <si>
    <t>Collier County Naples Jail Center</t>
  </si>
  <si>
    <t>Lock Haven</t>
  </si>
  <si>
    <t>419 Shoemaker Road</t>
  </si>
  <si>
    <t>Clinton County Correctional Facility</t>
  </si>
  <si>
    <t>Plattsburgh</t>
  </si>
  <si>
    <t>25 Mccarthy Drive</t>
  </si>
  <si>
    <t>Clinton County Jail</t>
  </si>
  <si>
    <t>Brazil</t>
  </si>
  <si>
    <t>611 East Jackson Street</t>
  </si>
  <si>
    <t>Clay County Jail</t>
  </si>
  <si>
    <t>Milan</t>
  </si>
  <si>
    <t>2000 Cibola Loop</t>
  </si>
  <si>
    <t>Cibola County Correctional Center</t>
  </si>
  <si>
    <t>Sault Sainte Marie</t>
  </si>
  <si>
    <t>325 Court Street</t>
  </si>
  <si>
    <t>Chippewa County Ssm</t>
  </si>
  <si>
    <t>Cottonwood Fall</t>
  </si>
  <si>
    <t>301 South Walnut Street</t>
  </si>
  <si>
    <t>Chase County Jail</t>
  </si>
  <si>
    <t>7488 Calzada De La Fuente</t>
  </si>
  <si>
    <t>Otay Mesa Detention Center</t>
  </si>
  <si>
    <t>Taylor</t>
  </si>
  <si>
    <t>1001 Welch Street</t>
  </si>
  <si>
    <t>T Don Hutto Detention Center</t>
  </si>
  <si>
    <t>1100 Bowling Road</t>
  </si>
  <si>
    <t>Cca, Florence Correctional Center</t>
  </si>
  <si>
    <t>Robstown</t>
  </si>
  <si>
    <t>4909 Fm (farm To Market) 2826</t>
  </si>
  <si>
    <t>Coastal Bend Detention Facility</t>
  </si>
  <si>
    <t>Bowling Green</t>
  </si>
  <si>
    <t>11093 S.w. Lewis Memorial Drive</t>
  </si>
  <si>
    <t>Caroline Detention Facility</t>
  </si>
  <si>
    <t>Battle Creek</t>
  </si>
  <si>
    <t>185 East Michigan Avenue</t>
  </si>
  <si>
    <t>Calhoun County Correctional Center</t>
  </si>
  <si>
    <t>Adelanto</t>
  </si>
  <si>
    <t>10450 Rancho Road</t>
  </si>
  <si>
    <t>Desert View Annex</t>
  </si>
  <si>
    <t>Bakersfield</t>
  </si>
  <si>
    <t>425 Golden State Ave</t>
  </si>
  <si>
    <t>Mesa Verde ICE Processing Center</t>
  </si>
  <si>
    <t>Batavia</t>
  </si>
  <si>
    <t>4250 Federal Drive</t>
  </si>
  <si>
    <t>Buffalo SPC</t>
  </si>
  <si>
    <t>Honolulu</t>
  </si>
  <si>
    <t>351 Elliott St.</t>
  </si>
  <si>
    <t>Honolulu Federal Detention Center</t>
  </si>
  <si>
    <t>San Juan</t>
  </si>
  <si>
    <t>Hwy 28 Intsect Of Road 165</t>
  </si>
  <si>
    <t>Guaynabo Mdc (San Juan)</t>
  </si>
  <si>
    <t>Burlington</t>
  </si>
  <si>
    <t>3020 Conrad Lane</t>
  </si>
  <si>
    <t>Boone County Jail</t>
  </si>
  <si>
    <t>Anson</t>
  </si>
  <si>
    <t>400 2nd Street</t>
  </si>
  <si>
    <t>Bluebonnet Detention Facility</t>
  </si>
  <si>
    <t>Basile</t>
  </si>
  <si>
    <t>3843 Stagg Avenue</t>
  </si>
  <si>
    <t>South Louisiana Detention Center</t>
  </si>
  <si>
    <t>Macclenny</t>
  </si>
  <si>
    <t>1 Sheriff Office Drive</t>
  </si>
  <si>
    <t>Baker County Sheriff'S Office</t>
  </si>
  <si>
    <t>Oberlin</t>
  </si>
  <si>
    <t>7340 Highway 26 West</t>
  </si>
  <si>
    <t>Allen Parish Public Safety Complex</t>
  </si>
  <si>
    <t>2003 Mill Road</t>
  </si>
  <si>
    <t>Alexandria City Jail</t>
  </si>
  <si>
    <t>Graham</t>
  </si>
  <si>
    <t>109 South Maple Street</t>
  </si>
  <si>
    <t>Alamance County Detention Facility</t>
  </si>
  <si>
    <t>10250 Rancho Road</t>
  </si>
  <si>
    <t>Adelanto ICE Processing Center</t>
  </si>
  <si>
    <t>Natchez</t>
  </si>
  <si>
    <t>20 Hobo Fork Rd.</t>
  </si>
  <si>
    <t>Adams County Det Center</t>
  </si>
  <si>
    <t>ODO Final Rating</t>
  </si>
  <si>
    <t>ODO Last Inspection Standard</t>
  </si>
  <si>
    <t>ODO Inspection End Date</t>
  </si>
  <si>
    <t>FY24 ALOS</t>
  </si>
  <si>
    <t>Data Source: ICE Integrated Decision Support (IIDS), 01/12/2024</t>
  </si>
  <si>
    <t>FY24 ADP: Mandatory</t>
  </si>
  <si>
    <t>FY24 ADP: ICE Threat Level</t>
  </si>
  <si>
    <t>FY24 ADP: Criminality</t>
  </si>
  <si>
    <t>FY24 ADP: Detainee Classification Level</t>
  </si>
  <si>
    <t xml:space="preserve">This list is limited to facilities that have a population count of greater than or equal to 1 as the time of the date pull.  This list does not include HOLD, HOSPITAL, HOTEL, ORR, or MIRP facilities.  </t>
  </si>
  <si>
    <t>ICE Enforcement and Removal Operations Data, FY2024</t>
  </si>
  <si>
    <t>ICE FACILITIES DATA, FY24</t>
  </si>
  <si>
    <t>These statistics are made available to the public pursuant to H.R. 1158 Sec. 218 - Department of Homeland Security Appropriations Act, 2020. ) *The information in this report is subject to change.</t>
  </si>
  <si>
    <t xml:space="preserve"> </t>
  </si>
  <si>
    <t>* Data are based on an individual's self-identification as transgender.</t>
  </si>
  <si>
    <t>San Diego Area of Responsibility</t>
  </si>
  <si>
    <t>Boston Area of Responsibility</t>
  </si>
  <si>
    <t>Phoenix Area of Responsibility</t>
  </si>
  <si>
    <t>Philadelphia Area of Responsibility</t>
  </si>
  <si>
    <t>Atlanta Area of Responsibility</t>
  </si>
  <si>
    <t>San Antonio Area of Responsibility</t>
  </si>
  <si>
    <t>Seattle Area of Responsibility</t>
  </si>
  <si>
    <t>Dallas Area of Responsibility</t>
  </si>
  <si>
    <t>Miami Area of Responsibility</t>
  </si>
  <si>
    <t>Buffalo Area of Responsibility</t>
  </si>
  <si>
    <t>El Paso Area of Responsibility</t>
  </si>
  <si>
    <t>New Orleans Area of Responsibility</t>
  </si>
  <si>
    <t>Houston Area of Responsibility</t>
  </si>
  <si>
    <t>Denver Area of Responsibility</t>
  </si>
  <si>
    <t>Book-In Location/Area of Responsibility Total</t>
  </si>
  <si>
    <t>Book-Ins without Final Order</t>
  </si>
  <si>
    <t>Book-Ins with Final Order</t>
  </si>
  <si>
    <t xml:space="preserve">Total Book-Ins </t>
  </si>
  <si>
    <t>FY 2024</t>
  </si>
  <si>
    <t>ICE Transgender* Detainee Population FY 2024 YTD:  as of 1/15/2024</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</si>
  <si>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</si>
  <si>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t xml:space="preserve">The Process for and Frequency of Re-Evaluating Custody Decisions </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</si>
  <si>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</si>
  <si>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The Basis for Any Use of Facility-Initiated Segregation</t>
  </si>
  <si>
    <t>*Data represents 431 unique detainees. Some detainees have multiple placements within FY24 Q1 (497 total placements).</t>
  </si>
  <si>
    <t>Grand Total</t>
  </si>
  <si>
    <t>Protective Custody</t>
  </si>
  <si>
    <t>Pending Investigation of Disciplinary Violation</t>
  </si>
  <si>
    <t>Medical/Mental Health</t>
  </si>
  <si>
    <t>Facility Security Threat</t>
  </si>
  <si>
    <t>Disciplinary</t>
  </si>
  <si>
    <t>Average Number of Cumulative Days in Segregation</t>
  </si>
  <si>
    <t>Average Number of Consecutive Days in Segregation</t>
  </si>
  <si>
    <t>Number of Placements</t>
  </si>
  <si>
    <t>Placement Reason</t>
  </si>
  <si>
    <t>Fiscal Year (FY) 2024 Quarter 1 Data</t>
  </si>
  <si>
    <t>*Data represents 288 unique detainees. Some detainees have multiple placements within FY23 Q4 (351 total placements).</t>
  </si>
  <si>
    <t>Fiscal Year (FY) 2023 Quarter 4 Data</t>
  </si>
  <si>
    <t>*Data represents 358 unique detainees. Some detainees have multiple placements within FY23 Q3 (418 total placements).</t>
  </si>
  <si>
    <t>Fiscal Year (FY) 2023 Quarter 3 Data</t>
  </si>
  <si>
    <t>*Data represents 335 unique detainees. Some detainees have multiple placements within FY23 Q2 (373 total placements).</t>
  </si>
  <si>
    <t>Fiscal Year (FY) 2023 Quarter 2 Data</t>
  </si>
  <si>
    <t>*Data represents 344 unique detainees. Some detainees have multiple placements within FY23 Q1 (377 total placements).</t>
  </si>
  <si>
    <t>Fiscal Year (FY) 2023 Quarter 1 Data</t>
  </si>
  <si>
    <t>*Data represents 281 unique detainees. Some detainees have multiple placements within FY22 Q4 (311 total placements).</t>
  </si>
  <si>
    <t>Fiscal Year (FY) 2022 Quarter 4 Data</t>
  </si>
  <si>
    <t>**All Q3 detainees previously under the Hunger Strike/Suicide Watch Placement reason have since had their placement reason updated</t>
  </si>
  <si>
    <t>* Data represents 209 unique detainees. Some detainees have multiple placements within FY22 Q3 (226 total placements).</t>
  </si>
  <si>
    <t>Fiscal Year (FY) 2022 Quarter 3 Data</t>
  </si>
  <si>
    <t>* Data represents 281 unique detainees. Some detainees have multiple placements within FY22 Q2 (296 total placements).</t>
  </si>
  <si>
    <t>Fiscal Year (FY)  2022 Quarter 2 Data</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</si>
  <si>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reported facility-initiated segregation placements of noncitizens that self-identify as lesbian, gay, bisexual, transgender, and/or intersex (LGBTI); have a serious mental or medical illness; are conducting a hunger strike; or are on suicide watch. 
SRMS captures noncitizens with these special vulnerabilities as reported by each of the field offices. Consistent with ICE Policy 11065.1: Review of the Use of Segregation for ICE Detainees, mandatory reporting includes any instance in which a detainee identified as having a special vulnerability is placed in segregation, or instances in which a detainee is segregated for a period of 14 consecutive days or 14 days out of a 21-day period. </t>
  </si>
  <si>
    <t xml:space="preserve">Definition for Vulnerable and Special Populations </t>
  </si>
  <si>
    <t>ICE DETENTION DATA, FY2024</t>
  </si>
  <si>
    <t xml:space="preserve">ICE Currently Detained by Processing Disposition: </t>
  </si>
  <si>
    <t>Average Time from USCIS Fear Decision Service Date to ICE Release (In Days)</t>
  </si>
  <si>
    <t>Noncitizens with USCIS-Established Fear Decisions in an ICE Detention Facility</t>
  </si>
  <si>
    <t>Processing Disposition</t>
  </si>
  <si>
    <t>Adult</t>
  </si>
  <si>
    <t>ICE Release Fiscal Year</t>
  </si>
  <si>
    <t>Detention Facility Type</t>
  </si>
  <si>
    <t>Total Detained</t>
  </si>
  <si>
    <t>FY2024</t>
  </si>
  <si>
    <t>Expedited Removal (I-860)</t>
  </si>
  <si>
    <t>Notice to Appear (I-862)</t>
  </si>
  <si>
    <t>Reinstatement of Deport Order (I-871)</t>
  </si>
  <si>
    <t>Other</t>
  </si>
  <si>
    <t>ICE Currently Detained by Criminality and Arresting Agency:</t>
  </si>
  <si>
    <t>ICE Initial Book-Ins by Arresting Agency and Month: FY2024</t>
  </si>
  <si>
    <t>Criminality</t>
  </si>
  <si>
    <t>Percent ICE</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</si>
  <si>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</si>
  <si>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</si>
  <si>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</si>
  <si>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</si>
  <si>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</si>
  <si>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</si>
  <si>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</si>
  <si>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</si>
  <si>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</si>
  <si>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</si>
  <si>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</si>
  <si>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</si>
  <si>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</si>
  <si>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</si>
  <si>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</si>
  <si>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</si>
  <si>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</si>
  <si>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</si>
  <si>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r>
      <t>ICE Initial Book-Ins by</t>
    </r>
    <r>
      <rPr>
        <b/>
        <strike/>
        <sz val="9"/>
        <color theme="1"/>
        <rFont val="Calibri"/>
        <family val="2"/>
        <scheme val="minor"/>
      </rPr>
      <t xml:space="preserve"> </t>
    </r>
    <r>
      <rPr>
        <b/>
        <sz val="9"/>
        <color theme="1"/>
        <rFont val="Calibri"/>
        <family val="2"/>
        <scheme val="minor"/>
      </rPr>
      <t>Criminality: FY2024</t>
    </r>
  </si>
  <si>
    <t>ICE Final Releases: FY2024</t>
  </si>
  <si>
    <t>ICE Removals: FY2024</t>
  </si>
  <si>
    <t>Facility Type</t>
  </si>
  <si>
    <t>Removals</t>
  </si>
  <si>
    <t>Removals with a FAMU Identifier</t>
  </si>
  <si>
    <t>ICE Final Releases by Release Reason, Month and Criminality: FY2024</t>
  </si>
  <si>
    <t>Release Reason</t>
  </si>
  <si>
    <t>Bonded Out</t>
  </si>
  <si>
    <t>Bond Set by ICE</t>
  </si>
  <si>
    <t>Bond Set by IJ</t>
  </si>
  <si>
    <t>Paroled</t>
  </si>
  <si>
    <t>ICE Average Daily Population by Arresting Agency, Month and Criminality: FY2024</t>
  </si>
  <si>
    <t>FY Overall</t>
  </si>
  <si>
    <t>CBP Average</t>
  </si>
  <si>
    <t xml:space="preserve">ICE Average  </t>
  </si>
  <si>
    <t xml:space="preserve">Average </t>
  </si>
  <si>
    <t>ICE Average Length of Stay by Arresting Agency, Month and Criminality: FY2024</t>
  </si>
  <si>
    <t>ICE Average Daily Population by Month: FY2024</t>
  </si>
  <si>
    <t>ICE Average Length of Stay by Month: FY2024</t>
  </si>
  <si>
    <t>ICE Average Length of Stay Adult Facility Type by Month and Arresting Agency: FY2024</t>
  </si>
  <si>
    <t>Arresting Agency</t>
  </si>
  <si>
    <t>Individuals with Positive Credible Fear Determination Parole Requested: FY2022 - FY2024</t>
  </si>
  <si>
    <t>Fiscal Year</t>
  </si>
  <si>
    <t>FY2023</t>
  </si>
  <si>
    <t>FY2022</t>
  </si>
  <si>
    <t>Individuals with Positive Credible Fear Determination Parole Status: FY2022 - FY2024</t>
  </si>
  <si>
    <t>Parole Status</t>
  </si>
  <si>
    <t>Parole Granted</t>
  </si>
  <si>
    <t>Parole Denied</t>
  </si>
  <si>
    <t>Average In Custody Length of Stay (ICLOS)</t>
  </si>
  <si>
    <t xml:space="preserve">Population </t>
  </si>
  <si>
    <t>January</t>
  </si>
  <si>
    <t>February</t>
  </si>
  <si>
    <t>March</t>
  </si>
  <si>
    <t>April</t>
  </si>
  <si>
    <t>June</t>
  </si>
  <si>
    <t>July</t>
  </si>
  <si>
    <t>August</t>
  </si>
  <si>
    <t>September</t>
  </si>
  <si>
    <t>October</t>
  </si>
  <si>
    <t>November</t>
  </si>
  <si>
    <t>December</t>
  </si>
  <si>
    <t xml:space="preserve">mid </t>
  </si>
  <si>
    <t>end</t>
  </si>
  <si>
    <t>Adult Facility Individuals</t>
  </si>
  <si>
    <t>Single Adults with a Positive Fear Determination Still in Custody</t>
  </si>
  <si>
    <t>Detainees</t>
  </si>
  <si>
    <t>0-180 Days</t>
  </si>
  <si>
    <t>181-365 Days</t>
  </si>
  <si>
    <t>366-730 Days</t>
  </si>
  <si>
    <t>More than 730 Days</t>
  </si>
  <si>
    <t>FY2024 Bonded Out Releases Count and ALOS - Prior 12 months plus Current Month</t>
  </si>
  <si>
    <t>Total ICE Final Releases</t>
  </si>
  <si>
    <t>ICE Final Releases with Bond Posted</t>
  </si>
  <si>
    <t>Bond Posted Releases (%)</t>
  </si>
  <si>
    <t>Average Bond Amount ($)</t>
  </si>
  <si>
    <t>ALOS (Days)</t>
  </si>
  <si>
    <t xml:space="preserve">The data contained within this Semiannual page has been refreshed for the United States Armed Forces, United States Citizens, Parents of United States Citizens, and Temporary Protective Status Countries tables for EOFY2023. These tables will be updated after March 31, 2024. </t>
  </si>
  <si>
    <t>United States Armed Forces Noncitizen Arrests FY2018 - EOFY2023</t>
  </si>
  <si>
    <t>Arrests</t>
  </si>
  <si>
    <t>FY2018</t>
  </si>
  <si>
    <t>FY2019</t>
  </si>
  <si>
    <t>FY2020</t>
  </si>
  <si>
    <t>FY2021</t>
  </si>
  <si>
    <t xml:space="preserve">FY2022 </t>
  </si>
  <si>
    <t>United States Armed Forces Noncitizen Bookins FY2018 - EOFY2023</t>
  </si>
  <si>
    <t>Bookins</t>
  </si>
  <si>
    <t>United States Armed Forces Noncitizen Removals FY2018 - EOFY2023</t>
  </si>
  <si>
    <t>United States Citizen Arrests FY2018 - EOFY2023</t>
  </si>
  <si>
    <t>United States Citizens Bookins FY2018 - EOFY2023</t>
  </si>
  <si>
    <t>United States Citizens Removals FY2018 - EOFY2023</t>
  </si>
  <si>
    <t>Parents of USC Arrests FY2018 - EOFY2023</t>
  </si>
  <si>
    <t>Parents of USC Bookins FY2018 - EOFY2023</t>
  </si>
  <si>
    <t>Parents of USC Removals FY2018 - EOFY2023</t>
  </si>
  <si>
    <t>Temporary Protected Status Countries Arrests FY2018 - EOFY2023</t>
  </si>
  <si>
    <t>Citizenship Country</t>
  </si>
  <si>
    <t>Afghanistan</t>
  </si>
  <si>
    <t>Burma (Myanmar)</t>
  </si>
  <si>
    <t>Cameroon</t>
  </si>
  <si>
    <t>El Salvador</t>
  </si>
  <si>
    <t>Ethiopia</t>
  </si>
  <si>
    <t>Haiti</t>
  </si>
  <si>
    <t>Honduras</t>
  </si>
  <si>
    <t>Nepal</t>
  </si>
  <si>
    <t>Nicaragua</t>
  </si>
  <si>
    <t>Somalia</t>
  </si>
  <si>
    <t>South Sudan</t>
  </si>
  <si>
    <t>Sudan</t>
  </si>
  <si>
    <t>Syria</t>
  </si>
  <si>
    <t>Ukraine</t>
  </si>
  <si>
    <t>Venezuela</t>
  </si>
  <si>
    <t>Yemen</t>
  </si>
  <si>
    <t>Temporary Protected Status Countries Bookins FY2018 - EOFY2023</t>
  </si>
  <si>
    <t>Temporary Protected Status Countries Removals FY2018 - EOFY2023</t>
  </si>
  <si>
    <t xml:space="preserve">Individuals identified as part of family unit are measured based off the Case Family Status of Intact and Intact-Reunified for that individual.  This includes those individuals identified as a family member by either CBP and/or ICE. Designation as a Family Unit member does not imply that all members of the family unit were removed. </t>
  </si>
  <si>
    <t>FY2024 ICE Average Daily Population and ICE Average Length of Stay</t>
  </si>
  <si>
    <t>FY2024 YTD ICE Detention data are updated through 01/13/2024 (IIDS v2.0 run date 01/15/2024; EID as of 01/13/2024).</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</si>
  <si>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</si>
  <si>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</si>
  <si>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ICE discontinued the use of Family Residential Centers on March 31, 2022. Data regarding FSC detentions is not reported here.</t>
  </si>
  <si>
    <t>FY2024 ICE Final Releases</t>
  </si>
  <si>
    <t>FY2024 YTD ICE Final Releases data are updated through 01/13/2024 (IIDS v2.0 run date 01/15/2024; EID as of 01/13/2024).</t>
  </si>
  <si>
    <t>An ICE Final Release is defined as a Final Bookout that reflects  one of the following release reasons:   Bonded Out, Order of Recognizance, Order of Supervision or Paroled.  All Case Statuses are included.</t>
  </si>
  <si>
    <t>A Non-Citizen may have multiple releases; only the most recent release is included in this report.</t>
  </si>
  <si>
    <t>FY2024 ICE Removals</t>
  </si>
  <si>
    <t>FY2024 YTD ICE Removals data are updated through 01/13/2024 (IIDS v2.0 run date 01/15/2024; EID as of 01/13/2024).</t>
  </si>
  <si>
    <t>ICE Departures include aliens processed for Expedited Removal (ER) or Voluntary Return (VR) that are turned over to ERO for detention. As of May 12, 2023, noncitizens processed for ER that were turned over from Border Patrol to ICE for removal via ICE Air are also included. Noncitizens processed for ER and not detained by ERO or VR after June 1, 2013 and not detained by ERO are primarily processed by Border Patrol.</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</si>
  <si>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</si>
  <si>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discontinued the use of Family Residential Centers on March 31, 2022. Data regarding FSC detentions is not reported here</t>
  </si>
  <si>
    <t>ICE National Docket data are a snapshot as of  01/14/2024 (IIDS v2.0 run date 01/15/2024; EID as of 01/14/2024).</t>
  </si>
  <si>
    <t>Processing dispositions of Other may include, but are not limited to, Non Citizens processed under Administrative Removal, Visa Waiver Program Removal, Stowaway or Crewmember.</t>
  </si>
  <si>
    <t>FY2024 ICE Initial Book-Ins</t>
  </si>
  <si>
    <t>FY2024 YTD ICE Book-ins data is updated through 01/13/2024 (IIDS v2.0 run date 01/15/2024; EID as of 01/13/2024).</t>
  </si>
  <si>
    <t>USCIS Average Time from USCIS Fear Decision Service Date to ICE Release (In Days) &amp; Non-Citizens with USCIS-Established Fear Decisions in an ICE Detention Facility</t>
  </si>
  <si>
    <t>Non Citizens Currently in ICE Detention Facilities data are a snapshot as 01/14/2024 (IIDS v2.0 run date 01/15/2024; EID as of 01/14/2024).</t>
  </si>
  <si>
    <t>USCIS provided data containing APSO (Asylum Pre Screening Officer) cases clocked during FY2022 - FY2024. Data were received on 01/16/2023.</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</si>
  <si>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</si>
  <si>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 Non-Citizens Fear Screening Determination cannot be confirmed as directly related to an ICE Detention Stay, even if the USCIS Decision Service Date falls within the ICE Detention Stay.</t>
  </si>
  <si>
    <t>Of the 309,510 records in the USCIS provided data, the breakdown of the fear screening determinations is as follows; 152,372 positive fear screening determinations, 97,943 negative fear screening determinations and 59,192 without an identified determination. Of the 152,372 with positive fear screening determinations; 95,260 have Persecution Claim Established and 57,112 have Torture Claim Established.</t>
  </si>
  <si>
    <t>Non Citizens Currently in ICE Detention Facilities and the Average Time from USCIS Fear Decision Service Date to ICE Release include detentions not associated with a removal case.</t>
  </si>
  <si>
    <t>The data provided by USCIS contains multiple records for some Alien File Numbers. There are 309,510 unique fear determinations and 21,100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</si>
  <si>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Non-Citizen was released from ICE Custody. </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</si>
  <si>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</si>
  <si>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</si>
  <si>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 xml:space="preserve">The two categories the ICLOS and Detainees tab is broken out by are
• Adult Facility Individuals
o Anyone who is in an adult facility and does not have a positive fear determination at the date of the snapshot
• Single Adults with a Positive Fear determination still in custody
o Anyone who is in an adult facility and has a positive fear determination at the date of the snapshot
•	Adult Facility Individuals
o	Anyone who is in an adult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</si>
  <si>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</si>
  <si>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</si>
  <si>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ICE ICLOS and Detainees Data are updated through 01/15/2024 (IIDS v2.0 run date 01/16/2024; EID as of 01/15/2024).</t>
  </si>
  <si>
    <t>Monthly Bond Statistics</t>
  </si>
  <si>
    <t>An ICE Final Release is defined as a Final Bookout that reflects one of the following release reasons: Bonded Out, Order of Recognizance, Order of Supervision, Paroled, or Prosecutorial Discretion. All Case Statuses are included.</t>
  </si>
  <si>
    <t>BMU provided data containing Bonds Posted cases recorded from 12/01/2022 - 01/15/2024 . Data were received on 01/16/2024.</t>
  </si>
  <si>
    <t xml:space="preserve">Bond Posted Releases (%) is calculated by the sum total count of ICE Final Releases of the noncitizens with bond posted divided by the total count of ICE Final Releases. </t>
  </si>
  <si>
    <t xml:space="preserve">ICE Final Releases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</si>
  <si>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STU determines Bonded Out releases by Release Reason entered and Detention Book Out Date. BMU data uses the Bond Post Date which is not necessarily the same as the Detention Book Out Date.</t>
  </si>
  <si>
    <t>Individuals with Credible Fear Parole</t>
  </si>
  <si>
    <t>FY2024 YTD Encounters data is updated through 01/15/2024 (IIDS v2.0 run date 01/16/2024; EID as of 01/15/2024).</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</si>
  <si>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</si>
  <si>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</si>
  <si>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</si>
  <si>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</si>
  <si>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</si>
  <si>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For United States Armed Forces tables:</t>
  </si>
  <si>
    <t>EOFY2023 ICE Arrests data are updated through 09/30/2023 (IIDS v2.0 run date 10/04/2023; EID as of 10/03/2023).</t>
  </si>
  <si>
    <t>EOFY2023 ICE Detention data are updated through 09/30/2023 (IIDS v2.0 run date 10/04/2023; EID as of 10/03/2023).</t>
  </si>
  <si>
    <t>EOFY2023 ICE Removals data are updated through 09/30/2023 (IIDS v2.0 run date 10/04/2023; EID as of 10/03/2023).</t>
  </si>
  <si>
    <t>FY2018-FY2022 data are historical and remain static.</t>
  </si>
  <si>
    <t>For United States Citizens tables:</t>
  </si>
  <si>
    <t>EOFY2023  ICE Removals data are updated through 09/30/2023 (IIDS v2.0 run date 10/04/2023; EID as of 10/03/2023).</t>
  </si>
  <si>
    <t>For Parents of United States Citizens tables:</t>
  </si>
  <si>
    <t>For Temporary Protected Status Countries tables:</t>
  </si>
  <si>
    <t xml:space="preserve">FY2018- 2022 data are historical and remain static. </t>
  </si>
  <si>
    <t>USC Arrests, Booking and Removals stats are pulled based on administrative enforcement actions executed by ERO Officers.</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</si>
  <si>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</si>
  <si>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</si>
  <si>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</si>
  <si>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Country of Citizenship is derived from the ICE system of record as it is input by the officer at the time of processing. An "Unknown" Country indicates the non-citizen failed or refused to identify a country of citizenship or the officer lacked documentation to do so.</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</si>
  <si>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</si>
  <si>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</si>
  <si>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</si>
  <si>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</si>
  <si>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</si>
  <si>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</si>
  <si>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</si>
  <si>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Burma reported are since the designation date.</t>
  </si>
  <si>
    <t>Afghanistan designated TPS as of 05/20/2022. Arrests, Bookins, and Removals for Burma reported are since the designation date.</t>
  </si>
  <si>
    <t>Cameroon designated TPS as of 06/07/2022. Arrests, Bookins, and Removals reported are since the designation date.</t>
  </si>
  <si>
    <t>Ethiopia designated TPS as of 12/12/2022. Arrests, Bookins, and Removals reported are since the designation date.</t>
  </si>
  <si>
    <t>Ukraine designated TPS as of 04/19/2022. Arrests, Bookins, and Removals for Burma reported are since the designation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</si>
</sst>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_(* #,##0.0_);_(* \(#,##0.0\);_(* &quot;-&quot;_);_(@_)"/>
    <numFmt numFmtId="167" formatCode="#,##0.0"/>
    <numFmt numFmtId="168" formatCode="&quot;$&quot;#,##0.00"/>
    <numFmt numFmtId="169" formatCode="0.0%"/>
    <numFmt numFmtId="170" formatCode="0.0"/>
    <numFmt numFmtId="171" formatCode="_(* #,##0.0_);_(* \(#,##0.0\);_(* &quot;-&quot;?_);_(@_)"/>
    <numFmt numFmtId="172" formatCode="mmm\-yyyy"/>
    <numFmt numFmtId="173" formatCode="_(* #,##0_);_(* \(#,##0\);_(* &quot;-&quot;?_);_(@_)"/>
  </numFmts>
  <fonts count="54" x14ac:knownFonts="1">
    <font>
      <sz val="11"/>
      <color theme="1"/>
      <name val="Calibri"/>
      <family val="2"/>
      <scheme val="minor"/>
    </font>
    <font>
      <sz val="11"/>
      <color theme="1"/>
      <name val="Calibri"/>
      <family val="2"/>
      <scheme val="minor"/>
    </font>
    <font>
      <sz val="9"/>
      <color theme="1"/>
      <name val="Calibri"/>
      <family val="2"/>
      <scheme val="minor"/>
    </font>
    <font>
      <sz val="12"/>
      <color theme="1"/>
      <name val="Times New Roman"/>
      <family val="2"/>
    </font>
    <font>
      <sz val="10"/>
      <name val="Arial"/>
      <family val="2"/>
    </font>
    <font>
      <b/>
      <sz val="12"/>
      <color indexed="18"/>
      <name val="Times New Roman"/>
      <family val="1"/>
    </font>
    <font>
      <sz val="12"/>
      <color theme="1"/>
      <name val="Times New Roman"/>
      <family val="1"/>
    </font>
    <font>
      <sz val="14"/>
      <color theme="0"/>
      <name val="Times New Roman"/>
      <family val="1"/>
    </font>
    <font>
      <b/>
      <sz val="9"/>
      <color theme="1"/>
      <name val="Calibri"/>
      <family val="2"/>
      <scheme val="minor"/>
    </font>
    <font>
      <sz val="10"/>
      <color indexed="72"/>
      <name val="MS Sans Serif"/>
      <family val="2"/>
    </font>
    <font>
      <b/>
      <sz val="12"/>
      <name val="Times New Roman"/>
      <family val="1"/>
    </font>
    <font>
      <sz val="12"/>
      <color indexed="8"/>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2"/>
      <color theme="4" tint="-0.499984740745262"/>
      <name val="Calibri"/>
      <family val="2"/>
      <scheme val="minor"/>
    </font>
    <font>
      <b/>
      <sz val="12"/>
      <color rgb="FFFF0000"/>
      <name val="Times New Roman"/>
      <family val="1"/>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sz val="10"/>
      <color rgb="FF000000"/>
      <name val="Arial"/>
      <family val="2"/>
    </font>
    <font>
      <b/>
      <sz val="11"/>
      <color theme="0"/>
      <name val="Calibri"/>
      <family val="2"/>
      <scheme val="minor"/>
    </font>
    <font>
      <b/>
      <sz val="11"/>
      <color theme="1"/>
      <name val="Calibri"/>
      <family val="2"/>
      <scheme val="minor"/>
    </font>
    <font>
      <sz val="8"/>
      <color theme="1"/>
      <name val="Calibri"/>
      <family val="2"/>
      <scheme val="minor"/>
    </font>
    <font>
      <sz val="8"/>
      <name val="Calibri"/>
      <family val="2"/>
      <scheme val="minor"/>
    </font>
    <font>
      <sz val="12"/>
      <color theme="1"/>
      <name val="Calibri"/>
      <family val="2"/>
      <scheme val="minor"/>
    </font>
    <font>
      <b/>
      <sz val="10"/>
      <color theme="1"/>
      <name val="Calibri"/>
      <family val="2"/>
      <scheme val="minor"/>
    </font>
    <font>
      <sz val="12"/>
      <color rgb="FFFF0000"/>
      <name val="Times New Roman"/>
      <family val="1"/>
    </font>
    <font>
      <b/>
      <sz val="12"/>
      <color theme="3" tint="-0.499984740745262"/>
      <name val="Times New Roman"/>
      <family val="1"/>
    </font>
    <font>
      <b/>
      <sz val="12"/>
      <color theme="4" tint="-0.499984740745262"/>
      <name val="Times New Roman"/>
      <family val="1"/>
    </font>
    <font>
      <sz val="11"/>
      <color indexed="8"/>
      <name val="Arial"/>
      <family val="2"/>
    </font>
    <font>
      <sz val="11"/>
      <color theme="1"/>
      <name val="Arial"/>
      <family val="2"/>
    </font>
    <font>
      <sz val="11"/>
      <name val="Times New Roman"/>
      <family val="1"/>
    </font>
    <font>
      <sz val="11"/>
      <name val="Arial"/>
      <family val="2"/>
    </font>
    <font>
      <i/>
      <sz val="11"/>
      <color theme="1"/>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b/>
      <sz val="18"/>
      <color theme="3" tint="-0.499984740745262"/>
      <name val="Calibri"/>
      <family val="2"/>
      <scheme val="minor"/>
    </font>
    <font>
      <b/>
      <sz val="9"/>
      <color theme="0"/>
      <name val="Times New Roman"/>
      <family val="1"/>
    </font>
    <font>
      <b/>
      <sz val="9"/>
      <color theme="1"/>
      <name val="Times New Roman"/>
      <family val="1"/>
    </font>
    <font>
      <b/>
      <strike/>
      <sz val="9"/>
      <color theme="1"/>
      <name val="Calibri"/>
      <family val="2"/>
      <scheme val="minor"/>
    </font>
    <font>
      <b/>
      <i/>
      <sz val="9"/>
      <color theme="1"/>
      <name val="Calibri"/>
      <family val="2"/>
      <scheme val="minor"/>
    </font>
    <font>
      <i/>
      <sz val="9"/>
      <color theme="1"/>
      <name val="Calibri"/>
      <family val="2"/>
      <scheme val="minor"/>
    </font>
    <font>
      <b/>
      <sz val="11"/>
      <color theme="1"/>
      <name val="Times New Roman"/>
      <family val="1"/>
    </font>
    <font>
      <sz val="11"/>
      <color theme="1"/>
      <name val="Times New Roman"/>
      <family val="1"/>
    </font>
    <font>
      <sz val="9"/>
      <color theme="1"/>
      <name val="Times New Roman"/>
      <family val="1"/>
    </font>
    <font>
      <b/>
      <sz val="14"/>
      <color theme="1"/>
      <name val="Times New Roman"/>
      <family val="1"/>
    </font>
  </fonts>
  <fills count="16">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rgb="FFD9E1F2"/>
        <bgColor indexed="64"/>
      </patternFill>
    </fill>
    <fill>
      <patternFill patternType="solid">
        <fgColor them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1"/>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right style="medium">
        <color indexed="64"/>
      </right>
      <top/>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right style="thin">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thin">
        <color indexed="64"/>
      </top>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right/>
      <top/>
      <bottom style="medium">
        <color indexed="64"/>
      </bottom>
      <diagonal/>
    </border>
    <border>
      <left style="thin">
        <color indexed="64"/>
      </left>
      <right style="medium">
        <color indexed="64"/>
      </right>
      <top style="thin">
        <color indexed="64"/>
      </top>
      <bottom/>
      <diagonal/>
    </border>
  </borders>
  <cellStyleXfs count="8">
    <xf numFmtId="0" fontId="0" fillId="0" borderId="0"/>
    <xf numFmtId="43" fontId="1" fillId="0" borderId="0" applyFont="0" applyFill="0" applyBorder="0" applyAlignment="0" applyProtection="0"/>
    <xf numFmtId="0" fontId="3" fillId="0" borderId="0"/>
    <xf numFmtId="0" fontId="4" fillId="0" borderId="0"/>
    <xf numFmtId="0" fontId="9" fillId="0" borderId="0"/>
    <xf numFmtId="9" fontId="1" fillId="0" borderId="0" applyFont="0" applyFill="0" applyBorder="0" applyAlignment="0" applyProtection="0"/>
    <xf numFmtId="0" fontId="26" fillId="0" borderId="0"/>
    <xf numFmtId="44" fontId="1" fillId="0" borderId="0" applyFont="0" applyFill="0" applyBorder="0" applyAlignment="0" applyProtection="0"/>
  </cellStyleXfs>
  <cellXfs count="432">
    <xf numFmtId="0" fontId="0" fillId="0" borderId="0" xfId="0"/>
    <xf numFmtId="0" fontId="0" fillId="0" borderId="0" xfId="0" applyAlignment="1">
      <alignment horizontal="left" vertical="top"/>
    </xf>
    <xf numFmtId="0" fontId="4" fillId="0" borderId="0" xfId="4" applyFont="1" applyAlignment="1">
      <alignment horizontal="left" vertical="center"/>
    </xf>
    <xf numFmtId="0" fontId="5" fillId="6" borderId="0" xfId="3" applyFont="1" applyFill="1" applyAlignment="1">
      <alignment vertical="center" wrapText="1"/>
    </xf>
    <xf numFmtId="0" fontId="13" fillId="0" borderId="1" xfId="0" applyFont="1" applyBorder="1" applyAlignment="1">
      <alignment vertical="center"/>
    </xf>
    <xf numFmtId="0" fontId="12" fillId="7" borderId="1" xfId="0" applyFont="1" applyFill="1" applyBorder="1" applyAlignment="1">
      <alignment vertical="center"/>
    </xf>
    <xf numFmtId="3" fontId="13" fillId="0" borderId="1" xfId="0" applyNumberFormat="1" applyFont="1" applyBorder="1" applyAlignment="1">
      <alignment vertical="center"/>
    </xf>
    <xf numFmtId="3" fontId="12" fillId="7" borderId="1" xfId="0" applyNumberFormat="1" applyFont="1" applyFill="1" applyBorder="1" applyAlignment="1">
      <alignment vertical="center"/>
    </xf>
    <xf numFmtId="0" fontId="16" fillId="6" borderId="8" xfId="3" applyFont="1" applyFill="1" applyBorder="1" applyAlignment="1">
      <alignment vertical="center" wrapText="1"/>
    </xf>
    <xf numFmtId="0" fontId="21" fillId="6" borderId="5" xfId="3" applyFont="1" applyFill="1" applyBorder="1" applyAlignment="1">
      <alignment vertical="center" wrapText="1"/>
    </xf>
    <xf numFmtId="0" fontId="20" fillId="5" borderId="0" xfId="2" applyFont="1" applyFill="1" applyAlignment="1">
      <alignment vertical="top"/>
    </xf>
    <xf numFmtId="0" fontId="15" fillId="3" borderId="1" xfId="0" applyFont="1" applyFill="1" applyBorder="1" applyAlignment="1">
      <alignment horizontal="center" vertical="center" wrapText="1"/>
    </xf>
    <xf numFmtId="0" fontId="8" fillId="2" borderId="0" xfId="0" applyFont="1" applyFill="1" applyAlignment="1">
      <alignment horizontal="left" vertical="center" wrapText="1"/>
    </xf>
    <xf numFmtId="0" fontId="0" fillId="0" borderId="6" xfId="0" applyBorder="1"/>
    <xf numFmtId="3" fontId="0" fillId="0" borderId="0" xfId="0" applyNumberFormat="1"/>
    <xf numFmtId="0" fontId="7" fillId="3" borderId="10" xfId="0" applyFont="1" applyFill="1" applyBorder="1" applyAlignment="1">
      <alignment horizontal="left" vertical="top" wrapText="1"/>
    </xf>
    <xf numFmtId="0" fontId="7" fillId="3" borderId="11" xfId="0" applyFont="1" applyFill="1" applyBorder="1" applyAlignment="1">
      <alignment horizontal="left" vertical="top" wrapText="1"/>
    </xf>
    <xf numFmtId="0" fontId="6" fillId="0" borderId="4" xfId="0" applyFont="1" applyBorder="1" applyAlignment="1">
      <alignment horizontal="left" vertical="top" wrapText="1"/>
    </xf>
    <xf numFmtId="0" fontId="6" fillId="0" borderId="12" xfId="0" applyFont="1" applyBorder="1" applyAlignment="1">
      <alignment horizontal="left" vertical="top" wrapText="1"/>
    </xf>
    <xf numFmtId="0" fontId="6" fillId="2" borderId="12" xfId="0" applyFont="1" applyFill="1" applyBorder="1" applyAlignment="1">
      <alignment horizontal="left" vertical="top" wrapText="1"/>
    </xf>
    <xf numFmtId="49" fontId="25" fillId="2" borderId="12" xfId="0" applyNumberFormat="1" applyFont="1" applyFill="1" applyBorder="1" applyAlignment="1">
      <alignment vertical="top" wrapText="1"/>
    </xf>
    <xf numFmtId="49" fontId="25" fillId="0" borderId="12" xfId="0" applyNumberFormat="1" applyFont="1" applyBorder="1" applyAlignment="1">
      <alignment vertical="top" wrapText="1"/>
    </xf>
    <xf numFmtId="0" fontId="14" fillId="8" borderId="1" xfId="0" applyFont="1" applyFill="1" applyBorder="1" applyAlignment="1">
      <alignment horizontal="left" vertical="top"/>
    </xf>
    <xf numFmtId="168" fontId="13" fillId="0" borderId="1" xfId="7" applyNumberFormat="1" applyFont="1" applyBorder="1" applyAlignment="1">
      <alignment vertical="center"/>
    </xf>
    <xf numFmtId="168" fontId="12" fillId="7" borderId="1" xfId="7" applyNumberFormat="1" applyFont="1" applyFill="1" applyBorder="1" applyAlignment="1">
      <alignment vertical="center"/>
    </xf>
    <xf numFmtId="0" fontId="22" fillId="3" borderId="17" xfId="0" applyFont="1" applyFill="1" applyBorder="1" applyAlignment="1">
      <alignment horizontal="center" vertical="center" wrapText="1"/>
    </xf>
    <xf numFmtId="0" fontId="23" fillId="4" borderId="17" xfId="0" applyFont="1" applyFill="1" applyBorder="1"/>
    <xf numFmtId="41" fontId="24" fillId="4" borderId="17" xfId="0" applyNumberFormat="1" applyFont="1" applyFill="1" applyBorder="1" applyAlignment="1">
      <alignment horizontal="center"/>
    </xf>
    <xf numFmtId="166" fontId="24" fillId="4" borderId="17" xfId="0" applyNumberFormat="1" applyFont="1" applyFill="1" applyBorder="1" applyAlignment="1">
      <alignment horizontal="center"/>
    </xf>
    <xf numFmtId="0" fontId="6" fillId="0" borderId="17" xfId="0" applyFont="1" applyBorder="1" applyAlignment="1">
      <alignment horizontal="left" indent="1"/>
    </xf>
    <xf numFmtId="3" fontId="6" fillId="0" borderId="17" xfId="0" applyNumberFormat="1" applyFont="1" applyBorder="1"/>
    <xf numFmtId="167" fontId="6" fillId="0" borderId="17" xfId="0" applyNumberFormat="1" applyFont="1" applyBorder="1"/>
    <xf numFmtId="0" fontId="23" fillId="9" borderId="17" xfId="0" applyFont="1" applyFill="1" applyBorder="1" applyAlignment="1">
      <alignment vertical="center"/>
    </xf>
    <xf numFmtId="3" fontId="23" fillId="9" borderId="17" xfId="0" applyNumberFormat="1" applyFont="1" applyFill="1" applyBorder="1" applyAlignment="1">
      <alignment vertical="center"/>
    </xf>
    <xf numFmtId="167" fontId="23" fillId="9" borderId="17" xfId="0" applyNumberFormat="1" applyFont="1" applyFill="1" applyBorder="1" applyAlignment="1">
      <alignment vertical="center"/>
    </xf>
    <xf numFmtId="169" fontId="0" fillId="0" borderId="1" xfId="5" applyNumberFormat="1" applyFont="1" applyBorder="1" applyAlignment="1">
      <alignment horizontal="right"/>
    </xf>
    <xf numFmtId="0" fontId="27" fillId="8" borderId="1" xfId="0" applyFont="1" applyFill="1" applyBorder="1" applyAlignment="1">
      <alignment horizontal="left"/>
    </xf>
    <xf numFmtId="0" fontId="0" fillId="0" borderId="1" xfId="0" applyBorder="1" applyAlignment="1">
      <alignment horizontal="left"/>
    </xf>
    <xf numFmtId="3" fontId="0" fillId="0" borderId="1" xfId="0" applyNumberFormat="1" applyBorder="1"/>
    <xf numFmtId="168" fontId="0" fillId="0" borderId="1" xfId="0" applyNumberFormat="1" applyBorder="1"/>
    <xf numFmtId="169" fontId="1" fillId="0" borderId="1" xfId="5" applyNumberFormat="1" applyFont="1" applyFill="1" applyBorder="1" applyAlignment="1">
      <alignment horizontal="right"/>
    </xf>
    <xf numFmtId="164" fontId="5" fillId="6" borderId="0" xfId="1" applyNumberFormat="1" applyFont="1" applyFill="1" applyBorder="1" applyAlignment="1">
      <alignment vertical="center" wrapText="1"/>
    </xf>
    <xf numFmtId="164" fontId="27" fillId="8" borderId="1" xfId="1" applyNumberFormat="1" applyFont="1" applyFill="1" applyBorder="1" applyAlignment="1">
      <alignment horizontal="left"/>
    </xf>
    <xf numFmtId="164" fontId="0" fillId="0" borderId="1" xfId="1" applyNumberFormat="1" applyFont="1" applyBorder="1" applyAlignment="1">
      <alignment horizontal="right"/>
    </xf>
    <xf numFmtId="164" fontId="0" fillId="0" borderId="1" xfId="1" applyNumberFormat="1" applyFont="1" applyFill="1" applyBorder="1" applyAlignment="1">
      <alignment horizontal="right"/>
    </xf>
    <xf numFmtId="164" fontId="12" fillId="7" borderId="1" xfId="1" applyNumberFormat="1" applyFont="1" applyFill="1" applyBorder="1" applyAlignment="1">
      <alignment vertical="center"/>
    </xf>
    <xf numFmtId="164" fontId="27" fillId="8" borderId="1" xfId="1" applyNumberFormat="1" applyFont="1" applyFill="1" applyBorder="1" applyAlignment="1">
      <alignment horizontal="right"/>
    </xf>
    <xf numFmtId="164" fontId="18" fillId="2" borderId="0" xfId="1" applyNumberFormat="1" applyFont="1" applyFill="1" applyBorder="1" applyAlignment="1">
      <alignment horizontal="left" vertical="center" wrapText="1"/>
    </xf>
    <xf numFmtId="164" fontId="0" fillId="0" borderId="0" xfId="1" applyNumberFormat="1" applyFont="1"/>
    <xf numFmtId="164" fontId="0" fillId="0" borderId="0" xfId="1" applyNumberFormat="1" applyFont="1" applyBorder="1"/>
    <xf numFmtId="169" fontId="5" fillId="6" borderId="0" xfId="5" applyNumberFormat="1" applyFont="1" applyFill="1" applyBorder="1" applyAlignment="1">
      <alignment vertical="center" wrapText="1"/>
    </xf>
    <xf numFmtId="169" fontId="27" fillId="8" borderId="1" xfId="5" applyNumberFormat="1" applyFont="1" applyFill="1" applyBorder="1" applyAlignment="1">
      <alignment horizontal="left"/>
    </xf>
    <xf numFmtId="169" fontId="12" fillId="7" borderId="1" xfId="5" applyNumberFormat="1" applyFont="1" applyFill="1" applyBorder="1" applyAlignment="1">
      <alignment vertical="center"/>
    </xf>
    <xf numFmtId="169" fontId="27" fillId="8" borderId="1" xfId="5" applyNumberFormat="1" applyFont="1" applyFill="1" applyBorder="1" applyAlignment="1">
      <alignment horizontal="right"/>
    </xf>
    <xf numFmtId="169" fontId="0" fillId="0" borderId="0" xfId="5" applyNumberFormat="1" applyFont="1"/>
    <xf numFmtId="169" fontId="0" fillId="0" borderId="0" xfId="5" applyNumberFormat="1" applyFont="1" applyBorder="1"/>
    <xf numFmtId="0" fontId="20" fillId="5" borderId="0" xfId="2" applyFont="1" applyFill="1" applyAlignment="1">
      <alignment horizontal="left" vertical="top"/>
    </xf>
    <xf numFmtId="0" fontId="5" fillId="2" borderId="0" xfId="3" applyFont="1" applyFill="1" applyAlignment="1">
      <alignment vertical="center" wrapText="1"/>
    </xf>
    <xf numFmtId="0" fontId="18" fillId="2" borderId="0" xfId="0" applyFont="1" applyFill="1" applyAlignment="1">
      <alignment horizontal="left" vertical="center" wrapText="1"/>
    </xf>
    <xf numFmtId="0" fontId="17" fillId="6" borderId="0" xfId="3" applyFont="1" applyFill="1" applyAlignment="1">
      <alignment vertical="center" wrapText="1"/>
    </xf>
    <xf numFmtId="0" fontId="29" fillId="0" borderId="0" xfId="0" applyFont="1" applyAlignment="1">
      <alignment horizontal="left"/>
    </xf>
    <xf numFmtId="0" fontId="19" fillId="2" borderId="0" xfId="0" applyFont="1" applyFill="1" applyAlignment="1">
      <alignment horizontal="left" vertical="center" wrapText="1"/>
    </xf>
    <xf numFmtId="2" fontId="0" fillId="0" borderId="0" xfId="0" applyNumberFormat="1"/>
    <xf numFmtId="167" fontId="13" fillId="0" borderId="1" xfId="0" applyNumberFormat="1" applyFont="1" applyBorder="1" applyAlignment="1">
      <alignment vertical="center"/>
    </xf>
    <xf numFmtId="167" fontId="0" fillId="0" borderId="1" xfId="0" applyNumberFormat="1" applyBorder="1"/>
    <xf numFmtId="167" fontId="12" fillId="7" borderId="1" xfId="0" applyNumberFormat="1" applyFont="1" applyFill="1" applyBorder="1" applyAlignment="1">
      <alignment vertical="center"/>
    </xf>
    <xf numFmtId="3" fontId="5" fillId="6" borderId="0" xfId="3" applyNumberFormat="1" applyFont="1" applyFill="1" applyAlignment="1">
      <alignment vertical="center" wrapText="1"/>
    </xf>
    <xf numFmtId="0" fontId="31" fillId="0" borderId="17" xfId="0" applyFont="1" applyBorder="1"/>
    <xf numFmtId="2" fontId="31" fillId="0" borderId="17" xfId="0" applyNumberFormat="1" applyFont="1" applyBorder="1"/>
    <xf numFmtId="3" fontId="6" fillId="0" borderId="17" xfId="0" applyNumberFormat="1" applyFont="1" applyBorder="1" applyAlignment="1">
      <alignment vertical="center"/>
    </xf>
    <xf numFmtId="167" fontId="6" fillId="0" borderId="17" xfId="0" applyNumberFormat="1" applyFont="1" applyBorder="1" applyAlignment="1">
      <alignment vertical="center"/>
    </xf>
    <xf numFmtId="3" fontId="23" fillId="9" borderId="17" xfId="0" applyNumberFormat="1" applyFont="1" applyFill="1" applyBorder="1"/>
    <xf numFmtId="167" fontId="23" fillId="9" borderId="17" xfId="0" applyNumberFormat="1" applyFont="1" applyFill="1" applyBorder="1"/>
    <xf numFmtId="0" fontId="31" fillId="0" borderId="17" xfId="0" applyFont="1" applyBorder="1" applyAlignment="1">
      <alignment horizontal="left" indent="1"/>
    </xf>
    <xf numFmtId="0" fontId="6" fillId="0" borderId="0" xfId="0" applyFont="1"/>
    <xf numFmtId="14" fontId="6" fillId="0" borderId="0" xfId="0" applyNumberFormat="1" applyFont="1"/>
    <xf numFmtId="165" fontId="6" fillId="0" borderId="0" xfId="0" applyNumberFormat="1" applyFont="1"/>
    <xf numFmtId="0" fontId="11" fillId="0" borderId="0" xfId="0" applyFont="1" applyAlignment="1">
      <alignment vertical="center"/>
    </xf>
    <xf numFmtId="14" fontId="11" fillId="0" borderId="0" xfId="0" applyNumberFormat="1" applyFont="1" applyAlignment="1">
      <alignment vertical="center"/>
    </xf>
    <xf numFmtId="3" fontId="6" fillId="0" borderId="0" xfId="0" applyNumberFormat="1" applyFont="1" applyAlignment="1">
      <alignment horizontal="right" vertical="center"/>
    </xf>
    <xf numFmtId="3" fontId="11" fillId="0" borderId="0" xfId="0" applyNumberFormat="1" applyFont="1" applyAlignment="1">
      <alignment horizontal="right" vertical="center"/>
    </xf>
    <xf numFmtId="3" fontId="11" fillId="0" borderId="0" xfId="1" applyNumberFormat="1" applyFont="1" applyFill="1" applyBorder="1" applyAlignment="1">
      <alignment vertical="center"/>
    </xf>
    <xf numFmtId="165" fontId="11" fillId="0" borderId="0" xfId="0" applyNumberFormat="1" applyFont="1" applyAlignment="1">
      <alignment vertical="center"/>
    </xf>
    <xf numFmtId="165" fontId="33" fillId="0" borderId="0" xfId="0" applyNumberFormat="1" applyFont="1"/>
    <xf numFmtId="0" fontId="33" fillId="0" borderId="0" xfId="0" applyFont="1"/>
    <xf numFmtId="0" fontId="6" fillId="0" borderId="0" xfId="0" applyFont="1" applyAlignment="1">
      <alignment wrapText="1"/>
    </xf>
    <xf numFmtId="165" fontId="25" fillId="0" borderId="0" xfId="0" applyNumberFormat="1" applyFont="1" applyAlignment="1">
      <alignment horizontal="left" wrapText="1"/>
    </xf>
    <xf numFmtId="0" fontId="25" fillId="0" borderId="0" xfId="0" applyFont="1" applyAlignment="1">
      <alignment horizontal="left" wrapText="1"/>
    </xf>
    <xf numFmtId="0" fontId="25" fillId="0" borderId="0" xfId="0" applyFont="1" applyAlignment="1">
      <alignment horizontal="left"/>
    </xf>
    <xf numFmtId="14" fontId="10" fillId="4" borderId="8" xfId="0" applyNumberFormat="1" applyFont="1" applyFill="1" applyBorder="1" applyAlignment="1">
      <alignment vertical="top" wrapText="1"/>
    </xf>
    <xf numFmtId="1" fontId="10" fillId="4" borderId="8" xfId="0" applyNumberFormat="1" applyFont="1" applyFill="1" applyBorder="1" applyAlignment="1">
      <alignment horizontal="left" vertical="top" wrapText="1"/>
    </xf>
    <xf numFmtId="1" fontId="10" fillId="4" borderId="8" xfId="0" applyNumberFormat="1" applyFont="1" applyFill="1" applyBorder="1" applyAlignment="1">
      <alignment horizontal="left" wrapText="1"/>
    </xf>
    <xf numFmtId="1" fontId="10" fillId="4" borderId="8" xfId="4" applyNumberFormat="1" applyFont="1" applyFill="1" applyBorder="1" applyAlignment="1">
      <alignment horizontal="left" wrapText="1"/>
    </xf>
    <xf numFmtId="3" fontId="22" fillId="3" borderId="5" xfId="1" applyNumberFormat="1" applyFont="1" applyFill="1" applyBorder="1" applyAlignment="1">
      <alignment horizontal="right" wrapText="1"/>
    </xf>
    <xf numFmtId="3" fontId="22" fillId="3" borderId="5" xfId="1" applyNumberFormat="1" applyFont="1" applyFill="1" applyBorder="1" applyAlignment="1">
      <alignment horizontal="left" vertical="top" wrapText="1"/>
    </xf>
    <xf numFmtId="1" fontId="22" fillId="3" borderId="5" xfId="1" applyNumberFormat="1" applyFont="1" applyFill="1" applyBorder="1" applyAlignment="1">
      <alignment horizontal="left" vertical="top" wrapText="1"/>
    </xf>
    <xf numFmtId="3" fontId="22" fillId="3" borderId="5" xfId="1" applyNumberFormat="1" applyFont="1" applyFill="1" applyBorder="1" applyAlignment="1">
      <alignment vertical="top" wrapText="1"/>
    </xf>
    <xf numFmtId="0" fontId="22" fillId="3" borderId="5" xfId="4" applyFont="1" applyFill="1" applyBorder="1" applyAlignment="1">
      <alignment horizontal="left" vertical="top" wrapText="1"/>
    </xf>
    <xf numFmtId="0" fontId="22" fillId="3" borderId="5" xfId="4" applyFont="1" applyFill="1" applyBorder="1" applyAlignment="1">
      <alignment vertical="top" wrapText="1"/>
    </xf>
    <xf numFmtId="165" fontId="22" fillId="3" borderId="5" xfId="4" applyNumberFormat="1" applyFont="1" applyFill="1" applyBorder="1" applyAlignment="1">
      <alignment horizontal="left" vertical="top" wrapText="1"/>
    </xf>
    <xf numFmtId="3" fontId="22" fillId="3" borderId="1" xfId="1" applyNumberFormat="1" applyFont="1" applyFill="1" applyBorder="1" applyAlignment="1">
      <alignment vertical="top" wrapText="1"/>
    </xf>
    <xf numFmtId="0" fontId="22" fillId="3" borderId="1" xfId="4" applyFont="1" applyFill="1" applyBorder="1" applyAlignment="1">
      <alignment vertical="top" wrapText="1"/>
    </xf>
    <xf numFmtId="165" fontId="22" fillId="3" borderId="1" xfId="4" applyNumberFormat="1" applyFont="1" applyFill="1" applyBorder="1" applyAlignment="1">
      <alignment vertical="top" wrapText="1"/>
    </xf>
    <xf numFmtId="0" fontId="34" fillId="2" borderId="0" xfId="0" applyFont="1" applyFill="1" applyAlignment="1">
      <alignment vertical="center"/>
    </xf>
    <xf numFmtId="165" fontId="34" fillId="2" borderId="0" xfId="0" applyNumberFormat="1" applyFont="1" applyFill="1" applyAlignment="1">
      <alignment vertical="center"/>
    </xf>
    <xf numFmtId="0" fontId="34" fillId="2" borderId="18" xfId="0" applyFont="1" applyFill="1" applyBorder="1" applyAlignment="1">
      <alignment vertical="center"/>
    </xf>
    <xf numFmtId="0" fontId="5" fillId="0" borderId="0" xfId="3" applyFont="1" applyAlignment="1">
      <alignment vertical="center" wrapText="1"/>
    </xf>
    <xf numFmtId="14" fontId="5" fillId="0" borderId="0" xfId="3" applyNumberFormat="1" applyFont="1" applyAlignment="1">
      <alignment vertical="center" wrapText="1"/>
    </xf>
    <xf numFmtId="1" fontId="5" fillId="6" borderId="0" xfId="3" applyNumberFormat="1" applyFont="1" applyFill="1" applyAlignment="1">
      <alignment vertical="center" wrapText="1"/>
    </xf>
    <xf numFmtId="165" fontId="5" fillId="6" borderId="0" xfId="3" applyNumberFormat="1" applyFont="1" applyFill="1" applyAlignment="1">
      <alignment vertical="center" wrapText="1"/>
    </xf>
    <xf numFmtId="0" fontId="36" fillId="0" borderId="1" xfId="0" applyFont="1" applyBorder="1" applyAlignment="1">
      <alignment vertical="center"/>
    </xf>
    <xf numFmtId="165" fontId="36" fillId="0" borderId="1" xfId="0" applyNumberFormat="1" applyFont="1" applyBorder="1" applyAlignment="1">
      <alignment vertical="center"/>
    </xf>
    <xf numFmtId="3" fontId="36" fillId="0" borderId="1" xfId="1" applyNumberFormat="1" applyFont="1" applyFill="1" applyBorder="1" applyAlignment="1">
      <alignment vertical="center"/>
    </xf>
    <xf numFmtId="3" fontId="36" fillId="0" borderId="1" xfId="0" applyNumberFormat="1" applyFont="1" applyBorder="1" applyAlignment="1">
      <alignment horizontal="right" vertical="center"/>
    </xf>
    <xf numFmtId="3" fontId="37" fillId="0" borderId="1" xfId="0" applyNumberFormat="1" applyFont="1" applyBorder="1" applyAlignment="1">
      <alignment horizontal="right" vertical="center"/>
    </xf>
    <xf numFmtId="14" fontId="38" fillId="0" borderId="1" xfId="0" applyNumberFormat="1" applyFont="1" applyBorder="1" applyAlignment="1">
      <alignment horizontal="right"/>
    </xf>
    <xf numFmtId="1" fontId="38" fillId="0" borderId="1" xfId="0" applyNumberFormat="1" applyFont="1" applyBorder="1" applyAlignment="1">
      <alignment horizontal="right"/>
    </xf>
    <xf numFmtId="3" fontId="39" fillId="0" borderId="1" xfId="0" applyNumberFormat="1" applyFont="1" applyBorder="1" applyAlignment="1">
      <alignment horizontal="right" vertical="center"/>
    </xf>
    <xf numFmtId="14" fontId="38" fillId="0" borderId="9" xfId="0" applyNumberFormat="1" applyFont="1" applyBorder="1" applyAlignment="1">
      <alignment horizontal="right"/>
    </xf>
    <xf numFmtId="0" fontId="0" fillId="0" borderId="19" xfId="0" applyBorder="1"/>
    <xf numFmtId="0" fontId="40" fillId="0" borderId="19" xfId="0" applyFont="1" applyBorder="1" applyAlignment="1">
      <alignment horizontal="left"/>
    </xf>
    <xf numFmtId="164" fontId="1" fillId="5" borderId="1" xfId="1" applyNumberFormat="1" applyFont="1" applyFill="1" applyBorder="1" applyAlignment="1">
      <alignment horizontal="left"/>
    </xf>
    <xf numFmtId="164" fontId="0" fillId="2" borderId="1" xfId="1" applyNumberFormat="1" applyFont="1" applyFill="1" applyBorder="1" applyAlignment="1">
      <alignment horizontal="left"/>
    </xf>
    <xf numFmtId="164" fontId="40" fillId="2" borderId="1" xfId="1" applyNumberFormat="1" applyFont="1" applyFill="1" applyBorder="1" applyAlignment="1">
      <alignment horizontal="right"/>
    </xf>
    <xf numFmtId="164" fontId="0" fillId="0" borderId="3" xfId="1" applyNumberFormat="1" applyFont="1" applyFill="1" applyBorder="1"/>
    <xf numFmtId="0" fontId="0" fillId="0" borderId="1" xfId="0" applyBorder="1"/>
    <xf numFmtId="0" fontId="41" fillId="0" borderId="0" xfId="0" applyFont="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40" fillId="0" borderId="0" xfId="0" applyFont="1"/>
    <xf numFmtId="2" fontId="42" fillId="10" borderId="20" xfId="0" applyNumberFormat="1" applyFont="1" applyFill="1" applyBorder="1" applyAlignment="1">
      <alignment horizontal="right" vertical="center"/>
    </xf>
    <xf numFmtId="0" fontId="42" fillId="10" borderId="20" xfId="0" applyFont="1" applyFill="1" applyBorder="1" applyAlignment="1">
      <alignment horizontal="right" vertical="center"/>
    </xf>
    <xf numFmtId="0" fontId="42" fillId="10" borderId="21" xfId="0" applyFont="1" applyFill="1" applyBorder="1" applyAlignment="1">
      <alignment vertical="center"/>
    </xf>
    <xf numFmtId="2" fontId="43" fillId="0" borderId="20" xfId="0" applyNumberFormat="1" applyFont="1" applyBorder="1" applyAlignment="1">
      <alignment horizontal="right" vertical="center"/>
    </xf>
    <xf numFmtId="0" fontId="43" fillId="0" borderId="20" xfId="0" applyFont="1" applyBorder="1" applyAlignment="1">
      <alignment horizontal="right" vertical="center"/>
    </xf>
    <xf numFmtId="0" fontId="43" fillId="0" borderId="21" xfId="0" applyFont="1" applyBorder="1" applyAlignment="1">
      <alignment vertical="center"/>
    </xf>
    <xf numFmtId="0" fontId="43" fillId="0" borderId="21" xfId="0" applyFont="1" applyBorder="1" applyAlignment="1">
      <alignment vertical="center" wrapText="1"/>
    </xf>
    <xf numFmtId="0" fontId="42" fillId="10" borderId="22" xfId="0" applyFont="1" applyFill="1" applyBorder="1" applyAlignment="1">
      <alignment vertical="center" wrapText="1"/>
    </xf>
    <xf numFmtId="0" fontId="42" fillId="10" borderId="17" xfId="0" applyFont="1" applyFill="1" applyBorder="1" applyAlignment="1">
      <alignment vertical="center"/>
    </xf>
    <xf numFmtId="0" fontId="40" fillId="0" borderId="0" xfId="0" applyFont="1" applyAlignment="1">
      <alignment horizontal="left" vertical="center"/>
    </xf>
    <xf numFmtId="0" fontId="42" fillId="0" borderId="0" xfId="0" applyFont="1" applyAlignment="1">
      <alignment horizontal="left" vertical="center"/>
    </xf>
    <xf numFmtId="0" fontId="42" fillId="0" borderId="6" xfId="0" applyFont="1" applyBorder="1" applyAlignment="1">
      <alignment horizontal="left" vertical="center"/>
    </xf>
    <xf numFmtId="0" fontId="0" fillId="0" borderId="0" xfId="0" applyAlignment="1">
      <alignment vertical="center"/>
    </xf>
    <xf numFmtId="0" fontId="42" fillId="10" borderId="22" xfId="0" applyFont="1" applyFill="1" applyBorder="1" applyAlignment="1">
      <alignment vertical="center"/>
    </xf>
    <xf numFmtId="0" fontId="42" fillId="10" borderId="23" xfId="0" applyFont="1" applyFill="1" applyBorder="1" applyAlignment="1">
      <alignment vertical="center"/>
    </xf>
    <xf numFmtId="0" fontId="18" fillId="2" borderId="0" xfId="0" applyFont="1" applyFill="1" applyAlignment="1">
      <alignment horizontal="left" wrapText="1"/>
    </xf>
    <xf numFmtId="0" fontId="19" fillId="2" borderId="0" xfId="0" applyFont="1" applyFill="1" applyAlignment="1">
      <alignment horizontal="left" vertical="center" wrapText="1"/>
    </xf>
    <xf numFmtId="0" fontId="20" fillId="0" borderId="0" xfId="2" applyFont="1" applyAlignment="1">
      <alignment horizontal="center" vertical="top"/>
    </xf>
    <xf numFmtId="0" fontId="16" fillId="6" borderId="0" xfId="3" applyFont="1" applyFill="1" applyAlignment="1">
      <alignment horizontal="center" vertical="center" wrapText="1"/>
    </xf>
    <xf numFmtId="0" fontId="20" fillId="5" borderId="0" xfId="2" applyFont="1" applyFill="1" applyAlignment="1">
      <alignment horizontal="center" vertical="top"/>
    </xf>
    <xf numFmtId="0" fontId="32" fillId="0" borderId="0" xfId="0" applyFont="1" applyAlignment="1">
      <alignment horizontal="center"/>
    </xf>
    <xf numFmtId="0" fontId="29" fillId="0" borderId="0" xfId="0" applyFont="1" applyAlignment="1">
      <alignment horizontal="left"/>
    </xf>
    <xf numFmtId="0" fontId="28" fillId="0" borderId="0" xfId="0" applyFont="1" applyAlignment="1">
      <alignment horizontal="center" wrapText="1"/>
    </xf>
    <xf numFmtId="0" fontId="28" fillId="0" borderId="0" xfId="0" applyFont="1" applyAlignment="1">
      <alignment horizontal="center"/>
    </xf>
    <xf numFmtId="0" fontId="18" fillId="2" borderId="0" xfId="0" applyFont="1" applyFill="1" applyAlignment="1">
      <alignment horizontal="left" vertical="center" wrapText="1"/>
    </xf>
    <xf numFmtId="0" fontId="35" fillId="0" borderId="0" xfId="2" applyFont="1" applyAlignment="1">
      <alignment horizontal="left" vertical="top"/>
    </xf>
    <xf numFmtId="0" fontId="35" fillId="6" borderId="0" xfId="3" applyFont="1" applyFill="1" applyAlignment="1">
      <alignment horizontal="left" vertical="center" wrapText="1"/>
    </xf>
    <xf numFmtId="0" fontId="35" fillId="5" borderId="0" xfId="2" applyFont="1" applyFill="1" applyAlignment="1">
      <alignment horizontal="left" vertical="top"/>
    </xf>
    <xf numFmtId="0" fontId="22" fillId="3" borderId="1" xfId="4" applyFont="1" applyFill="1" applyBorder="1" applyAlignment="1">
      <alignment horizontal="left" vertical="top" wrapText="1"/>
    </xf>
    <xf numFmtId="3" fontId="22" fillId="3" borderId="1" xfId="1" applyNumberFormat="1" applyFont="1" applyFill="1" applyBorder="1" applyAlignment="1">
      <alignment horizontal="left" vertical="top" wrapText="1"/>
    </xf>
    <xf numFmtId="0" fontId="20" fillId="0" borderId="0" xfId="2" applyFont="1" applyAlignment="1">
      <alignment horizontal="left" vertical="top"/>
    </xf>
    <xf numFmtId="0" fontId="2" fillId="0" borderId="0" xfId="0" applyFont="1" applyAlignment="1">
      <alignment vertical="top" wrapText="1"/>
    </xf>
    <xf numFmtId="0" fontId="41" fillId="0" borderId="6" xfId="0" applyFont="1" applyBorder="1" applyAlignment="1">
      <alignment horizontal="left" vertical="top" wrapText="1"/>
    </xf>
    <xf numFmtId="0" fontId="41" fillId="0" borderId="0" xfId="0" applyFont="1" applyAlignment="1">
      <alignment horizontal="left" vertical="top" wrapText="1"/>
    </xf>
    <xf numFmtId="0" fontId="42" fillId="10" borderId="24" xfId="0" applyFont="1" applyFill="1" applyBorder="1" applyAlignment="1">
      <alignment horizontal="center" vertical="center"/>
    </xf>
    <xf numFmtId="0" fontId="42" fillId="10" borderId="23" xfId="0" applyFont="1" applyFill="1" applyBorder="1" applyAlignment="1">
      <alignment horizontal="center" vertical="center"/>
    </xf>
    <xf numFmtId="0" fontId="42" fillId="10" borderId="22" xfId="0" applyFont="1" applyFill="1" applyBorder="1" applyAlignment="1">
      <alignment horizontal="center" vertical="center"/>
    </xf>
    <xf numFmtId="0" fontId="42" fillId="10" borderId="6" xfId="0" applyFont="1" applyFill="1" applyBorder="1" applyAlignment="1">
      <alignment horizontal="center" vertical="center"/>
    </xf>
    <xf numFmtId="0" fontId="42" fillId="10" borderId="0" xfId="0" applyFont="1" applyFill="1" applyAlignment="1">
      <alignment horizontal="center" vertical="center"/>
    </xf>
    <xf numFmtId="0" fontId="0" fillId="0" borderId="6" xfId="0" applyBorder="1" applyAlignment="1">
      <alignment horizontal="left" vertical="top" wrapText="1"/>
    </xf>
    <xf numFmtId="0" fontId="0" fillId="0" borderId="0" xfId="0" applyAlignment="1">
      <alignment horizontal="left" vertical="top" wrapText="1"/>
    </xf>
    <xf numFmtId="0" fontId="0" fillId="0" borderId="24" xfId="0" applyBorder="1" applyAlignment="1">
      <alignment horizontal="left" vertical="top" wrapText="1"/>
    </xf>
    <xf numFmtId="0" fontId="0" fillId="0" borderId="23" xfId="0" applyBorder="1" applyAlignment="1">
      <alignment horizontal="left" vertical="top" wrapText="1"/>
    </xf>
    <xf numFmtId="0" fontId="0" fillId="0" borderId="22" xfId="0" applyBorder="1" applyAlignment="1">
      <alignment horizontal="left" vertical="top" wrapText="1"/>
    </xf>
    <xf numFmtId="0" fontId="40" fillId="0" borderId="0" xfId="0" applyFont="1" applyAlignment="1">
      <alignment horizontal="left" vertical="center"/>
    </xf>
    <xf numFmtId="0" fontId="16" fillId="6" borderId="0" xfId="3" applyFont="1" applyFill="1" applyAlignment="1">
      <alignment horizontal="left" vertical="center" wrapText="1"/>
    </xf>
    <xf numFmtId="0" fontId="6" fillId="0" borderId="4" xfId="0" applyFont="1" applyBorder="1" applyAlignment="1">
      <alignment horizontal="left" vertical="top" wrapText="1"/>
    </xf>
    <xf numFmtId="0" fontId="2" fillId="2" borderId="0" xfId="0" applyFont="1" applyFill="1"/>
    <xf numFmtId="0" fontId="16" fillId="6" borderId="0" xfId="3" applyFont="1" applyFill="1" applyAlignment="1">
      <alignment vertical="center" wrapText="1"/>
    </xf>
    <xf numFmtId="0" fontId="2" fillId="0" borderId="0" xfId="0" applyFont="1"/>
    <xf numFmtId="0" fontId="20" fillId="5" borderId="0" xfId="2" applyFont="1" applyFill="1" applyAlignment="1">
      <alignment horizontal="left" vertical="top"/>
    </xf>
    <xf numFmtId="0" fontId="5" fillId="5" borderId="0" xfId="3" applyFont="1" applyFill="1" applyAlignment="1">
      <alignment vertical="center" wrapText="1"/>
    </xf>
    <xf numFmtId="0" fontId="44" fillId="2" borderId="0" xfId="0" applyFont="1" applyFill="1" applyAlignment="1">
      <alignment horizontal="left" vertical="center"/>
    </xf>
    <xf numFmtId="0" fontId="45" fillId="2" borderId="0" xfId="0" applyFont="1" applyFill="1"/>
    <xf numFmtId="0" fontId="46" fillId="2" borderId="0" xfId="0" applyFont="1" applyFill="1" applyAlignment="1">
      <alignment horizontal="center"/>
    </xf>
    <xf numFmtId="0" fontId="46" fillId="0" borderId="0" xfId="0" applyFont="1" applyAlignment="1">
      <alignment horizontal="center"/>
    </xf>
    <xf numFmtId="0" fontId="46" fillId="4" borderId="10" xfId="0" applyFont="1" applyFill="1" applyBorder="1" applyAlignment="1">
      <alignment horizontal="center" vertical="center"/>
    </xf>
    <xf numFmtId="0" fontId="46" fillId="4" borderId="26" xfId="0" applyFont="1" applyFill="1" applyBorder="1" applyAlignment="1">
      <alignment horizontal="center" vertical="center"/>
    </xf>
    <xf numFmtId="0" fontId="46" fillId="4" borderId="11" xfId="0" applyFont="1" applyFill="1" applyBorder="1" applyAlignment="1">
      <alignment horizontal="center" vertical="center"/>
    </xf>
    <xf numFmtId="0" fontId="8" fillId="2" borderId="6" xfId="0" applyFont="1" applyFill="1" applyBorder="1" applyAlignment="1">
      <alignment horizontal="center" vertical="center"/>
    </xf>
    <xf numFmtId="0" fontId="8" fillId="2" borderId="0" xfId="0" applyFont="1" applyFill="1" applyAlignment="1">
      <alignment horizontal="center" vertical="center"/>
    </xf>
    <xf numFmtId="0" fontId="8" fillId="2" borderId="0" xfId="0" applyFont="1" applyFill="1" applyAlignment="1">
      <alignment horizontal="center" vertical="center" wrapText="1"/>
    </xf>
    <xf numFmtId="0" fontId="8" fillId="2" borderId="27" xfId="0" applyFont="1" applyFill="1" applyBorder="1" applyAlignment="1">
      <alignment horizontal="center" vertical="center"/>
    </xf>
    <xf numFmtId="0" fontId="8" fillId="2" borderId="0" xfId="0" applyFont="1" applyFill="1" applyAlignment="1">
      <alignment horizontal="center"/>
    </xf>
    <xf numFmtId="0" fontId="8" fillId="2" borderId="6" xfId="0" applyFont="1" applyFill="1" applyBorder="1" applyAlignment="1">
      <alignment horizontal="left" vertical="center" wrapText="1"/>
    </xf>
    <xf numFmtId="0" fontId="8" fillId="2" borderId="0" xfId="0" applyFont="1" applyFill="1" applyAlignment="1">
      <alignment horizontal="left" vertical="center" wrapText="1"/>
    </xf>
    <xf numFmtId="0" fontId="2" fillId="2" borderId="0" xfId="0" applyFont="1" applyFill="1" applyAlignment="1">
      <alignment horizontal="left"/>
    </xf>
    <xf numFmtId="0" fontId="8" fillId="2" borderId="0" xfId="0" applyFont="1" applyFill="1" applyAlignment="1">
      <alignment horizontal="left" vertical="center"/>
    </xf>
    <xf numFmtId="0" fontId="8" fillId="2" borderId="27" xfId="0" applyFont="1" applyFill="1" applyBorder="1" applyAlignment="1">
      <alignment horizontal="left" vertical="center"/>
    </xf>
    <xf numFmtId="0" fontId="8" fillId="2" borderId="0" xfId="0" applyFont="1" applyFill="1" applyAlignment="1">
      <alignment horizontal="left"/>
    </xf>
    <xf numFmtId="3" fontId="2" fillId="2" borderId="0" xfId="0" applyNumberFormat="1" applyFont="1" applyFill="1" applyAlignment="1">
      <alignment horizontal="left"/>
    </xf>
    <xf numFmtId="0" fontId="15" fillId="3" borderId="7" xfId="0" applyFont="1" applyFill="1" applyBorder="1" applyAlignment="1">
      <alignment horizontal="center" vertical="center" wrapText="1"/>
    </xf>
    <xf numFmtId="0" fontId="15" fillId="3" borderId="9" xfId="0" applyFont="1" applyFill="1" applyBorder="1" applyAlignment="1">
      <alignment horizontal="center" vertical="center" wrapText="1"/>
    </xf>
    <xf numFmtId="0" fontId="15" fillId="3" borderId="28" xfId="0" applyFont="1" applyFill="1" applyBorder="1" applyAlignment="1">
      <alignment horizontal="center" vertical="center" wrapText="1"/>
    </xf>
    <xf numFmtId="170" fontId="15" fillId="3" borderId="1" xfId="0" applyNumberFormat="1" applyFont="1" applyFill="1" applyBorder="1" applyAlignment="1">
      <alignment horizontal="center" vertical="center" wrapText="1"/>
    </xf>
    <xf numFmtId="170" fontId="15" fillId="0" borderId="0" xfId="0" applyNumberFormat="1" applyFont="1" applyAlignment="1">
      <alignment horizontal="center" vertical="center" wrapText="1"/>
    </xf>
    <xf numFmtId="0" fontId="15" fillId="3" borderId="1" xfId="0" applyFont="1" applyFill="1" applyBorder="1" applyAlignment="1">
      <alignment horizontal="center" vertical="center" wrapText="1"/>
    </xf>
    <xf numFmtId="0" fontId="15" fillId="3" borderId="1" xfId="0" applyFont="1" applyFill="1" applyBorder="1" applyAlignment="1">
      <alignment vertical="center" wrapText="1"/>
    </xf>
    <xf numFmtId="3" fontId="2" fillId="2" borderId="0" xfId="0" applyNumberFormat="1" applyFont="1" applyFill="1"/>
    <xf numFmtId="0" fontId="2" fillId="5" borderId="29" xfId="0" applyFont="1" applyFill="1" applyBorder="1"/>
    <xf numFmtId="164" fontId="2" fillId="5" borderId="3" xfId="1" applyNumberFormat="1" applyFont="1" applyFill="1" applyBorder="1"/>
    <xf numFmtId="0" fontId="2" fillId="2" borderId="1" xfId="0" applyFont="1" applyFill="1" applyBorder="1"/>
    <xf numFmtId="170" fontId="2" fillId="0" borderId="1" xfId="1" applyNumberFormat="1" applyFont="1" applyFill="1" applyBorder="1"/>
    <xf numFmtId="170" fontId="2" fillId="0" borderId="0" xfId="1" applyNumberFormat="1" applyFont="1" applyFill="1" applyBorder="1"/>
    <xf numFmtId="0" fontId="2" fillId="5" borderId="5" xfId="0" applyFont="1" applyFill="1" applyBorder="1" applyAlignment="1">
      <alignment horizontal="left"/>
    </xf>
    <xf numFmtId="41" fontId="2" fillId="5" borderId="30" xfId="0" applyNumberFormat="1" applyFont="1" applyFill="1" applyBorder="1"/>
    <xf numFmtId="3" fontId="8" fillId="2" borderId="0" xfId="0" applyNumberFormat="1" applyFont="1" applyFill="1" applyAlignment="1">
      <alignment horizontal="center"/>
    </xf>
    <xf numFmtId="164" fontId="2" fillId="2" borderId="2" xfId="1" applyNumberFormat="1" applyFont="1" applyFill="1" applyBorder="1" applyAlignment="1">
      <alignment horizontal="left"/>
    </xf>
    <xf numFmtId="41" fontId="2" fillId="0" borderId="1" xfId="1" applyNumberFormat="1" applyFont="1" applyFill="1" applyBorder="1" applyAlignment="1">
      <alignment horizontal="right"/>
    </xf>
    <xf numFmtId="41" fontId="2" fillId="2" borderId="1" xfId="1" applyNumberFormat="1" applyFont="1" applyFill="1" applyBorder="1" applyAlignment="1">
      <alignment horizontal="right"/>
    </xf>
    <xf numFmtId="0" fontId="2" fillId="2" borderId="0" xfId="0" applyFont="1" applyFill="1"/>
    <xf numFmtId="0" fontId="2" fillId="2" borderId="25" xfId="0" applyFont="1" applyFill="1" applyBorder="1"/>
    <xf numFmtId="170" fontId="2" fillId="2" borderId="0" xfId="1" applyNumberFormat="1" applyFont="1" applyFill="1" applyBorder="1"/>
    <xf numFmtId="164" fontId="2" fillId="2" borderId="1" xfId="1" applyNumberFormat="1" applyFont="1" applyFill="1" applyBorder="1" applyAlignment="1">
      <alignment horizontal="left"/>
    </xf>
    <xf numFmtId="164" fontId="2" fillId="0" borderId="1" xfId="1" applyNumberFormat="1" applyFont="1" applyFill="1" applyBorder="1" applyAlignment="1"/>
    <xf numFmtId="164" fontId="2" fillId="2" borderId="4" xfId="1" applyNumberFormat="1" applyFont="1" applyFill="1" applyBorder="1" applyAlignment="1">
      <alignment horizontal="left"/>
    </xf>
    <xf numFmtId="164" fontId="2" fillId="2" borderId="0" xfId="1" applyNumberFormat="1" applyFont="1" applyFill="1" applyBorder="1" applyAlignment="1">
      <alignment horizontal="left"/>
    </xf>
    <xf numFmtId="164" fontId="2" fillId="0" borderId="0" xfId="1" applyNumberFormat="1" applyFont="1" applyFill="1" applyBorder="1" applyAlignment="1"/>
    <xf numFmtId="3" fontId="8" fillId="2" borderId="18" xfId="0" applyNumberFormat="1" applyFont="1" applyFill="1" applyBorder="1" applyAlignment="1">
      <alignment horizontal="center"/>
    </xf>
    <xf numFmtId="0" fontId="8" fillId="2" borderId="18" xfId="0" applyFont="1" applyFill="1" applyBorder="1" applyAlignment="1">
      <alignment horizontal="center"/>
    </xf>
    <xf numFmtId="164" fontId="2" fillId="2" borderId="6" xfId="1" applyNumberFormat="1" applyFont="1" applyFill="1" applyBorder="1" applyAlignment="1">
      <alignment horizontal="left"/>
    </xf>
    <xf numFmtId="164" fontId="2" fillId="2" borderId="0" xfId="1" applyNumberFormat="1" applyFont="1" applyFill="1" applyBorder="1" applyAlignment="1">
      <alignment horizontal="left"/>
    </xf>
    <xf numFmtId="0" fontId="8" fillId="4" borderId="31" xfId="0" applyFont="1" applyFill="1" applyBorder="1" applyAlignment="1">
      <alignment horizontal="center" vertical="center"/>
    </xf>
    <xf numFmtId="0" fontId="8" fillId="4" borderId="32" xfId="0" applyFont="1" applyFill="1" applyBorder="1" applyAlignment="1">
      <alignment horizontal="center" vertical="center"/>
    </xf>
    <xf numFmtId="0" fontId="8" fillId="0" borderId="6" xfId="0" applyFont="1" applyBorder="1" applyAlignment="1">
      <alignment horizontal="left" vertical="center" wrapText="1"/>
    </xf>
    <xf numFmtId="0" fontId="8" fillId="0" borderId="0" xfId="0" applyFont="1" applyAlignment="1">
      <alignment horizontal="left" vertical="center" wrapText="1"/>
    </xf>
    <xf numFmtId="0" fontId="2" fillId="2" borderId="0" xfId="0" applyFont="1" applyFill="1" applyAlignment="1">
      <alignment wrapText="1"/>
    </xf>
    <xf numFmtId="0" fontId="8" fillId="2" borderId="0" xfId="0" applyFont="1" applyFill="1" applyAlignment="1">
      <alignment horizontal="left" vertical="center"/>
    </xf>
    <xf numFmtId="0" fontId="8" fillId="2" borderId="27" xfId="0" applyFont="1" applyFill="1" applyBorder="1" applyAlignment="1">
      <alignment horizontal="left" vertical="center"/>
    </xf>
    <xf numFmtId="0" fontId="8" fillId="2" borderId="0" xfId="0" applyFont="1" applyFill="1" applyAlignment="1">
      <alignment horizontal="center" wrapText="1"/>
    </xf>
    <xf numFmtId="0" fontId="8" fillId="0" borderId="0" xfId="0" applyFont="1" applyAlignment="1">
      <alignment horizontal="center"/>
    </xf>
    <xf numFmtId="16" fontId="8" fillId="0" borderId="0" xfId="0" applyNumberFormat="1" applyFont="1" applyAlignment="1">
      <alignment horizontal="center"/>
    </xf>
    <xf numFmtId="16" fontId="8" fillId="2" borderId="0" xfId="0" applyNumberFormat="1" applyFont="1" applyFill="1" applyAlignment="1">
      <alignment horizontal="center" wrapText="1"/>
    </xf>
    <xf numFmtId="16" fontId="2" fillId="2" borderId="0" xfId="0" applyNumberFormat="1" applyFont="1" applyFill="1" applyAlignment="1">
      <alignment wrapText="1"/>
    </xf>
    <xf numFmtId="16" fontId="2" fillId="0" borderId="0" xfId="0" applyNumberFormat="1" applyFont="1"/>
    <xf numFmtId="3" fontId="2" fillId="0" borderId="0" xfId="0" applyNumberFormat="1" applyFont="1"/>
    <xf numFmtId="9" fontId="2" fillId="5" borderId="3" xfId="5" applyFont="1" applyFill="1" applyBorder="1"/>
    <xf numFmtId="0" fontId="2" fillId="5" borderId="3" xfId="0" applyFont="1" applyFill="1" applyBorder="1"/>
    <xf numFmtId="41" fontId="2" fillId="5" borderId="3" xfId="1" applyNumberFormat="1" applyFont="1" applyFill="1" applyBorder="1"/>
    <xf numFmtId="41" fontId="2" fillId="5" borderId="3" xfId="0" applyNumberFormat="1" applyFont="1" applyFill="1" applyBorder="1"/>
    <xf numFmtId="41" fontId="2" fillId="5" borderId="33" xfId="1" applyNumberFormat="1" applyFont="1" applyFill="1" applyBorder="1"/>
    <xf numFmtId="164" fontId="2" fillId="0" borderId="34" xfId="1" applyNumberFormat="1" applyFont="1" applyFill="1" applyBorder="1" applyAlignment="1">
      <alignment horizontal="left"/>
    </xf>
    <xf numFmtId="9" fontId="2" fillId="2" borderId="34" xfId="5" applyFont="1" applyFill="1" applyBorder="1" applyAlignment="1">
      <alignment horizontal="right"/>
    </xf>
    <xf numFmtId="164" fontId="2" fillId="2" borderId="34" xfId="1" applyNumberFormat="1" applyFont="1" applyFill="1" applyBorder="1" applyAlignment="1">
      <alignment horizontal="left"/>
    </xf>
    <xf numFmtId="41" fontId="2" fillId="0" borderId="34" xfId="1" applyNumberFormat="1" applyFont="1" applyFill="1" applyBorder="1" applyAlignment="1">
      <alignment horizontal="left"/>
    </xf>
    <xf numFmtId="41" fontId="2" fillId="2" borderId="35" xfId="1" applyNumberFormat="1" applyFont="1" applyFill="1" applyBorder="1" applyAlignment="1">
      <alignment horizontal="left"/>
    </xf>
    <xf numFmtId="3" fontId="8" fillId="0" borderId="0" xfId="0" applyNumberFormat="1" applyFont="1" applyAlignment="1">
      <alignment horizontal="center"/>
    </xf>
    <xf numFmtId="164" fontId="2" fillId="0" borderId="1" xfId="1" applyNumberFormat="1" applyFont="1" applyFill="1" applyBorder="1" applyAlignment="1">
      <alignment horizontal="left"/>
    </xf>
    <xf numFmtId="9" fontId="2" fillId="2" borderId="1" xfId="5" applyFont="1" applyFill="1" applyBorder="1" applyAlignment="1">
      <alignment horizontal="right"/>
    </xf>
    <xf numFmtId="164" fontId="2" fillId="2" borderId="1" xfId="1" applyNumberFormat="1" applyFont="1" applyFill="1" applyBorder="1" applyAlignment="1">
      <alignment horizontal="left"/>
    </xf>
    <xf numFmtId="41" fontId="2" fillId="0" borderId="1" xfId="1" applyNumberFormat="1" applyFont="1" applyFill="1" applyBorder="1" applyAlignment="1">
      <alignment horizontal="left"/>
    </xf>
    <xf numFmtId="41" fontId="2" fillId="2" borderId="12" xfId="1" applyNumberFormat="1" applyFont="1" applyFill="1" applyBorder="1" applyAlignment="1">
      <alignment horizontal="left"/>
    </xf>
    <xf numFmtId="0" fontId="8" fillId="2" borderId="27" xfId="0" applyFont="1" applyFill="1" applyBorder="1" applyAlignment="1">
      <alignment horizontal="center"/>
    </xf>
    <xf numFmtId="0" fontId="2" fillId="0" borderId="6" xfId="0" applyFont="1" applyBorder="1"/>
    <xf numFmtId="0" fontId="8" fillId="4" borderId="36" xfId="0" applyFont="1" applyFill="1" applyBorder="1" applyAlignment="1">
      <alignment horizontal="center" vertical="center"/>
    </xf>
    <xf numFmtId="0" fontId="8" fillId="2" borderId="6" xfId="0" applyFont="1" applyFill="1" applyBorder="1" applyAlignment="1">
      <alignment vertical="center" wrapText="1"/>
    </xf>
    <xf numFmtId="0" fontId="8" fillId="2" borderId="0" xfId="0" applyFont="1" applyFill="1" applyAlignment="1">
      <alignment vertical="center" wrapText="1"/>
    </xf>
    <xf numFmtId="0" fontId="8" fillId="2" borderId="0" xfId="0" applyFont="1" applyFill="1" applyAlignment="1">
      <alignment vertical="center" wrapText="1"/>
    </xf>
    <xf numFmtId="0" fontId="8" fillId="0" borderId="0" xfId="0" applyFont="1" applyAlignment="1">
      <alignment vertical="center" wrapText="1"/>
    </xf>
    <xf numFmtId="0" fontId="8" fillId="2" borderId="27" xfId="0" applyFont="1" applyFill="1" applyBorder="1"/>
    <xf numFmtId="0" fontId="8" fillId="2" borderId="0" xfId="0" applyFont="1" applyFill="1"/>
    <xf numFmtId="16" fontId="8" fillId="2" borderId="0" xfId="0" applyNumberFormat="1" applyFont="1" applyFill="1"/>
    <xf numFmtId="16" fontId="2" fillId="2" borderId="0" xfId="0" applyNumberFormat="1" applyFont="1" applyFill="1"/>
    <xf numFmtId="0" fontId="15" fillId="3" borderId="37" xfId="0" applyFont="1" applyFill="1" applyBorder="1" applyAlignment="1">
      <alignment horizontal="center" vertical="center" wrapText="1"/>
    </xf>
    <xf numFmtId="0" fontId="15" fillId="3" borderId="38" xfId="0" applyFont="1" applyFill="1" applyBorder="1" applyAlignment="1">
      <alignment horizontal="center" vertical="center" wrapText="1"/>
    </xf>
    <xf numFmtId="0" fontId="15" fillId="3" borderId="39" xfId="0" applyFont="1" applyFill="1" applyBorder="1" applyAlignment="1">
      <alignment vertical="center" wrapText="1"/>
    </xf>
    <xf numFmtId="0" fontId="8" fillId="0" borderId="27" xfId="0" applyFont="1" applyBorder="1" applyAlignment="1">
      <alignment horizontal="center"/>
    </xf>
    <xf numFmtId="0" fontId="2" fillId="5" borderId="3" xfId="0" applyFont="1" applyFill="1" applyBorder="1" applyAlignment="1">
      <alignment horizontal="left"/>
    </xf>
    <xf numFmtId="164" fontId="2" fillId="4" borderId="40" xfId="1" applyNumberFormat="1" applyFont="1" applyFill="1" applyBorder="1" applyAlignment="1"/>
    <xf numFmtId="0" fontId="2" fillId="5" borderId="41" xfId="0" applyFont="1" applyFill="1" applyBorder="1" applyAlignment="1">
      <alignment horizontal="center"/>
    </xf>
    <xf numFmtId="0" fontId="2" fillId="5" borderId="40" xfId="0" applyFont="1" applyFill="1" applyBorder="1" applyAlignment="1">
      <alignment horizontal="center"/>
    </xf>
    <xf numFmtId="164" fontId="2" fillId="0" borderId="40" xfId="1" applyNumberFormat="1" applyFont="1" applyFill="1" applyBorder="1" applyAlignment="1"/>
    <xf numFmtId="3" fontId="8" fillId="0" borderId="27" xfId="0" applyNumberFormat="1" applyFont="1" applyBorder="1" applyAlignment="1">
      <alignment horizontal="center"/>
    </xf>
    <xf numFmtId="164" fontId="2" fillId="0" borderId="28" xfId="1" applyNumberFormat="1" applyFont="1" applyFill="1" applyBorder="1" applyAlignment="1"/>
    <xf numFmtId="0" fontId="8" fillId="2" borderId="42" xfId="0" applyFont="1" applyFill="1" applyBorder="1" applyAlignment="1">
      <alignment horizontal="center"/>
    </xf>
    <xf numFmtId="16" fontId="8" fillId="2" borderId="0" xfId="0" applyNumberFormat="1" applyFont="1" applyFill="1" applyAlignment="1">
      <alignment horizontal="center"/>
    </xf>
    <xf numFmtId="0" fontId="2" fillId="2" borderId="27" xfId="0" applyFont="1" applyFill="1" applyBorder="1"/>
    <xf numFmtId="0" fontId="15" fillId="3" borderId="4" xfId="0" applyFont="1" applyFill="1" applyBorder="1" applyAlignment="1">
      <alignment horizontal="center" vertical="center" wrapText="1"/>
    </xf>
    <xf numFmtId="0" fontId="8" fillId="5" borderId="29" xfId="0" applyFont="1" applyFill="1" applyBorder="1"/>
    <xf numFmtId="41" fontId="2" fillId="5" borderId="3" xfId="0" applyNumberFormat="1" applyFont="1" applyFill="1" applyBorder="1" applyAlignment="1">
      <alignment horizontal="right"/>
    </xf>
    <xf numFmtId="164" fontId="2" fillId="5" borderId="3" xfId="1" applyNumberFormat="1" applyFont="1" applyFill="1" applyBorder="1" applyAlignment="1">
      <alignment horizontal="right"/>
    </xf>
    <xf numFmtId="3" fontId="2" fillId="2" borderId="27" xfId="0" applyNumberFormat="1" applyFont="1" applyFill="1" applyBorder="1"/>
    <xf numFmtId="164" fontId="8" fillId="11" borderId="34" xfId="1" applyNumberFormat="1" applyFont="1" applyFill="1" applyBorder="1" applyAlignment="1">
      <alignment horizontal="left"/>
    </xf>
    <xf numFmtId="164" fontId="2" fillId="11" borderId="34" xfId="1" applyNumberFormat="1" applyFont="1" applyFill="1" applyBorder="1" applyAlignment="1">
      <alignment horizontal="right"/>
    </xf>
    <xf numFmtId="164" fontId="2" fillId="2" borderId="0" xfId="0" applyNumberFormat="1" applyFont="1" applyFill="1"/>
    <xf numFmtId="164" fontId="2" fillId="0" borderId="34" xfId="1" applyNumberFormat="1" applyFont="1" applyFill="1" applyBorder="1" applyAlignment="1">
      <alignment horizontal="right"/>
    </xf>
    <xf numFmtId="164" fontId="2" fillId="0" borderId="1" xfId="1" applyNumberFormat="1" applyFont="1" applyFill="1" applyBorder="1" applyAlignment="1">
      <alignment horizontal="right"/>
    </xf>
    <xf numFmtId="164" fontId="2" fillId="2" borderId="34" xfId="1" applyNumberFormat="1" applyFont="1" applyFill="1" applyBorder="1" applyAlignment="1">
      <alignment horizontal="right"/>
    </xf>
    <xf numFmtId="164" fontId="48" fillId="11" borderId="1" xfId="1" applyNumberFormat="1" applyFont="1" applyFill="1" applyBorder="1" applyAlignment="1">
      <alignment horizontal="right"/>
    </xf>
    <xf numFmtId="164" fontId="8" fillId="11" borderId="1" xfId="1" applyNumberFormat="1" applyFont="1" applyFill="1" applyBorder="1" applyAlignment="1">
      <alignment horizontal="left"/>
    </xf>
    <xf numFmtId="164" fontId="2" fillId="11" borderId="1" xfId="1" applyNumberFormat="1" applyFont="1" applyFill="1" applyBorder="1" applyAlignment="1">
      <alignment horizontal="right"/>
    </xf>
    <xf numFmtId="164" fontId="49" fillId="2" borderId="1" xfId="1" applyNumberFormat="1" applyFont="1" applyFill="1" applyBorder="1" applyAlignment="1">
      <alignment horizontal="right"/>
    </xf>
    <xf numFmtId="164" fontId="2" fillId="2" borderId="1" xfId="1" applyNumberFormat="1" applyFont="1" applyFill="1" applyBorder="1" applyAlignment="1">
      <alignment horizontal="right"/>
    </xf>
    <xf numFmtId="0" fontId="8" fillId="2" borderId="43" xfId="0" applyFont="1" applyFill="1" applyBorder="1" applyAlignment="1">
      <alignment horizontal="center"/>
    </xf>
    <xf numFmtId="0" fontId="2" fillId="4" borderId="9" xfId="0" applyFont="1" applyFill="1" applyBorder="1" applyAlignment="1">
      <alignment horizontal="center" vertical="center"/>
    </xf>
    <xf numFmtId="0" fontId="2" fillId="4" borderId="32" xfId="0" applyFont="1" applyFill="1" applyBorder="1" applyAlignment="1">
      <alignment horizontal="center" vertical="center"/>
    </xf>
    <xf numFmtId="0" fontId="2" fillId="4" borderId="28" xfId="0" applyFont="1" applyFill="1" applyBorder="1" applyAlignment="1">
      <alignment horizontal="center" vertical="center"/>
    </xf>
    <xf numFmtId="0" fontId="8" fillId="0" borderId="14" xfId="0" applyFont="1" applyBorder="1" applyAlignment="1">
      <alignment horizontal="left" vertical="center"/>
    </xf>
    <xf numFmtId="0" fontId="8" fillId="0" borderId="38" xfId="0" applyFont="1" applyBorder="1" applyAlignment="1">
      <alignment horizontal="left" vertical="center"/>
    </xf>
    <xf numFmtId="16" fontId="8" fillId="2" borderId="27" xfId="0" applyNumberFormat="1" applyFont="1" applyFill="1" applyBorder="1" applyAlignment="1">
      <alignment horizontal="center"/>
    </xf>
    <xf numFmtId="0" fontId="2" fillId="5" borderId="4" xfId="0" applyFont="1" applyFill="1" applyBorder="1"/>
    <xf numFmtId="41" fontId="2" fillId="7" borderId="1" xfId="1" applyNumberFormat="1" applyFont="1" applyFill="1" applyBorder="1"/>
    <xf numFmtId="41" fontId="2" fillId="7" borderId="1" xfId="0" applyNumberFormat="1" applyFont="1" applyFill="1" applyBorder="1" applyAlignment="1">
      <alignment horizontal="right" vertical="top"/>
    </xf>
    <xf numFmtId="41" fontId="2" fillId="7" borderId="1" xfId="1" applyNumberFormat="1" applyFont="1" applyFill="1" applyBorder="1" applyAlignment="1">
      <alignment horizontal="right" vertical="top"/>
    </xf>
    <xf numFmtId="41" fontId="8" fillId="2" borderId="0" xfId="0" applyNumberFormat="1" applyFont="1" applyFill="1" applyAlignment="1">
      <alignment horizontal="center"/>
    </xf>
    <xf numFmtId="4" fontId="8" fillId="2" borderId="0" xfId="0" applyNumberFormat="1" applyFont="1" applyFill="1" applyAlignment="1">
      <alignment horizontal="center"/>
    </xf>
    <xf numFmtId="4" fontId="8" fillId="2" borderId="27" xfId="0" applyNumberFormat="1" applyFont="1" applyFill="1" applyBorder="1" applyAlignment="1">
      <alignment horizontal="center"/>
    </xf>
    <xf numFmtId="4" fontId="8" fillId="0" borderId="0" xfId="0" applyNumberFormat="1" applyFont="1" applyAlignment="1">
      <alignment horizontal="center"/>
    </xf>
    <xf numFmtId="4" fontId="2" fillId="0" borderId="0" xfId="0" applyNumberFormat="1" applyFont="1"/>
    <xf numFmtId="164" fontId="2" fillId="2" borderId="2" xfId="1" applyNumberFormat="1" applyFont="1" applyFill="1" applyBorder="1" applyAlignment="1">
      <alignment horizontal="right"/>
    </xf>
    <xf numFmtId="41" fontId="2" fillId="0" borderId="1" xfId="1" applyNumberFormat="1" applyFont="1" applyFill="1" applyBorder="1" applyAlignment="1">
      <alignment horizontal="right" vertical="top"/>
    </xf>
    <xf numFmtId="164" fontId="2" fillId="2" borderId="4" xfId="1" applyNumberFormat="1" applyFont="1" applyFill="1" applyBorder="1" applyAlignment="1">
      <alignment horizontal="right"/>
    </xf>
    <xf numFmtId="4" fontId="8" fillId="0" borderId="0" xfId="0" applyNumberFormat="1" applyFont="1"/>
    <xf numFmtId="0" fontId="8" fillId="0" borderId="0" xfId="0" applyFont="1"/>
    <xf numFmtId="0" fontId="2" fillId="4" borderId="31" xfId="0" applyFont="1" applyFill="1" applyBorder="1" applyAlignment="1">
      <alignment horizontal="center" vertical="center"/>
    </xf>
    <xf numFmtId="0" fontId="2" fillId="4" borderId="36" xfId="0" applyFont="1" applyFill="1" applyBorder="1" applyAlignment="1">
      <alignment horizontal="center" vertical="center"/>
    </xf>
    <xf numFmtId="166" fontId="2" fillId="7" borderId="1" xfId="1" applyNumberFormat="1" applyFont="1" applyFill="1" applyBorder="1"/>
    <xf numFmtId="166" fontId="2" fillId="7" borderId="1" xfId="0" applyNumberFormat="1" applyFont="1" applyFill="1" applyBorder="1" applyAlignment="1">
      <alignment horizontal="right" vertical="top"/>
    </xf>
    <xf numFmtId="166" fontId="2" fillId="7" borderId="1" xfId="1" applyNumberFormat="1" applyFont="1" applyFill="1" applyBorder="1" applyAlignment="1">
      <alignment horizontal="right" vertical="top"/>
    </xf>
    <xf numFmtId="166" fontId="2" fillId="0" borderId="1" xfId="1" applyNumberFormat="1" applyFont="1" applyFill="1" applyBorder="1" applyAlignment="1">
      <alignment horizontal="left"/>
    </xf>
    <xf numFmtId="166" fontId="2" fillId="0" borderId="1" xfId="1" applyNumberFormat="1" applyFont="1" applyFill="1" applyBorder="1" applyAlignment="1">
      <alignment horizontal="right" vertical="top"/>
    </xf>
    <xf numFmtId="0" fontId="8" fillId="2" borderId="6" xfId="0" applyFont="1" applyFill="1" applyBorder="1" applyAlignment="1">
      <alignment horizontal="left" vertical="center"/>
    </xf>
    <xf numFmtId="4" fontId="2" fillId="0" borderId="0" xfId="0" applyNumberFormat="1" applyFont="1" applyAlignment="1">
      <alignment horizontal="center" wrapText="1"/>
    </xf>
    <xf numFmtId="0" fontId="2" fillId="0" borderId="0" xfId="0" applyFont="1" applyAlignment="1">
      <alignment horizontal="center" wrapText="1"/>
    </xf>
    <xf numFmtId="4" fontId="2" fillId="2" borderId="27" xfId="0" applyNumberFormat="1" applyFont="1" applyFill="1" applyBorder="1"/>
    <xf numFmtId="4" fontId="2" fillId="2" borderId="0" xfId="0" applyNumberFormat="1" applyFont="1" applyFill="1"/>
    <xf numFmtId="16" fontId="2" fillId="0" borderId="27" xfId="0" applyNumberFormat="1" applyFont="1" applyBorder="1"/>
    <xf numFmtId="166" fontId="2" fillId="2" borderId="0" xfId="1" applyNumberFormat="1" applyFont="1" applyFill="1" applyBorder="1" applyAlignment="1">
      <alignment horizontal="left"/>
    </xf>
    <xf numFmtId="0" fontId="2" fillId="0" borderId="27" xfId="0" applyFont="1" applyBorder="1"/>
    <xf numFmtId="16" fontId="0" fillId="0" borderId="0" xfId="0" applyNumberFormat="1"/>
    <xf numFmtId="41" fontId="2" fillId="2" borderId="0" xfId="1" applyNumberFormat="1" applyFont="1" applyFill="1" applyBorder="1" applyAlignment="1">
      <alignment horizontal="right"/>
    </xf>
    <xf numFmtId="171" fontId="2" fillId="2" borderId="0" xfId="1" applyNumberFormat="1" applyFont="1" applyFill="1" applyBorder="1" applyAlignment="1">
      <alignment horizontal="left"/>
    </xf>
    <xf numFmtId="164" fontId="8" fillId="0" borderId="0" xfId="1" applyNumberFormat="1" applyFont="1" applyFill="1" applyBorder="1" applyAlignment="1">
      <alignment horizontal="left"/>
    </xf>
    <xf numFmtId="0" fontId="15" fillId="3" borderId="5" xfId="0" applyFont="1" applyFill="1" applyBorder="1" applyAlignment="1">
      <alignment horizontal="center" vertical="center" wrapText="1"/>
    </xf>
    <xf numFmtId="164" fontId="2" fillId="2" borderId="5" xfId="1" applyNumberFormat="1" applyFont="1" applyFill="1" applyBorder="1" applyAlignment="1">
      <alignment vertical="center"/>
    </xf>
    <xf numFmtId="164" fontId="2" fillId="2" borderId="1" xfId="1" applyNumberFormat="1" applyFont="1" applyFill="1" applyBorder="1" applyAlignment="1">
      <alignment vertical="center"/>
    </xf>
    <xf numFmtId="164" fontId="2" fillId="2" borderId="0" xfId="1" applyNumberFormat="1" applyFont="1" applyFill="1" applyBorder="1" applyAlignment="1">
      <alignment horizontal="center" vertical="center"/>
    </xf>
    <xf numFmtId="41" fontId="2" fillId="2" borderId="0" xfId="1" applyNumberFormat="1" applyFont="1" applyFill="1" applyBorder="1" applyAlignment="1">
      <alignment horizontal="left"/>
    </xf>
    <xf numFmtId="164" fontId="2" fillId="2" borderId="5" xfId="1" applyNumberFormat="1" applyFont="1" applyFill="1" applyBorder="1" applyAlignment="1">
      <alignment horizontal="left" vertical="center"/>
    </xf>
    <xf numFmtId="41" fontId="2" fillId="5" borderId="1" xfId="1" applyNumberFormat="1" applyFont="1" applyFill="1" applyBorder="1" applyAlignment="1">
      <alignment horizontal="left"/>
    </xf>
    <xf numFmtId="164" fontId="2" fillId="2" borderId="34" xfId="1" applyNumberFormat="1" applyFont="1" applyFill="1" applyBorder="1" applyAlignment="1">
      <alignment horizontal="left" vertical="center"/>
    </xf>
    <xf numFmtId="0" fontId="2" fillId="4" borderId="44" xfId="0" applyFont="1" applyFill="1" applyBorder="1" applyAlignment="1">
      <alignment horizontal="center" vertical="center"/>
    </xf>
    <xf numFmtId="0" fontId="2" fillId="4" borderId="45" xfId="0" applyFont="1" applyFill="1" applyBorder="1" applyAlignment="1">
      <alignment horizontal="center" vertical="center"/>
    </xf>
    <xf numFmtId="4" fontId="0" fillId="0" borderId="0" xfId="0" applyNumberFormat="1"/>
    <xf numFmtId="0" fontId="8" fillId="0" borderId="0" xfId="0" applyFont="1" applyAlignment="1">
      <alignment horizontal="left" vertical="center"/>
    </xf>
    <xf numFmtId="0" fontId="15" fillId="0" borderId="0" xfId="0" applyFont="1" applyAlignment="1">
      <alignment horizontal="center" vertical="center" wrapText="1"/>
    </xf>
    <xf numFmtId="16" fontId="15" fillId="0" borderId="0" xfId="0" applyNumberFormat="1" applyFont="1" applyAlignment="1">
      <alignment horizontal="center" vertical="center" wrapText="1"/>
    </xf>
    <xf numFmtId="164" fontId="2" fillId="0" borderId="0" xfId="1" applyNumberFormat="1" applyFont="1" applyFill="1" applyBorder="1" applyAlignment="1">
      <alignment horizontal="left"/>
    </xf>
    <xf numFmtId="0" fontId="23" fillId="0" borderId="0" xfId="0" applyFont="1"/>
    <xf numFmtId="0" fontId="50" fillId="4" borderId="1" xfId="0" applyFont="1" applyFill="1" applyBorder="1" applyAlignment="1">
      <alignment horizontal="center" vertical="center"/>
    </xf>
    <xf numFmtId="0" fontId="51" fillId="12" borderId="9" xfId="0" applyFont="1" applyFill="1" applyBorder="1"/>
    <xf numFmtId="0" fontId="51" fillId="12" borderId="32" xfId="0" applyFont="1" applyFill="1" applyBorder="1"/>
    <xf numFmtId="0" fontId="51" fillId="12" borderId="28" xfId="0" applyFont="1" applyFill="1" applyBorder="1"/>
    <xf numFmtId="0" fontId="51" fillId="13" borderId="32" xfId="0" applyFont="1" applyFill="1" applyBorder="1"/>
    <xf numFmtId="0" fontId="51" fillId="13" borderId="28" xfId="0" applyFont="1" applyFill="1" applyBorder="1"/>
    <xf numFmtId="0" fontId="51" fillId="12" borderId="37" xfId="0" applyFont="1" applyFill="1" applyBorder="1" applyAlignment="1">
      <alignment horizontal="center"/>
    </xf>
    <xf numFmtId="0" fontId="51" fillId="12" borderId="39" xfId="0" applyFont="1" applyFill="1" applyBorder="1" applyAlignment="1">
      <alignment horizontal="center"/>
    </xf>
    <xf numFmtId="0" fontId="51" fillId="13" borderId="37" xfId="0" applyFont="1" applyFill="1" applyBorder="1" applyAlignment="1">
      <alignment horizontal="center"/>
    </xf>
    <xf numFmtId="0" fontId="51" fillId="13" borderId="39" xfId="0" applyFont="1" applyFill="1" applyBorder="1" applyAlignment="1">
      <alignment horizontal="center"/>
    </xf>
    <xf numFmtId="0" fontId="51" fillId="12" borderId="1" xfId="0" applyFont="1" applyFill="1" applyBorder="1" applyAlignment="1">
      <alignment horizontal="center"/>
    </xf>
    <xf numFmtId="0" fontId="51" fillId="13" borderId="1" xfId="0" applyFont="1" applyFill="1" applyBorder="1" applyAlignment="1">
      <alignment horizontal="center"/>
    </xf>
    <xf numFmtId="0" fontId="51" fillId="0" borderId="1" xfId="0" applyFont="1" applyBorder="1"/>
    <xf numFmtId="171" fontId="52" fillId="2" borderId="1" xfId="1" applyNumberFormat="1" applyFont="1" applyFill="1" applyBorder="1" applyAlignment="1">
      <alignment horizontal="left"/>
    </xf>
    <xf numFmtId="0" fontId="50" fillId="5" borderId="34" xfId="0" applyFont="1" applyFill="1" applyBorder="1"/>
    <xf numFmtId="171" fontId="52" fillId="2" borderId="34" xfId="1" applyNumberFormat="1" applyFont="1" applyFill="1" applyBorder="1" applyAlignment="1">
      <alignment horizontal="left"/>
    </xf>
    <xf numFmtId="0" fontId="28" fillId="0" borderId="0" xfId="0" applyFont="1"/>
    <xf numFmtId="0" fontId="50" fillId="5" borderId="1" xfId="0" applyFont="1" applyFill="1" applyBorder="1" applyAlignment="1">
      <alignment horizontal="center" vertical="center"/>
    </xf>
    <xf numFmtId="0" fontId="50" fillId="5" borderId="0" xfId="0" applyFont="1" applyFill="1"/>
    <xf numFmtId="0" fontId="51" fillId="5" borderId="0" xfId="0" applyFont="1" applyFill="1"/>
    <xf numFmtId="164" fontId="52" fillId="2" borderId="1" xfId="1" applyNumberFormat="1" applyFont="1" applyFill="1" applyBorder="1" applyAlignment="1">
      <alignment horizontal="left"/>
    </xf>
    <xf numFmtId="164" fontId="52" fillId="2" borderId="46" xfId="1" applyNumberFormat="1" applyFont="1" applyFill="1" applyBorder="1" applyAlignment="1">
      <alignment horizontal="left"/>
    </xf>
    <xf numFmtId="164" fontId="52" fillId="2" borderId="34" xfId="1" applyNumberFormat="1" applyFont="1" applyFill="1" applyBorder="1" applyAlignment="1">
      <alignment horizontal="left"/>
    </xf>
    <xf numFmtId="0" fontId="22" fillId="3" borderId="10" xfId="0" applyFont="1" applyFill="1" applyBorder="1" applyAlignment="1">
      <alignment horizontal="center" vertical="center" wrapText="1"/>
    </xf>
    <xf numFmtId="172" fontId="22" fillId="3" borderId="26" xfId="0" applyNumberFormat="1" applyFont="1" applyFill="1" applyBorder="1" applyAlignment="1">
      <alignment horizontal="center" vertical="center" wrapText="1"/>
    </xf>
    <xf numFmtId="172" fontId="22" fillId="3" borderId="11" xfId="0" applyNumberFormat="1" applyFont="1" applyFill="1" applyBorder="1" applyAlignment="1">
      <alignment horizontal="center" vertical="center" wrapText="1"/>
    </xf>
    <xf numFmtId="172" fontId="22" fillId="14" borderId="47" xfId="0" applyNumberFormat="1" applyFont="1" applyFill="1" applyBorder="1" applyAlignment="1">
      <alignment horizontal="center" vertical="center" wrapText="1"/>
    </xf>
    <xf numFmtId="172" fontId="22" fillId="14" borderId="26" xfId="0" applyNumberFormat="1" applyFont="1" applyFill="1" applyBorder="1" applyAlignment="1">
      <alignment horizontal="center" vertical="center" wrapText="1"/>
    </xf>
    <xf numFmtId="172" fontId="22" fillId="14" borderId="11" xfId="0" applyNumberFormat="1" applyFont="1" applyFill="1" applyBorder="1" applyAlignment="1">
      <alignment horizontal="center" vertical="center" wrapText="1"/>
    </xf>
    <xf numFmtId="164" fontId="23" fillId="11" borderId="4" xfId="1" applyNumberFormat="1" applyFont="1" applyFill="1" applyBorder="1" applyAlignment="1">
      <alignment horizontal="left"/>
    </xf>
    <xf numFmtId="41" fontId="6" fillId="2" borderId="1" xfId="1" applyNumberFormat="1" applyFont="1" applyFill="1" applyBorder="1" applyAlignment="1">
      <alignment horizontal="right"/>
    </xf>
    <xf numFmtId="41" fontId="6" fillId="2" borderId="12" xfId="1" applyNumberFormat="1" applyFont="1" applyFill="1" applyBorder="1" applyAlignment="1">
      <alignment horizontal="right"/>
    </xf>
    <xf numFmtId="41" fontId="6" fillId="2" borderId="28" xfId="1" applyNumberFormat="1" applyFont="1" applyFill="1" applyBorder="1" applyAlignment="1">
      <alignment horizontal="right"/>
    </xf>
    <xf numFmtId="169" fontId="6" fillId="2" borderId="1" xfId="1" applyNumberFormat="1" applyFont="1" applyFill="1" applyBorder="1" applyAlignment="1">
      <alignment horizontal="right"/>
    </xf>
    <xf numFmtId="169" fontId="6" fillId="2" borderId="12" xfId="1" applyNumberFormat="1" applyFont="1" applyFill="1" applyBorder="1" applyAlignment="1">
      <alignment horizontal="right"/>
    </xf>
    <xf numFmtId="169" fontId="6" fillId="2" borderId="28" xfId="1" applyNumberFormat="1" applyFont="1" applyFill="1" applyBorder="1" applyAlignment="1">
      <alignment horizontal="right"/>
    </xf>
    <xf numFmtId="173" fontId="6" fillId="2" borderId="1" xfId="1" applyNumberFormat="1" applyFont="1" applyFill="1" applyBorder="1" applyAlignment="1">
      <alignment horizontal="right"/>
    </xf>
    <xf numFmtId="173" fontId="6" fillId="2" borderId="12" xfId="1" applyNumberFormat="1" applyFont="1" applyFill="1" applyBorder="1" applyAlignment="1">
      <alignment horizontal="right"/>
    </xf>
    <xf numFmtId="173" fontId="6" fillId="2" borderId="28" xfId="1" applyNumberFormat="1" applyFont="1" applyFill="1" applyBorder="1" applyAlignment="1">
      <alignment horizontal="right"/>
    </xf>
    <xf numFmtId="164" fontId="23" fillId="11" borderId="48" xfId="1" applyNumberFormat="1" applyFont="1" applyFill="1" applyBorder="1" applyAlignment="1">
      <alignment horizontal="left"/>
    </xf>
    <xf numFmtId="171" fontId="6" fillId="2" borderId="46" xfId="1" applyNumberFormat="1" applyFont="1" applyFill="1" applyBorder="1" applyAlignment="1">
      <alignment horizontal="right"/>
    </xf>
    <xf numFmtId="171" fontId="6" fillId="2" borderId="16" xfId="1" applyNumberFormat="1" applyFont="1" applyFill="1" applyBorder="1" applyAlignment="1">
      <alignment horizontal="right"/>
    </xf>
    <xf numFmtId="171" fontId="6" fillId="2" borderId="49" xfId="1" applyNumberFormat="1" applyFont="1" applyFill="1" applyBorder="1" applyAlignment="1">
      <alignment horizontal="right"/>
    </xf>
    <xf numFmtId="0" fontId="53" fillId="0" borderId="0" xfId="0" applyFont="1" applyAlignment="1">
      <alignment wrapText="1"/>
    </xf>
    <xf numFmtId="0" fontId="23" fillId="0" borderId="0" xfId="0" applyFont="1" applyAlignment="1">
      <alignment wrapText="1"/>
    </xf>
    <xf numFmtId="3" fontId="6" fillId="2" borderId="12" xfId="1" applyNumberFormat="1" applyFont="1" applyFill="1" applyBorder="1" applyAlignment="1">
      <alignment horizontal="right"/>
    </xf>
    <xf numFmtId="3" fontId="6" fillId="2" borderId="16" xfId="1" applyNumberFormat="1" applyFont="1" applyFill="1" applyBorder="1" applyAlignment="1">
      <alignment horizontal="right"/>
    </xf>
    <xf numFmtId="3" fontId="6" fillId="2" borderId="0" xfId="1" applyNumberFormat="1" applyFont="1" applyFill="1" applyBorder="1" applyAlignment="1">
      <alignment horizontal="right"/>
    </xf>
    <xf numFmtId="41" fontId="6" fillId="2" borderId="16" xfId="1" applyNumberFormat="1" applyFont="1" applyFill="1" applyBorder="1" applyAlignment="1">
      <alignment horizontal="right"/>
    </xf>
    <xf numFmtId="1" fontId="6" fillId="2" borderId="12" xfId="1" applyNumberFormat="1" applyFont="1" applyFill="1" applyBorder="1" applyAlignment="1"/>
    <xf numFmtId="1" fontId="6" fillId="2" borderId="16" xfId="1" applyNumberFormat="1" applyFont="1" applyFill="1" applyBorder="1" applyAlignment="1"/>
    <xf numFmtId="41" fontId="6" fillId="15" borderId="1" xfId="1" applyNumberFormat="1" applyFont="1" applyFill="1" applyBorder="1" applyAlignment="1">
      <alignment horizontal="right"/>
    </xf>
    <xf numFmtId="41" fontId="6" fillId="2" borderId="46" xfId="1" applyNumberFormat="1" applyFont="1" applyFill="1" applyBorder="1" applyAlignment="1">
      <alignment horizontal="right"/>
    </xf>
    <xf numFmtId="164" fontId="23" fillId="0" borderId="0" xfId="1" applyNumberFormat="1" applyFont="1" applyFill="1" applyBorder="1" applyAlignment="1">
      <alignment horizontal="left"/>
    </xf>
    <xf numFmtId="41" fontId="6" fillId="2" borderId="0" xfId="1" applyNumberFormat="1" applyFont="1" applyFill="1" applyBorder="1" applyAlignment="1">
      <alignment horizontal="right"/>
    </xf>
    <xf numFmtId="0" fontId="20" fillId="5" borderId="50" xfId="2" applyFont="1" applyFill="1" applyBorder="1" applyAlignment="1">
      <alignment horizontal="center" vertical="top"/>
    </xf>
    <xf numFmtId="0" fontId="6" fillId="0" borderId="27" xfId="0" applyFont="1" applyBorder="1" applyAlignment="1">
      <alignment vertical="center"/>
    </xf>
    <xf numFmtId="0" fontId="6" fillId="0" borderId="27" xfId="0" applyFont="1" applyBorder="1" applyAlignment="1">
      <alignment vertical="center" wrapText="1"/>
    </xf>
    <xf numFmtId="0" fontId="6" fillId="0" borderId="4" xfId="0" applyFont="1" applyBorder="1" applyAlignment="1">
      <alignment horizontal="center" vertical="top" wrapText="1"/>
    </xf>
    <xf numFmtId="0" fontId="6" fillId="0" borderId="4" xfId="0" applyFont="1" applyBorder="1" applyAlignment="1">
      <alignment horizontal="center" vertical="top"/>
    </xf>
    <xf numFmtId="0" fontId="6" fillId="2" borderId="4" xfId="0" applyFont="1" applyFill="1" applyBorder="1" applyAlignment="1">
      <alignment horizontal="center" vertical="top" wrapText="1"/>
    </xf>
    <xf numFmtId="0" fontId="6" fillId="0" borderId="12" xfId="0" applyFont="1" applyBorder="1" applyAlignment="1">
      <alignment vertical="center"/>
    </xf>
    <xf numFmtId="49" fontId="25" fillId="0" borderId="12" xfId="0" applyNumberFormat="1" applyFont="1" applyBorder="1" applyAlignment="1">
      <alignment horizontal="left" vertical="top" wrapText="1"/>
    </xf>
    <xf numFmtId="0" fontId="6" fillId="0" borderId="12" xfId="0" applyFont="1" applyBorder="1" applyAlignment="1">
      <alignment wrapText="1"/>
    </xf>
    <xf numFmtId="0" fontId="6" fillId="0" borderId="12" xfId="0" applyFont="1" applyBorder="1" applyAlignment="1">
      <alignment vertical="center" wrapText="1"/>
    </xf>
    <xf numFmtId="0" fontId="51" fillId="0" borderId="13" xfId="0" applyFont="1" applyBorder="1" applyAlignment="1">
      <alignment horizontal="center" vertical="top" wrapText="1"/>
    </xf>
    <xf numFmtId="0" fontId="51" fillId="0" borderId="7" xfId="0" applyFont="1" applyBorder="1" applyAlignment="1">
      <alignment horizontal="center" vertical="top" wrapText="1"/>
    </xf>
    <xf numFmtId="0" fontId="6" fillId="2" borderId="51" xfId="0" applyFont="1" applyFill="1" applyBorder="1" applyAlignment="1">
      <alignment horizontal="left" vertical="top" wrapText="1"/>
    </xf>
    <xf numFmtId="0" fontId="51" fillId="0" borderId="2" xfId="0" applyFont="1" applyBorder="1" applyAlignment="1">
      <alignment horizontal="center" vertical="top" wrapText="1"/>
    </xf>
    <xf numFmtId="0" fontId="51" fillId="0" borderId="13" xfId="0" applyFont="1" applyBorder="1" applyAlignment="1">
      <alignment vertical="top" wrapText="1"/>
    </xf>
    <xf numFmtId="0" fontId="51" fillId="0" borderId="7" xfId="0" applyFont="1" applyBorder="1" applyAlignment="1">
      <alignment vertical="top" wrapText="1"/>
    </xf>
    <xf numFmtId="0" fontId="51" fillId="0" borderId="15" xfId="0" applyFont="1" applyBorder="1" applyAlignment="1">
      <alignment vertical="top" wrapText="1"/>
    </xf>
    <xf numFmtId="0" fontId="6" fillId="2" borderId="16" xfId="0" applyFont="1" applyFill="1" applyBorder="1" applyAlignment="1">
      <alignment horizontal="left" vertical="top" wrapText="1"/>
    </xf>
  </cellXfs>
  <cellStyles count="8">
    <cellStyle name="Comma" xfId="1" builtinId="3"/>
    <cellStyle name="Currency" xfId="7" builtinId="4"/>
    <cellStyle name="Normal" xfId="0" builtinId="0"/>
    <cellStyle name="Normal 2" xfId="4" xr:uid="{00000000-0005-0000-0000-000002000000}"/>
    <cellStyle name="Normal 2 2" xfId="6" xr:uid="{A4A51A68-C48F-49A0-AF6C-5F5C7DBA2DBD}"/>
    <cellStyle name="Normal 5" xfId="2" xr:uid="{00000000-0005-0000-0000-000003000000}"/>
    <cellStyle name="Normal_FLQuickRefGuide_4.27.09" xfId="3" xr:uid="{00000000-0005-0000-0000-000004000000}"/>
    <cellStyle name="Percent" xfId="5" builtinId="5"/>
  </cellStyles>
  <dxfs count="32">
    <dxf>
      <font>
        <strike val="0"/>
        <outline val="0"/>
        <shadow val="0"/>
        <u val="none"/>
        <vertAlign val="baseline"/>
        <sz val="11"/>
        <color auto="1"/>
        <name val="Times New Roman"/>
        <family val="1"/>
        <scheme val="none"/>
      </font>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color auto="1"/>
        <name val="Times New Roman"/>
        <family val="1"/>
        <scheme val="none"/>
      </font>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Times New Roman"/>
        <family val="1"/>
        <scheme val="none"/>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indexed="8"/>
        <name val="Arial"/>
        <family val="2"/>
        <scheme val="none"/>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indexed="8"/>
        <name val="Arial"/>
        <family val="2"/>
        <scheme val="none"/>
      </font>
      <numFmt numFmtId="165" formatCode="00000"/>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family val="1"/>
        <scheme val="none"/>
      </font>
      <numFmt numFmtId="1" formatCode="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Times New Roman"/>
        <family val="1"/>
        <scheme val="none"/>
      </font>
      <numFmt numFmtId="1" formatCode="0"/>
      <fill>
        <patternFill patternType="none">
          <fgColor indexed="64"/>
          <bgColor auto="1"/>
        </patternFill>
      </fill>
    </dxf>
    <dxf>
      <border>
        <bottom style="thin">
          <color indexed="64"/>
        </bottom>
      </border>
    </dxf>
    <dxf>
      <font>
        <b/>
        <i val="0"/>
        <strike val="0"/>
        <condense val="0"/>
        <extend val="0"/>
        <outline val="0"/>
        <shadow val="0"/>
        <u val="none"/>
        <vertAlign val="baseline"/>
        <sz val="12"/>
        <color auto="1"/>
        <name val="Times New Roman"/>
        <family val="1"/>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86C9E6A-2591-48C7-B74E-3508F94F088F}" name="Table_Facility_List_Staging_8_26_2013.accdb_11432" displayName="Table_Facility_List_Staging_8_26_2013.accdb_11432" ref="A7:AA117" headerRowDxfId="31" dataDxfId="29" totalsRowDxfId="27" headerRowBorderDxfId="30" tableBorderDxfId="28">
  <autoFilter ref="A7:AA117" xr:uid="{61BD7780-12DE-4870-B406-61B4C7C077E2}"/>
  <tableColumns count="27">
    <tableColumn id="2" xr3:uid="{48A3640F-ABF4-4BF4-A246-43DA41CA0027}" name="Name" dataDxfId="26"/>
    <tableColumn id="3" xr3:uid="{FDA65017-4350-469E-A90B-2877359ADF98}" name="Address" dataDxfId="25"/>
    <tableColumn id="4" xr3:uid="{41BDE193-F2F4-4044-882D-F0F6EEEF3131}" name="City" dataDxfId="24"/>
    <tableColumn id="6" xr3:uid="{7D5ABE1C-F48C-4615-A79F-561156595747}" name="State" dataDxfId="23"/>
    <tableColumn id="7" xr3:uid="{6A760C6A-167B-4C8F-9322-3BFA954CF86B}" name="Zip" dataDxfId="22"/>
    <tableColumn id="9" xr3:uid="{A387F29F-96E2-47C0-A808-9448EEA32847}" name="AOR" dataDxfId="21"/>
    <tableColumn id="12" xr3:uid="{B8F9460B-D8DE-4640-9108-9D9BECDBC735}" name="Type Detailed" dataDxfId="20"/>
    <tableColumn id="81" xr3:uid="{97541B3C-AE67-4A41-B359-72A892F944C6}" name="Male/Female" dataDxfId="19"/>
    <tableColumn id="43" xr3:uid="{A8BC0DB1-A080-428E-866F-623EEE7BD02E}" name="FY24 ALOS" dataDxfId="18"/>
    <tableColumn id="67" xr3:uid="{1F7A4E65-4378-4966-B271-6F4ED145E262}" name="Level A" dataDxfId="17"/>
    <tableColumn id="68" xr3:uid="{52EE7C13-025E-4625-AFA4-1158C0DB94E6}" name="Level B" dataDxfId="16"/>
    <tableColumn id="69" xr3:uid="{2B04F58D-4123-4085-AD57-D6E8D9D97410}" name="Level C" dataDxfId="15"/>
    <tableColumn id="70" xr3:uid="{1170D75F-C572-49F7-BD59-3A68195C5227}" name="Level D" dataDxfId="14"/>
    <tableColumn id="71" xr3:uid="{4B2F9C0C-96DA-4B4D-91F5-5384AA508DD1}" name="Male Crim" dataDxfId="13"/>
    <tableColumn id="72" xr3:uid="{51CF5899-C5D9-458E-A298-BA0BFB67B846}" name="Male Non-Crim" dataDxfId="12"/>
    <tableColumn id="73" xr3:uid="{B2B98D2A-566F-48B5-829F-C36B850BDB67}" name="Female Crim" dataDxfId="11"/>
    <tableColumn id="74" xr3:uid="{D0AB0065-3C79-4671-B179-0F1B17709555}" name="Female Non-Crim" dataDxfId="10"/>
    <tableColumn id="75" xr3:uid="{4031E6C0-BE5A-43CD-92CC-19DE2C19035C}" name="ICE Threat Level 1" dataDxfId="9"/>
    <tableColumn id="76" xr3:uid="{F6504371-4FD9-49B0-AA2F-E4A47CFEFF1F}" name="ICE Threat Level 2" dataDxfId="8"/>
    <tableColumn id="77" xr3:uid="{9C96DD39-38CA-422C-9A94-450886651401}" name="ICE Threat Level 3" dataDxfId="7"/>
    <tableColumn id="78" xr3:uid="{B7A19F13-ED1A-47BE-96FB-82D04F4B4B58}" name="No ICE Threat Level" dataDxfId="6"/>
    <tableColumn id="79" xr3:uid="{BE9FAEA1-342B-4B0B-A7C9-BA2FB9922CF5}" name="Mandatory" dataDxfId="5"/>
    <tableColumn id="86" xr3:uid="{F7426D64-FFFD-440F-8EF1-5EBF6F3F6AF1}" name="Guaranteed Minimum" dataDxfId="4"/>
    <tableColumn id="124" xr3:uid="{005BDF95-830B-4D24-B43F-5CC0F1572D4A}" name="Last Inspection Type" dataDxfId="3"/>
    <tableColumn id="10" xr3:uid="{8BA4033E-39FE-4A1E-B08B-447612A800B4}" name="ODO Inspection End Date" dataDxfId="2"/>
    <tableColumn id="1" xr3:uid="{E36BB348-8CDF-49F6-9615-84BB34B24056}" name="ODO Last Inspection Standard" dataDxfId="1"/>
    <tableColumn id="8" xr3:uid="{FB1C9613-EC4B-4BA7-A34E-2E6FB6CE6B9A}" name="ODO Final Rating" data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80" zoomScaleNormal="80" workbookViewId="0"/>
  </sheetViews>
  <sheetFormatPr defaultColWidth="0" defaultRowHeight="14.5" zeroHeight="1" x14ac:dyDescent="0.35"/>
  <cols>
    <col min="1" max="1" width="110.453125" customWidth="1"/>
    <col min="2" max="16384" width="8.81640625" hidden="1"/>
  </cols>
  <sheetData>
    <row r="1" spans="1:1" ht="119.15" customHeight="1" x14ac:dyDescent="0.35">
      <c r="A1" s="9" t="s">
        <v>200</v>
      </c>
    </row>
    <row r="2" spans="1:1" ht="51.75" customHeight="1" x14ac:dyDescent="0.35">
      <c r="A2" s="8" t="s">
        <v>11</v>
      </c>
    </row>
    <row r="3" spans="1:1" ht="76.400000000000006" customHeight="1" x14ac:dyDescent="0.35">
      <c r="A3" s="8" t="s">
        <v>233</v>
      </c>
    </row>
    <row r="4" spans="1:1" ht="22.5" customHeight="1" x14ac:dyDescent="0.35">
      <c r="A4" s="8" t="s">
        <v>199</v>
      </c>
    </row>
    <row r="5" spans="1:1" ht="36.75" customHeight="1" x14ac:dyDescent="0.35">
      <c r="A5" s="8" t="s">
        <v>172</v>
      </c>
    </row>
    <row r="6" spans="1:1" x14ac:dyDescent="0.35"/>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4F16C-A5EE-4E36-8AF4-3CE57F09DB56}">
  <dimension ref="A1:BD237"/>
  <sheetViews>
    <sheetView zoomScale="85" zoomScaleNormal="85" workbookViewId="0">
      <selection activeCell="L10" sqref="L10"/>
    </sheetView>
  </sheetViews>
  <sheetFormatPr defaultRowHeight="15" x14ac:dyDescent="0.35"/>
  <cols>
    <col min="1" max="1" width="23.453125" customWidth="1"/>
    <col min="2" max="2" width="16.7265625" customWidth="1"/>
    <col min="3" max="3" width="37.26953125" bestFit="1" customWidth="1"/>
    <col min="4" max="4" width="34.7265625" customWidth="1"/>
    <col min="5" max="9" width="19.54296875" customWidth="1"/>
    <col min="10" max="10" width="15" customWidth="1"/>
    <col min="13" max="13" width="8.7265625" style="3"/>
  </cols>
  <sheetData>
    <row r="1" spans="1:56" ht="26.25" customHeight="1" thickBot="1" x14ac:dyDescent="0.4">
      <c r="A1" s="164" t="s">
        <v>666</v>
      </c>
      <c r="B1" s="165"/>
      <c r="C1" s="165"/>
      <c r="D1" s="165"/>
      <c r="E1" s="144"/>
      <c r="F1" s="144"/>
      <c r="G1" s="144"/>
      <c r="H1" s="143"/>
      <c r="I1" s="3"/>
      <c r="J1" s="3"/>
      <c r="K1" s="3"/>
      <c r="L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row>
    <row r="2" spans="1:56" ht="110.15" customHeight="1" thickBot="1" x14ac:dyDescent="0.4">
      <c r="A2" s="171" t="s">
        <v>665</v>
      </c>
      <c r="B2" s="172"/>
      <c r="C2" s="172"/>
      <c r="D2" s="172"/>
      <c r="E2" s="172"/>
      <c r="F2" s="172"/>
      <c r="G2" s="172"/>
      <c r="H2" s="173"/>
      <c r="I2" s="3"/>
      <c r="J2" s="3"/>
      <c r="K2" s="3"/>
      <c r="L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6" x14ac:dyDescent="0.35">
      <c r="I3" s="3"/>
      <c r="J3" s="3"/>
      <c r="K3" s="3"/>
      <c r="L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6" ht="15.5" thickBot="1" x14ac:dyDescent="0.4">
      <c r="A4" s="142"/>
      <c r="I4" s="3"/>
      <c r="J4" s="3"/>
      <c r="K4" s="3"/>
      <c r="L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6" ht="29.25" customHeight="1" thickBot="1" x14ac:dyDescent="0.4">
      <c r="A5" s="164" t="s">
        <v>664</v>
      </c>
      <c r="B5" s="165"/>
      <c r="C5" s="165"/>
      <c r="D5" s="166"/>
      <c r="I5" s="3"/>
      <c r="J5" s="3"/>
      <c r="K5" s="3"/>
      <c r="L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6" ht="48" customHeight="1" thickBot="1" x14ac:dyDescent="0.4">
      <c r="A6" s="138" t="s">
        <v>648</v>
      </c>
      <c r="B6" s="137" t="s">
        <v>647</v>
      </c>
      <c r="C6" s="137" t="s">
        <v>646</v>
      </c>
      <c r="D6" s="137" t="s">
        <v>645</v>
      </c>
      <c r="I6" s="3"/>
      <c r="J6" s="3"/>
      <c r="K6" s="3"/>
      <c r="L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6" ht="15.5" thickBot="1" x14ac:dyDescent="0.4">
      <c r="A7" s="135" t="s">
        <v>644</v>
      </c>
      <c r="B7" s="134">
        <v>41</v>
      </c>
      <c r="C7" s="134">
        <v>14.46</v>
      </c>
      <c r="D7" s="134">
        <v>19.63</v>
      </c>
      <c r="I7" s="3"/>
      <c r="J7" s="3"/>
      <c r="K7" s="3"/>
      <c r="L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row>
    <row r="8" spans="1:56" ht="15.5" thickBot="1" x14ac:dyDescent="0.4">
      <c r="A8" s="135" t="s">
        <v>643</v>
      </c>
      <c r="B8" s="134">
        <v>10</v>
      </c>
      <c r="C8" s="134">
        <v>26.3</v>
      </c>
      <c r="D8" s="134">
        <v>29.5</v>
      </c>
      <c r="I8" s="3"/>
      <c r="J8" s="3"/>
      <c r="K8" s="3"/>
      <c r="L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row>
    <row r="9" spans="1:56" ht="15.5" thickBot="1" x14ac:dyDescent="0.4">
      <c r="A9" s="135" t="s">
        <v>642</v>
      </c>
      <c r="B9" s="134">
        <v>231</v>
      </c>
      <c r="C9" s="134">
        <v>10.48</v>
      </c>
      <c r="D9" s="134">
        <v>12.6</v>
      </c>
      <c r="I9" s="3"/>
      <c r="J9" s="3"/>
      <c r="K9" s="3"/>
      <c r="L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row>
    <row r="10" spans="1:56" ht="45" customHeight="1" thickBot="1" x14ac:dyDescent="0.4">
      <c r="A10" s="136" t="s">
        <v>641</v>
      </c>
      <c r="B10" s="134">
        <v>12</v>
      </c>
      <c r="C10" s="134">
        <v>20.83</v>
      </c>
      <c r="D10" s="134">
        <v>25.5</v>
      </c>
      <c r="I10" s="3"/>
      <c r="J10" s="3"/>
      <c r="K10" s="3"/>
      <c r="L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row>
    <row r="11" spans="1:56" ht="15.5" thickBot="1" x14ac:dyDescent="0.4">
      <c r="A11" s="135" t="s">
        <v>640</v>
      </c>
      <c r="B11" s="134">
        <v>2</v>
      </c>
      <c r="C11" s="134">
        <v>11</v>
      </c>
      <c r="D11" s="134">
        <v>19.5</v>
      </c>
      <c r="I11" s="3"/>
      <c r="J11" s="3"/>
      <c r="K11" s="3"/>
      <c r="L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6" ht="15.5" thickBot="1" x14ac:dyDescent="0.4">
      <c r="A12" s="132" t="s">
        <v>639</v>
      </c>
      <c r="B12" s="131">
        <v>296</v>
      </c>
      <c r="C12" s="131">
        <v>11.99</v>
      </c>
      <c r="D12" s="131">
        <v>14.72</v>
      </c>
      <c r="I12" s="3"/>
      <c r="J12" s="3"/>
      <c r="K12" s="3"/>
      <c r="L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row>
    <row r="13" spans="1:56" x14ac:dyDescent="0.35">
      <c r="I13" s="3"/>
      <c r="J13" s="3"/>
      <c r="K13" s="3"/>
      <c r="L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row>
    <row r="14" spans="1:56" x14ac:dyDescent="0.35">
      <c r="A14" s="174" t="s">
        <v>663</v>
      </c>
      <c r="B14" s="174"/>
      <c r="C14" s="174"/>
      <c r="D14" s="174"/>
      <c r="E14" s="174"/>
      <c r="F14" s="174"/>
      <c r="G14" s="174"/>
      <c r="H14" s="174"/>
      <c r="I14" s="3"/>
      <c r="J14" s="3"/>
      <c r="K14" s="3"/>
      <c r="L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row>
    <row r="15" spans="1:56" ht="15.5" thickBot="1" x14ac:dyDescent="0.4">
      <c r="A15" s="139"/>
      <c r="B15" s="139"/>
      <c r="C15" s="139"/>
      <c r="D15" s="139"/>
      <c r="E15" s="139"/>
      <c r="F15" s="139"/>
      <c r="G15" s="139"/>
      <c r="H15" s="139"/>
      <c r="I15" s="3"/>
      <c r="J15" s="3"/>
      <c r="K15" s="3"/>
      <c r="L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28.5" customHeight="1" thickBot="1" x14ac:dyDescent="0.4">
      <c r="A16" s="164" t="s">
        <v>662</v>
      </c>
      <c r="B16" s="165"/>
      <c r="C16" s="165"/>
      <c r="D16" s="166"/>
      <c r="I16" s="3"/>
      <c r="J16" s="3"/>
      <c r="K16" s="3"/>
      <c r="L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spans="1:56" ht="45.75" customHeight="1" thickBot="1" x14ac:dyDescent="0.4">
      <c r="A17" s="138" t="s">
        <v>648</v>
      </c>
      <c r="B17" s="137" t="s">
        <v>647</v>
      </c>
      <c r="C17" s="137" t="s">
        <v>646</v>
      </c>
      <c r="D17" s="137" t="s">
        <v>645</v>
      </c>
      <c r="E17" s="141"/>
      <c r="F17" s="140"/>
      <c r="G17" s="140"/>
      <c r="H17" s="140"/>
      <c r="I17" s="3"/>
      <c r="J17" s="3"/>
      <c r="K17" s="3"/>
      <c r="L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row>
    <row r="18" spans="1:56" ht="15.5" thickBot="1" x14ac:dyDescent="0.4">
      <c r="A18" s="135" t="s">
        <v>644</v>
      </c>
      <c r="B18" s="134">
        <v>52</v>
      </c>
      <c r="C18" s="133">
        <v>9.884615385</v>
      </c>
      <c r="D18" s="133">
        <v>11.42222222</v>
      </c>
      <c r="E18" s="128"/>
      <c r="F18" s="127"/>
      <c r="G18" s="127"/>
      <c r="H18" s="127"/>
      <c r="I18" s="3"/>
      <c r="J18" s="3"/>
      <c r="K18" s="3"/>
      <c r="L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row>
    <row r="19" spans="1:56" ht="15.5" thickBot="1" x14ac:dyDescent="0.4">
      <c r="A19" s="135" t="s">
        <v>643</v>
      </c>
      <c r="B19" s="134">
        <v>5</v>
      </c>
      <c r="C19" s="133">
        <v>15.2</v>
      </c>
      <c r="D19" s="133">
        <v>15.2</v>
      </c>
      <c r="I19" s="3"/>
      <c r="J19" s="3"/>
      <c r="K19" s="3"/>
      <c r="L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row>
    <row r="20" spans="1:56" ht="15.5" thickBot="1" x14ac:dyDescent="0.4">
      <c r="A20" s="135" t="s">
        <v>642</v>
      </c>
      <c r="B20" s="134">
        <v>111</v>
      </c>
      <c r="C20" s="133">
        <v>7.4864864860000004</v>
      </c>
      <c r="D20" s="133">
        <v>7.6944444440000002</v>
      </c>
      <c r="E20" s="141"/>
      <c r="F20" s="140"/>
      <c r="G20" s="140"/>
      <c r="H20" s="140"/>
      <c r="I20" s="3"/>
      <c r="J20" s="3"/>
      <c r="K20" s="3"/>
      <c r="L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row>
    <row r="21" spans="1:56" ht="52.4" customHeight="1" thickBot="1" x14ac:dyDescent="0.4">
      <c r="A21" s="136" t="s">
        <v>641</v>
      </c>
      <c r="B21" s="134">
        <v>19</v>
      </c>
      <c r="C21" s="133">
        <v>7.0526315789999998</v>
      </c>
      <c r="D21" s="133">
        <v>7.4444444440000002</v>
      </c>
      <c r="E21" s="126"/>
      <c r="F21" s="126"/>
      <c r="G21" s="126"/>
      <c r="H21" s="126"/>
      <c r="I21" s="3"/>
      <c r="J21" s="3"/>
      <c r="K21" s="3"/>
      <c r="L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row>
    <row r="22" spans="1:56" ht="15.5" thickBot="1" x14ac:dyDescent="0.4">
      <c r="A22" s="135" t="s">
        <v>640</v>
      </c>
      <c r="B22" s="134">
        <v>39</v>
      </c>
      <c r="C22" s="133">
        <v>17.410256409999999</v>
      </c>
      <c r="D22" s="133">
        <v>19.399999999999999</v>
      </c>
      <c r="E22" s="13"/>
      <c r="I22" s="3"/>
      <c r="J22" s="3"/>
      <c r="K22" s="3"/>
      <c r="L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row>
    <row r="23" spans="1:56" ht="15.5" thickBot="1" x14ac:dyDescent="0.4">
      <c r="A23" s="132" t="s">
        <v>639</v>
      </c>
      <c r="B23" s="131">
        <v>226</v>
      </c>
      <c r="C23" s="130">
        <v>11.406797971999998</v>
      </c>
      <c r="D23" s="130">
        <v>12.232222221599999</v>
      </c>
      <c r="I23" s="3"/>
      <c r="J23" s="3"/>
      <c r="K23" s="3"/>
      <c r="L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row>
    <row r="24" spans="1:56" x14ac:dyDescent="0.35">
      <c r="I24" s="3"/>
      <c r="J24" s="3"/>
      <c r="K24" s="3"/>
      <c r="L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row>
    <row r="25" spans="1:56" x14ac:dyDescent="0.35">
      <c r="A25" s="174" t="s">
        <v>661</v>
      </c>
      <c r="B25" s="174"/>
      <c r="C25" s="174"/>
      <c r="D25" s="174"/>
      <c r="E25" s="174"/>
      <c r="F25" s="174"/>
      <c r="G25" s="174"/>
      <c r="H25" s="174"/>
      <c r="I25" s="3"/>
      <c r="J25" s="3"/>
      <c r="K25" s="3"/>
      <c r="L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row>
    <row r="26" spans="1:56" x14ac:dyDescent="0.35">
      <c r="A26" s="139" t="s">
        <v>660</v>
      </c>
      <c r="B26" s="139"/>
      <c r="C26" s="139"/>
      <c r="D26" s="139"/>
      <c r="E26" s="139"/>
      <c r="F26" s="139"/>
      <c r="G26" s="139"/>
      <c r="H26" s="139"/>
      <c r="I26" s="3"/>
      <c r="J26" s="3"/>
      <c r="K26" s="3"/>
      <c r="L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row>
    <row r="27" spans="1:56" ht="15.5" thickBot="1" x14ac:dyDescent="0.4">
      <c r="A27" s="139"/>
      <c r="B27" s="139"/>
      <c r="C27" s="139"/>
      <c r="D27" s="139"/>
      <c r="E27" s="139"/>
      <c r="F27" s="139"/>
      <c r="G27" s="139"/>
      <c r="H27" s="139"/>
      <c r="I27" s="3"/>
      <c r="J27" s="3"/>
      <c r="K27" s="3"/>
      <c r="L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row>
    <row r="28" spans="1:56" ht="26.25" customHeight="1" thickBot="1" x14ac:dyDescent="0.4">
      <c r="A28" s="164" t="s">
        <v>659</v>
      </c>
      <c r="B28" s="165"/>
      <c r="C28" s="165"/>
      <c r="D28" s="166"/>
      <c r="E28" s="139"/>
      <c r="F28" s="139"/>
      <c r="G28" s="139"/>
      <c r="H28" s="139"/>
      <c r="I28" s="3"/>
      <c r="J28" s="3"/>
      <c r="K28" s="3"/>
      <c r="L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row>
    <row r="29" spans="1:56" ht="48" customHeight="1" thickBot="1" x14ac:dyDescent="0.4">
      <c r="A29" s="138" t="s">
        <v>648</v>
      </c>
      <c r="B29" s="137" t="s">
        <v>647</v>
      </c>
      <c r="C29" s="137" t="s">
        <v>646</v>
      </c>
      <c r="D29" s="137" t="s">
        <v>645</v>
      </c>
      <c r="E29" s="139"/>
      <c r="F29" s="139"/>
      <c r="G29" s="139"/>
      <c r="H29" s="139"/>
      <c r="I29" s="3"/>
      <c r="J29" s="3"/>
      <c r="K29" s="3"/>
      <c r="L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row>
    <row r="30" spans="1:56" ht="15.5" thickBot="1" x14ac:dyDescent="0.4">
      <c r="A30" s="135" t="s">
        <v>644</v>
      </c>
      <c r="B30" s="134">
        <v>59</v>
      </c>
      <c r="C30" s="133">
        <v>11.78</v>
      </c>
      <c r="D30" s="133">
        <v>35</v>
      </c>
      <c r="E30" s="139"/>
      <c r="F30" s="139"/>
      <c r="G30" s="139"/>
      <c r="H30" s="139"/>
      <c r="I30" s="3"/>
      <c r="J30" s="3"/>
      <c r="K30" s="3"/>
      <c r="L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row>
    <row r="31" spans="1:56" ht="15.5" thickBot="1" x14ac:dyDescent="0.4">
      <c r="A31" s="135" t="s">
        <v>643</v>
      </c>
      <c r="B31" s="134">
        <v>13</v>
      </c>
      <c r="C31" s="133">
        <v>17.079999999999998</v>
      </c>
      <c r="D31" s="133">
        <v>64.540000000000006</v>
      </c>
      <c r="E31" s="139"/>
      <c r="F31" s="139"/>
      <c r="G31" s="139"/>
      <c r="H31" s="139"/>
      <c r="I31" s="3"/>
      <c r="J31" s="3"/>
      <c r="K31" s="3"/>
      <c r="L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row>
    <row r="32" spans="1:56" ht="15.5" thickBot="1" x14ac:dyDescent="0.4">
      <c r="A32" s="135" t="s">
        <v>642</v>
      </c>
      <c r="B32" s="134">
        <v>146</v>
      </c>
      <c r="C32" s="133">
        <v>10.210000000000001</v>
      </c>
      <c r="D32" s="133">
        <v>18.420000000000002</v>
      </c>
      <c r="E32" s="139"/>
      <c r="F32" s="139"/>
      <c r="G32" s="139"/>
      <c r="H32" s="139"/>
      <c r="I32" s="3"/>
      <c r="J32" s="3"/>
      <c r="K32" s="3"/>
      <c r="L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row>
    <row r="33" spans="1:56" ht="44.65" customHeight="1" thickBot="1" x14ac:dyDescent="0.4">
      <c r="A33" s="136" t="s">
        <v>641</v>
      </c>
      <c r="B33" s="134">
        <v>32</v>
      </c>
      <c r="C33" s="133">
        <v>4.91</v>
      </c>
      <c r="D33" s="133">
        <v>9.9700000000000006</v>
      </c>
      <c r="E33" s="139"/>
      <c r="F33" s="139"/>
      <c r="G33" s="139"/>
      <c r="H33" s="139"/>
      <c r="I33" s="3"/>
      <c r="J33" s="3"/>
      <c r="K33" s="3"/>
      <c r="L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row>
    <row r="34" spans="1:56" ht="15.5" thickBot="1" x14ac:dyDescent="0.4">
      <c r="A34" s="135" t="s">
        <v>640</v>
      </c>
      <c r="B34" s="134">
        <v>61</v>
      </c>
      <c r="C34" s="133">
        <v>50.8</v>
      </c>
      <c r="D34" s="133">
        <v>87.23</v>
      </c>
      <c r="E34" s="139"/>
      <c r="F34" s="139"/>
      <c r="G34" s="139"/>
      <c r="H34" s="139"/>
      <c r="I34" s="3"/>
      <c r="J34" s="3"/>
      <c r="K34" s="3"/>
      <c r="L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row>
    <row r="35" spans="1:56" ht="15.5" thickBot="1" x14ac:dyDescent="0.4">
      <c r="A35" s="132" t="s">
        <v>639</v>
      </c>
      <c r="B35" s="131">
        <v>311</v>
      </c>
      <c r="C35" s="130">
        <v>18.21</v>
      </c>
      <c r="D35" s="130">
        <v>36.119999999999997</v>
      </c>
      <c r="E35" s="139"/>
      <c r="F35" s="139"/>
      <c r="G35" s="139"/>
      <c r="H35" s="139"/>
      <c r="I35" s="3"/>
      <c r="J35" s="3"/>
      <c r="K35" s="3"/>
      <c r="L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row>
    <row r="36" spans="1:56" x14ac:dyDescent="0.35">
      <c r="I36" s="3"/>
      <c r="J36" s="3"/>
      <c r="K36" s="3"/>
      <c r="L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row>
    <row r="37" spans="1:56" x14ac:dyDescent="0.35">
      <c r="A37" s="129" t="s">
        <v>658</v>
      </c>
      <c r="B37" s="129"/>
      <c r="C37" s="129"/>
      <c r="D37" s="129"/>
      <c r="E37" s="129"/>
      <c r="I37" s="3"/>
      <c r="J37" s="3"/>
      <c r="K37" s="3"/>
      <c r="L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row>
    <row r="38" spans="1:56" x14ac:dyDescent="0.35">
      <c r="A38" s="129"/>
      <c r="B38" s="129"/>
      <c r="C38" s="129"/>
      <c r="D38" s="129"/>
      <c r="E38" s="129"/>
      <c r="I38" s="3"/>
      <c r="J38" s="3"/>
      <c r="K38" s="3"/>
      <c r="L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row>
    <row r="39" spans="1:56" ht="15.5" thickBot="1" x14ac:dyDescent="0.4">
      <c r="A39" s="129"/>
      <c r="B39" s="129"/>
      <c r="C39" s="129"/>
      <c r="D39" s="129"/>
      <c r="E39" s="129"/>
      <c r="I39" s="3"/>
      <c r="J39" s="3"/>
      <c r="K39" s="3"/>
      <c r="L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row>
    <row r="40" spans="1:56" ht="15.5" thickBot="1" x14ac:dyDescent="0.4">
      <c r="A40" s="164" t="s">
        <v>657</v>
      </c>
      <c r="B40" s="165"/>
      <c r="C40" s="165"/>
      <c r="D40" s="166"/>
      <c r="E40" s="129"/>
      <c r="I40" s="3"/>
      <c r="J40" s="3"/>
      <c r="K40" s="3"/>
      <c r="L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row>
    <row r="41" spans="1:56" ht="45" customHeight="1" thickBot="1" x14ac:dyDescent="0.4">
      <c r="A41" s="138" t="s">
        <v>648</v>
      </c>
      <c r="B41" s="137" t="s">
        <v>647</v>
      </c>
      <c r="C41" s="137" t="s">
        <v>646</v>
      </c>
      <c r="D41" s="137" t="s">
        <v>645</v>
      </c>
      <c r="E41" s="129"/>
      <c r="I41" s="3"/>
      <c r="J41" s="3"/>
      <c r="K41" s="3"/>
      <c r="L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row>
    <row r="42" spans="1:56" ht="15.5" thickBot="1" x14ac:dyDescent="0.4">
      <c r="A42" s="135" t="s">
        <v>644</v>
      </c>
      <c r="B42" s="134">
        <v>96</v>
      </c>
      <c r="C42" s="133">
        <v>14.614583333333334</v>
      </c>
      <c r="D42" s="133">
        <v>32.385416666666664</v>
      </c>
      <c r="E42" s="129"/>
      <c r="I42" s="3"/>
      <c r="J42" s="3"/>
      <c r="K42" s="3"/>
      <c r="L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row>
    <row r="43" spans="1:56" ht="15.5" thickBot="1" x14ac:dyDescent="0.4">
      <c r="A43" s="135" t="s">
        <v>643</v>
      </c>
      <c r="B43" s="134">
        <v>5</v>
      </c>
      <c r="C43" s="133">
        <v>29</v>
      </c>
      <c r="D43" s="133">
        <v>57.6</v>
      </c>
      <c r="E43" s="129"/>
      <c r="I43" s="3"/>
      <c r="J43" s="3"/>
      <c r="K43" s="3"/>
      <c r="L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row>
    <row r="44" spans="1:56" ht="15.5" thickBot="1" x14ac:dyDescent="0.4">
      <c r="A44" s="135" t="s">
        <v>642</v>
      </c>
      <c r="B44" s="134">
        <v>200</v>
      </c>
      <c r="C44" s="133">
        <v>12.205</v>
      </c>
      <c r="D44" s="133">
        <v>17.045000000000002</v>
      </c>
      <c r="E44" s="129"/>
      <c r="I44" s="3"/>
      <c r="J44" s="3"/>
      <c r="K44" s="3"/>
      <c r="L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row>
    <row r="45" spans="1:56" ht="29.5" thickBot="1" x14ac:dyDescent="0.4">
      <c r="A45" s="136" t="s">
        <v>641</v>
      </c>
      <c r="B45" s="134">
        <v>19</v>
      </c>
      <c r="C45" s="133">
        <v>4.1052631578947372</v>
      </c>
      <c r="D45" s="133">
        <v>26</v>
      </c>
      <c r="E45" s="129"/>
      <c r="I45" s="3"/>
      <c r="J45" s="3"/>
      <c r="K45" s="3"/>
      <c r="L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row>
    <row r="46" spans="1:56" ht="15.5" thickBot="1" x14ac:dyDescent="0.4">
      <c r="A46" s="135" t="s">
        <v>640</v>
      </c>
      <c r="B46" s="134">
        <v>57</v>
      </c>
      <c r="C46" s="133">
        <v>43.210526315789473</v>
      </c>
      <c r="D46" s="133">
        <v>73.578947368421055</v>
      </c>
      <c r="E46" s="129"/>
      <c r="I46" s="3"/>
      <c r="J46" s="3"/>
      <c r="K46" s="3"/>
      <c r="L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row>
    <row r="47" spans="1:56" ht="15.5" thickBot="1" x14ac:dyDescent="0.4">
      <c r="A47" s="132" t="s">
        <v>639</v>
      </c>
      <c r="B47" s="131">
        <v>377</v>
      </c>
      <c r="C47" s="130">
        <v>17.320954907161802</v>
      </c>
      <c r="D47" s="130">
        <v>30.488063660477454</v>
      </c>
      <c r="E47" s="129"/>
      <c r="I47" s="3"/>
      <c r="J47" s="3"/>
      <c r="K47" s="3"/>
      <c r="L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row>
    <row r="48" spans="1:56" x14ac:dyDescent="0.35">
      <c r="E48" s="129"/>
      <c r="I48" s="3"/>
      <c r="J48" s="3"/>
      <c r="K48" s="3"/>
      <c r="L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row>
    <row r="49" spans="1:56" x14ac:dyDescent="0.35">
      <c r="A49" s="129" t="s">
        <v>656</v>
      </c>
      <c r="B49" s="129"/>
      <c r="C49" s="129"/>
      <c r="D49" s="129"/>
      <c r="E49" s="129"/>
      <c r="I49" s="3"/>
      <c r="J49" s="3"/>
      <c r="K49" s="3"/>
      <c r="L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row>
    <row r="50" spans="1:56" x14ac:dyDescent="0.35">
      <c r="A50" s="129"/>
      <c r="B50" s="129"/>
      <c r="C50" s="129"/>
      <c r="D50" s="129"/>
      <c r="E50" s="129"/>
      <c r="I50" s="3"/>
      <c r="J50" s="3"/>
      <c r="K50" s="3"/>
      <c r="L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row>
    <row r="51" spans="1:56" ht="15.5" thickBot="1" x14ac:dyDescent="0.4">
      <c r="A51" s="129"/>
      <c r="B51" s="129"/>
      <c r="C51" s="129"/>
      <c r="D51" s="129"/>
      <c r="E51" s="129"/>
      <c r="I51" s="3"/>
      <c r="J51" s="3"/>
      <c r="K51" s="3"/>
      <c r="L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row>
    <row r="52" spans="1:56" ht="15.5" thickBot="1" x14ac:dyDescent="0.4">
      <c r="A52" s="164" t="s">
        <v>655</v>
      </c>
      <c r="B52" s="165"/>
      <c r="C52" s="165"/>
      <c r="D52" s="166"/>
      <c r="E52" s="129"/>
      <c r="I52" s="3"/>
      <c r="J52" s="3"/>
      <c r="K52" s="3"/>
      <c r="L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row>
    <row r="53" spans="1:56" ht="29.5" thickBot="1" x14ac:dyDescent="0.4">
      <c r="A53" s="138" t="s">
        <v>648</v>
      </c>
      <c r="B53" s="137" t="s">
        <v>647</v>
      </c>
      <c r="C53" s="137" t="s">
        <v>646</v>
      </c>
      <c r="D53" s="137" t="s">
        <v>645</v>
      </c>
      <c r="E53" s="129"/>
      <c r="I53" s="3"/>
      <c r="J53" s="3"/>
      <c r="K53" s="3"/>
      <c r="L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row>
    <row r="54" spans="1:56" ht="15.5" thickBot="1" x14ac:dyDescent="0.4">
      <c r="A54" s="135" t="s">
        <v>644</v>
      </c>
      <c r="B54" s="134">
        <v>110</v>
      </c>
      <c r="C54" s="134">
        <v>14</v>
      </c>
      <c r="D54" s="133">
        <v>34.390909090909091</v>
      </c>
      <c r="E54" s="129"/>
      <c r="I54" s="3"/>
      <c r="J54" s="3"/>
      <c r="K54" s="3"/>
      <c r="L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row>
    <row r="55" spans="1:56" ht="15.5" thickBot="1" x14ac:dyDescent="0.4">
      <c r="A55" s="135" t="s">
        <v>643</v>
      </c>
      <c r="B55" s="134">
        <v>13</v>
      </c>
      <c r="C55" s="133">
        <v>20.46153846153846</v>
      </c>
      <c r="D55" s="134">
        <v>31</v>
      </c>
      <c r="E55" s="129"/>
      <c r="I55" s="3"/>
      <c r="J55" s="3"/>
      <c r="K55" s="3"/>
      <c r="L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row>
    <row r="56" spans="1:56" ht="15.5" thickBot="1" x14ac:dyDescent="0.4">
      <c r="A56" s="135" t="s">
        <v>642</v>
      </c>
      <c r="B56" s="134">
        <v>178</v>
      </c>
      <c r="C56" s="133">
        <v>10.258426966292134</v>
      </c>
      <c r="D56" s="133">
        <v>18.713483146067414</v>
      </c>
      <c r="E56" s="129"/>
      <c r="I56" s="3"/>
      <c r="J56" s="3"/>
      <c r="K56" s="3"/>
      <c r="L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row>
    <row r="57" spans="1:56" ht="29.5" thickBot="1" x14ac:dyDescent="0.4">
      <c r="A57" s="136" t="s">
        <v>641</v>
      </c>
      <c r="B57" s="134">
        <v>17</v>
      </c>
      <c r="C57" s="133">
        <v>8.0588235294117645</v>
      </c>
      <c r="D57" s="133">
        <v>15.647058823529411</v>
      </c>
      <c r="E57" s="129"/>
      <c r="I57" s="3"/>
      <c r="J57" s="3"/>
      <c r="K57" s="3"/>
      <c r="L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row>
    <row r="58" spans="1:56" ht="15.5" thickBot="1" x14ac:dyDescent="0.4">
      <c r="A58" s="135" t="s">
        <v>640</v>
      </c>
      <c r="B58" s="134">
        <v>55</v>
      </c>
      <c r="C58" s="133">
        <v>62.18181818181818</v>
      </c>
      <c r="D58" s="133">
        <v>90.618181818181824</v>
      </c>
      <c r="E58" s="129"/>
      <c r="I58" s="3"/>
      <c r="J58" s="3"/>
      <c r="K58" s="3"/>
      <c r="L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row>
    <row r="59" spans="1:56" ht="15.5" thickBot="1" x14ac:dyDescent="0.4">
      <c r="A59" s="132" t="s">
        <v>639</v>
      </c>
      <c r="B59" s="131">
        <v>373</v>
      </c>
      <c r="C59" s="130">
        <v>19.273458445040216</v>
      </c>
      <c r="D59" s="130">
        <v>34.227882037533512</v>
      </c>
      <c r="E59" s="129"/>
      <c r="I59" s="3"/>
      <c r="J59" s="3"/>
      <c r="K59" s="3"/>
      <c r="L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row>
    <row r="60" spans="1:56" x14ac:dyDescent="0.35">
      <c r="E60" s="129"/>
      <c r="I60" s="3"/>
      <c r="J60" s="3"/>
      <c r="K60" s="3"/>
      <c r="L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row>
    <row r="61" spans="1:56" x14ac:dyDescent="0.35">
      <c r="A61" s="129" t="s">
        <v>654</v>
      </c>
      <c r="B61" s="129"/>
      <c r="C61" s="129"/>
      <c r="D61" s="129"/>
      <c r="E61" s="129"/>
      <c r="I61" s="3"/>
      <c r="J61" s="3"/>
      <c r="K61" s="3"/>
      <c r="L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row>
    <row r="62" spans="1:56" x14ac:dyDescent="0.35">
      <c r="A62" s="129"/>
      <c r="B62" s="129"/>
      <c r="C62" s="129"/>
      <c r="D62" s="129"/>
      <c r="E62" s="129"/>
      <c r="I62" s="3"/>
      <c r="J62" s="3"/>
      <c r="K62" s="3"/>
      <c r="L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row>
    <row r="63" spans="1:56" ht="15.5" thickBot="1" x14ac:dyDescent="0.4">
      <c r="A63" s="129"/>
      <c r="B63" s="129"/>
      <c r="C63" s="129"/>
      <c r="D63" s="129"/>
      <c r="E63" s="129"/>
      <c r="I63" s="3"/>
      <c r="J63" s="3"/>
      <c r="K63" s="3"/>
      <c r="L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row>
    <row r="64" spans="1:56" ht="15.5" thickBot="1" x14ac:dyDescent="0.4">
      <c r="A64" s="164" t="s">
        <v>653</v>
      </c>
      <c r="B64" s="165"/>
      <c r="C64" s="165"/>
      <c r="D64" s="166"/>
      <c r="E64" s="129"/>
      <c r="I64" s="3"/>
      <c r="J64" s="3"/>
      <c r="K64" s="3"/>
      <c r="L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row>
    <row r="65" spans="1:56" ht="29.5" thickBot="1" x14ac:dyDescent="0.4">
      <c r="A65" s="138" t="s">
        <v>648</v>
      </c>
      <c r="B65" s="137" t="s">
        <v>647</v>
      </c>
      <c r="C65" s="137" t="s">
        <v>646</v>
      </c>
      <c r="D65" s="137" t="s">
        <v>645</v>
      </c>
      <c r="E65" s="129"/>
      <c r="I65" s="3"/>
      <c r="J65" s="3"/>
      <c r="K65" s="3"/>
      <c r="L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row>
    <row r="66" spans="1:56" ht="15.5" thickBot="1" x14ac:dyDescent="0.4">
      <c r="A66" s="135" t="s">
        <v>644</v>
      </c>
      <c r="B66" s="134">
        <v>125</v>
      </c>
      <c r="C66" s="133">
        <v>14.151999999999999</v>
      </c>
      <c r="D66" s="133">
        <v>37.479999999999997</v>
      </c>
      <c r="E66" s="129"/>
      <c r="I66" s="3"/>
      <c r="J66" s="3"/>
      <c r="K66" s="3"/>
      <c r="L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row>
    <row r="67" spans="1:56" ht="15.5" thickBot="1" x14ac:dyDescent="0.4">
      <c r="A67" s="135" t="s">
        <v>643</v>
      </c>
      <c r="B67" s="134">
        <v>26</v>
      </c>
      <c r="C67" s="133">
        <v>15.76923076923077</v>
      </c>
      <c r="D67" s="133">
        <v>36.538461538461497</v>
      </c>
      <c r="E67" s="129"/>
      <c r="I67" s="3"/>
      <c r="J67" s="3"/>
      <c r="K67" s="3"/>
      <c r="L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row>
    <row r="68" spans="1:56" ht="15.5" thickBot="1" x14ac:dyDescent="0.4">
      <c r="A68" s="135" t="s">
        <v>642</v>
      </c>
      <c r="B68" s="134">
        <v>184</v>
      </c>
      <c r="C68" s="133">
        <v>11.804347826086957</v>
      </c>
      <c r="D68" s="133">
        <v>17.815217391304348</v>
      </c>
      <c r="E68" s="129"/>
      <c r="I68" s="3"/>
      <c r="J68" s="3"/>
      <c r="K68" s="3"/>
      <c r="L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row>
    <row r="69" spans="1:56" ht="29.5" thickBot="1" x14ac:dyDescent="0.4">
      <c r="A69" s="136" t="s">
        <v>641</v>
      </c>
      <c r="B69" s="134">
        <v>23</v>
      </c>
      <c r="C69" s="133">
        <v>14.478260869565217</v>
      </c>
      <c r="D69" s="133">
        <v>33.478260869565219</v>
      </c>
      <c r="E69" s="129"/>
      <c r="I69" s="3"/>
      <c r="J69" s="3"/>
      <c r="K69" s="3"/>
      <c r="L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row>
    <row r="70" spans="1:56" ht="15.5" thickBot="1" x14ac:dyDescent="0.4">
      <c r="A70" s="135" t="s">
        <v>640</v>
      </c>
      <c r="B70" s="134">
        <v>60</v>
      </c>
      <c r="C70" s="133">
        <v>68.38333333333334</v>
      </c>
      <c r="D70" s="133">
        <v>118.1</v>
      </c>
      <c r="E70" s="129"/>
      <c r="I70" s="3"/>
      <c r="J70" s="3"/>
      <c r="K70" s="3"/>
      <c r="L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row>
    <row r="71" spans="1:56" ht="15.5" thickBot="1" x14ac:dyDescent="0.4">
      <c r="A71" s="132" t="s">
        <v>639</v>
      </c>
      <c r="B71" s="131">
        <v>418</v>
      </c>
      <c r="C71" s="130">
        <v>21.02153110047847</v>
      </c>
      <c r="D71" s="130">
        <v>40.117224880382778</v>
      </c>
      <c r="E71" s="129"/>
      <c r="I71" s="3"/>
      <c r="J71" s="3"/>
      <c r="K71" s="3"/>
      <c r="L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row>
    <row r="72" spans="1:56" x14ac:dyDescent="0.35">
      <c r="A72" s="129"/>
      <c r="B72" s="129"/>
      <c r="C72" s="129"/>
      <c r="D72" s="129"/>
      <c r="E72" s="129"/>
      <c r="I72" s="3"/>
      <c r="J72" s="3"/>
      <c r="K72" s="3"/>
      <c r="L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row>
    <row r="73" spans="1:56" x14ac:dyDescent="0.35">
      <c r="A73" s="129" t="s">
        <v>652</v>
      </c>
      <c r="B73" s="129"/>
      <c r="C73" s="129"/>
      <c r="D73" s="129"/>
      <c r="E73" s="129"/>
      <c r="I73" s="3"/>
      <c r="J73" s="3"/>
      <c r="K73" s="3"/>
      <c r="L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row>
    <row r="74" spans="1:56" x14ac:dyDescent="0.35">
      <c r="A74" s="129"/>
      <c r="B74" s="129"/>
      <c r="C74" s="129"/>
      <c r="D74" s="129"/>
      <c r="E74" s="129"/>
      <c r="I74" s="3"/>
      <c r="J74" s="3"/>
      <c r="K74" s="3"/>
      <c r="L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row>
    <row r="75" spans="1:56" ht="15.5" thickBot="1" x14ac:dyDescent="0.4">
      <c r="A75" s="129"/>
      <c r="B75" s="129"/>
      <c r="C75" s="129"/>
      <c r="D75" s="129"/>
      <c r="E75" s="129"/>
      <c r="I75" s="3"/>
      <c r="J75" s="3"/>
      <c r="K75" s="3"/>
      <c r="L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row>
    <row r="76" spans="1:56" ht="15.5" thickBot="1" x14ac:dyDescent="0.4">
      <c r="A76" s="164" t="s">
        <v>651</v>
      </c>
      <c r="B76" s="165"/>
      <c r="C76" s="165"/>
      <c r="D76" s="166"/>
      <c r="E76" s="129"/>
      <c r="I76" s="3"/>
      <c r="J76" s="3"/>
      <c r="K76" s="3"/>
      <c r="L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row>
    <row r="77" spans="1:56" ht="29.5" thickBot="1" x14ac:dyDescent="0.4">
      <c r="A77" s="138" t="s">
        <v>648</v>
      </c>
      <c r="B77" s="137" t="s">
        <v>647</v>
      </c>
      <c r="C77" s="137" t="s">
        <v>646</v>
      </c>
      <c r="D77" s="137" t="s">
        <v>645</v>
      </c>
      <c r="E77" s="129"/>
      <c r="I77" s="3"/>
      <c r="J77" s="3"/>
      <c r="K77" s="3"/>
      <c r="L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row>
    <row r="78" spans="1:56" ht="15.5" thickBot="1" x14ac:dyDescent="0.4">
      <c r="A78" s="135" t="s">
        <v>644</v>
      </c>
      <c r="B78" s="134">
        <v>126</v>
      </c>
      <c r="C78" s="133">
        <v>13.365079365079366</v>
      </c>
      <c r="D78" s="133">
        <v>43.261904761904759</v>
      </c>
      <c r="E78" s="129"/>
      <c r="I78" s="3"/>
      <c r="J78" s="3"/>
      <c r="K78" s="3"/>
      <c r="L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row>
    <row r="79" spans="1:56" ht="15.5" thickBot="1" x14ac:dyDescent="0.4">
      <c r="A79" s="135" t="s">
        <v>643</v>
      </c>
      <c r="B79" s="134">
        <v>12</v>
      </c>
      <c r="C79" s="133">
        <v>15.916666666666666</v>
      </c>
      <c r="D79" s="133">
        <v>19.416666666666668</v>
      </c>
      <c r="E79" s="129"/>
      <c r="I79" s="3"/>
      <c r="J79" s="3"/>
      <c r="K79" s="3"/>
      <c r="L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row>
    <row r="80" spans="1:56" ht="15.5" thickBot="1" x14ac:dyDescent="0.4">
      <c r="A80" s="135" t="s">
        <v>642</v>
      </c>
      <c r="B80" s="134">
        <v>95</v>
      </c>
      <c r="C80" s="133">
        <v>14.684210526315789</v>
      </c>
      <c r="D80" s="133">
        <v>24.821052631578947</v>
      </c>
      <c r="E80" s="129"/>
      <c r="I80" s="3"/>
      <c r="J80" s="3"/>
      <c r="K80" s="3"/>
      <c r="L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row>
    <row r="81" spans="1:56" ht="29.5" thickBot="1" x14ac:dyDescent="0.4">
      <c r="A81" s="136" t="s">
        <v>641</v>
      </c>
      <c r="B81" s="134">
        <v>40</v>
      </c>
      <c r="C81" s="133">
        <v>7.85</v>
      </c>
      <c r="D81" s="133">
        <v>44.274999999999999</v>
      </c>
      <c r="E81" s="129"/>
      <c r="I81" s="3"/>
      <c r="J81" s="3"/>
      <c r="K81" s="3"/>
      <c r="L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row>
    <row r="82" spans="1:56" ht="15.5" thickBot="1" x14ac:dyDescent="0.4">
      <c r="A82" s="135" t="s">
        <v>640</v>
      </c>
      <c r="B82" s="134">
        <v>78</v>
      </c>
      <c r="C82" s="133">
        <v>53.756410256410255</v>
      </c>
      <c r="D82" s="133">
        <v>94.974358974358978</v>
      </c>
      <c r="E82" s="129"/>
      <c r="I82" s="3"/>
      <c r="J82" s="3"/>
      <c r="K82" s="3"/>
      <c r="L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row>
    <row r="83" spans="1:56" ht="15.5" thickBot="1" x14ac:dyDescent="0.4">
      <c r="A83" s="132" t="s">
        <v>639</v>
      </c>
      <c r="B83" s="131">
        <v>351</v>
      </c>
      <c r="C83" s="130">
        <v>22.156695156695157</v>
      </c>
      <c r="D83" s="130">
        <v>49.06267806267806</v>
      </c>
      <c r="E83" s="129"/>
      <c r="I83" s="3"/>
      <c r="J83" s="3"/>
      <c r="K83" s="3"/>
      <c r="L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row>
    <row r="84" spans="1:56" x14ac:dyDescent="0.35">
      <c r="A84" s="129"/>
      <c r="B84" s="129"/>
      <c r="C84" s="129"/>
      <c r="D84" s="129"/>
      <c r="E84" s="129"/>
      <c r="I84" s="3"/>
      <c r="J84" s="3"/>
      <c r="K84" s="3"/>
      <c r="L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row>
    <row r="85" spans="1:56" x14ac:dyDescent="0.35">
      <c r="A85" s="129" t="s">
        <v>650</v>
      </c>
      <c r="B85" s="129"/>
      <c r="C85" s="129"/>
      <c r="D85" s="129"/>
      <c r="E85" s="129"/>
      <c r="I85" s="3"/>
      <c r="J85" s="3"/>
      <c r="K85" s="3"/>
      <c r="L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row>
    <row r="86" spans="1:56" x14ac:dyDescent="0.35">
      <c r="A86" s="129"/>
      <c r="B86" s="129"/>
      <c r="C86" s="129"/>
      <c r="D86" s="129"/>
      <c r="E86" s="129"/>
      <c r="I86" s="3"/>
      <c r="J86" s="3"/>
      <c r="K86" s="3"/>
      <c r="L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row>
    <row r="87" spans="1:56" ht="15.5" thickBot="1" x14ac:dyDescent="0.4">
      <c r="A87" s="129"/>
      <c r="B87" s="129"/>
      <c r="C87" s="129"/>
      <c r="D87" s="129"/>
      <c r="E87" s="129"/>
      <c r="I87" s="3"/>
      <c r="J87" s="3"/>
      <c r="K87" s="3"/>
      <c r="L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row>
    <row r="88" spans="1:56" ht="15.5" thickBot="1" x14ac:dyDescent="0.4">
      <c r="A88" s="164" t="s">
        <v>649</v>
      </c>
      <c r="B88" s="165"/>
      <c r="C88" s="165"/>
      <c r="D88" s="166"/>
      <c r="E88" s="129"/>
      <c r="I88" s="3"/>
      <c r="J88" s="3"/>
      <c r="K88" s="3"/>
      <c r="L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row>
    <row r="89" spans="1:56" ht="29.5" thickBot="1" x14ac:dyDescent="0.4">
      <c r="A89" s="138" t="s">
        <v>648</v>
      </c>
      <c r="B89" s="137" t="s">
        <v>647</v>
      </c>
      <c r="C89" s="137" t="s">
        <v>646</v>
      </c>
      <c r="D89" s="137" t="s">
        <v>645</v>
      </c>
      <c r="E89" s="129"/>
      <c r="I89" s="3"/>
      <c r="J89" s="3"/>
      <c r="K89" s="3"/>
      <c r="L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row>
    <row r="90" spans="1:56" ht="15.5" thickBot="1" x14ac:dyDescent="0.4">
      <c r="A90" s="135" t="s">
        <v>644</v>
      </c>
      <c r="B90" s="134">
        <v>131</v>
      </c>
      <c r="C90" s="133">
        <v>13.557251908396946</v>
      </c>
      <c r="D90" s="133">
        <v>39.541984732824424</v>
      </c>
      <c r="E90" s="129"/>
      <c r="I90" s="3"/>
      <c r="J90" s="3"/>
      <c r="K90" s="3"/>
      <c r="L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row>
    <row r="91" spans="1:56" ht="15.5" thickBot="1" x14ac:dyDescent="0.4">
      <c r="A91" s="135" t="s">
        <v>643</v>
      </c>
      <c r="B91" s="134">
        <v>9</v>
      </c>
      <c r="C91" s="133">
        <v>19.666666666666668</v>
      </c>
      <c r="D91" s="133">
        <v>45.555555555555557</v>
      </c>
      <c r="E91" s="129"/>
      <c r="I91" s="3"/>
      <c r="J91" s="3"/>
      <c r="K91" s="3"/>
      <c r="L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row>
    <row r="92" spans="1:56" ht="15.5" thickBot="1" x14ac:dyDescent="0.4">
      <c r="A92" s="135" t="s">
        <v>642</v>
      </c>
      <c r="B92" s="134">
        <v>231</v>
      </c>
      <c r="C92" s="133">
        <v>11.103896103896103</v>
      </c>
      <c r="D92" s="133">
        <v>19.826839826839826</v>
      </c>
      <c r="E92" s="129"/>
      <c r="I92" s="3"/>
      <c r="J92" s="3"/>
      <c r="K92" s="3"/>
      <c r="L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row>
    <row r="93" spans="1:56" ht="29.5" thickBot="1" x14ac:dyDescent="0.4">
      <c r="A93" s="136" t="s">
        <v>641</v>
      </c>
      <c r="B93" s="134">
        <v>46</v>
      </c>
      <c r="C93" s="133">
        <v>7.1956521739130439</v>
      </c>
      <c r="D93" s="133">
        <v>28.195652173913043</v>
      </c>
      <c r="E93" s="129"/>
      <c r="I93" s="3"/>
      <c r="J93" s="3"/>
      <c r="K93" s="3"/>
      <c r="L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row>
    <row r="94" spans="1:56" ht="15.5" thickBot="1" x14ac:dyDescent="0.4">
      <c r="A94" s="135" t="s">
        <v>640</v>
      </c>
      <c r="B94" s="134">
        <v>80</v>
      </c>
      <c r="C94" s="133">
        <v>65.037499999999994</v>
      </c>
      <c r="D94" s="133">
        <v>105.7625</v>
      </c>
      <c r="E94" s="129"/>
      <c r="I94" s="3"/>
      <c r="J94" s="3"/>
      <c r="K94" s="3"/>
      <c r="L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row>
    <row r="95" spans="1:56" ht="15.5" thickBot="1" x14ac:dyDescent="0.4">
      <c r="A95" s="132" t="s">
        <v>639</v>
      </c>
      <c r="B95" s="131">
        <v>497</v>
      </c>
      <c r="C95" s="130">
        <v>20.225352112676056</v>
      </c>
      <c r="D95" s="130">
        <v>40.096579476861166</v>
      </c>
      <c r="E95" s="129"/>
      <c r="I95" s="3"/>
      <c r="J95" s="3"/>
      <c r="K95" s="3"/>
      <c r="L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row>
    <row r="96" spans="1:56" x14ac:dyDescent="0.35">
      <c r="A96" s="129"/>
      <c r="B96" s="129"/>
      <c r="C96" s="129"/>
      <c r="D96" s="129"/>
      <c r="E96" s="129"/>
      <c r="I96" s="3"/>
      <c r="J96" s="3"/>
      <c r="K96" s="3"/>
      <c r="L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row>
    <row r="97" spans="1:56" x14ac:dyDescent="0.35">
      <c r="A97" s="129" t="s">
        <v>638</v>
      </c>
      <c r="B97" s="129"/>
      <c r="C97" s="129"/>
      <c r="D97" s="129"/>
      <c r="E97" s="129"/>
      <c r="I97" s="3"/>
      <c r="J97" s="3"/>
      <c r="K97" s="3"/>
      <c r="L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row>
    <row r="98" spans="1:56" x14ac:dyDescent="0.35">
      <c r="A98" s="129"/>
      <c r="B98" s="129"/>
      <c r="C98" s="129"/>
      <c r="D98" s="129"/>
      <c r="E98" s="129"/>
      <c r="I98" s="3"/>
      <c r="J98" s="3"/>
      <c r="K98" s="3"/>
      <c r="L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row>
    <row r="99" spans="1:56" x14ac:dyDescent="0.35">
      <c r="A99" s="129"/>
      <c r="B99" s="129"/>
      <c r="C99" s="129"/>
      <c r="D99" s="129"/>
      <c r="E99" s="129"/>
      <c r="I99" s="3"/>
      <c r="J99" s="3"/>
      <c r="K99" s="3"/>
      <c r="L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row>
    <row r="100" spans="1:56" x14ac:dyDescent="0.35">
      <c r="A100" s="129"/>
      <c r="B100" s="129"/>
      <c r="D100" s="129"/>
      <c r="E100" s="129"/>
      <c r="I100" s="3"/>
      <c r="J100" s="3"/>
      <c r="K100" s="3"/>
      <c r="L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row>
    <row r="101" spans="1:56" x14ac:dyDescent="0.35">
      <c r="A101" s="129"/>
      <c r="B101" s="129"/>
      <c r="C101" s="129"/>
      <c r="D101" s="129"/>
      <c r="E101" s="129"/>
      <c r="I101" s="3"/>
      <c r="J101" s="3"/>
      <c r="K101" s="3"/>
      <c r="L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row>
    <row r="102" spans="1:56" x14ac:dyDescent="0.35">
      <c r="I102" s="3"/>
      <c r="J102" s="3"/>
      <c r="K102" s="3"/>
      <c r="L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row>
    <row r="103" spans="1:56" x14ac:dyDescent="0.35">
      <c r="A103" s="167" t="s">
        <v>637</v>
      </c>
      <c r="B103" s="168"/>
      <c r="C103" s="168"/>
      <c r="D103" s="168"/>
      <c r="E103" s="168"/>
      <c r="F103" s="168"/>
      <c r="G103" s="168"/>
      <c r="H103" s="168"/>
      <c r="I103" s="3"/>
      <c r="J103" s="3"/>
      <c r="K103" s="3"/>
      <c r="L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row>
    <row r="104" spans="1:56" ht="15.65" customHeight="1" x14ac:dyDescent="0.35">
      <c r="A104" s="169" t="s">
        <v>636</v>
      </c>
      <c r="B104" s="170"/>
      <c r="C104" s="170"/>
      <c r="D104" s="170"/>
      <c r="E104" s="170"/>
      <c r="F104" s="170"/>
      <c r="G104" s="170"/>
      <c r="H104" s="170"/>
      <c r="I104" s="3"/>
      <c r="J104" s="3"/>
      <c r="K104" s="3"/>
      <c r="L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row>
    <row r="105" spans="1:56" x14ac:dyDescent="0.35">
      <c r="I105" s="3"/>
      <c r="J105" s="3"/>
      <c r="K105" s="3"/>
      <c r="L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row>
    <row r="106" spans="1:56" x14ac:dyDescent="0.35">
      <c r="A106" s="167" t="s">
        <v>635</v>
      </c>
      <c r="B106" s="168"/>
      <c r="C106" s="168"/>
      <c r="D106" s="168"/>
      <c r="E106" s="168"/>
      <c r="F106" s="168"/>
      <c r="G106" s="168"/>
      <c r="H106" s="168"/>
      <c r="I106" s="3"/>
      <c r="J106" s="3"/>
      <c r="K106" s="3"/>
      <c r="L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row>
    <row r="107" spans="1:56" x14ac:dyDescent="0.35">
      <c r="A107" s="162" t="s">
        <v>634</v>
      </c>
      <c r="B107" s="163"/>
      <c r="C107" s="163"/>
      <c r="D107" s="163"/>
      <c r="E107" s="163"/>
      <c r="F107" s="163"/>
      <c r="G107" s="163"/>
      <c r="H107" s="163"/>
      <c r="I107" s="3"/>
      <c r="J107" s="3"/>
      <c r="K107" s="3"/>
      <c r="L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row>
    <row r="108" spans="1:56" x14ac:dyDescent="0.35">
      <c r="A108" s="126"/>
      <c r="B108" s="126"/>
      <c r="C108" s="126"/>
      <c r="D108" s="126"/>
      <c r="E108" s="126"/>
      <c r="F108" s="126"/>
      <c r="G108" s="126"/>
      <c r="H108" s="126"/>
      <c r="I108" s="3"/>
      <c r="J108" s="3"/>
      <c r="K108" s="3"/>
      <c r="L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row>
    <row r="109" spans="1:56" x14ac:dyDescent="0.35">
      <c r="A109" s="126"/>
      <c r="B109" s="126"/>
      <c r="C109" s="126"/>
      <c r="D109" s="126"/>
      <c r="E109" s="126"/>
      <c r="F109" s="126"/>
      <c r="G109" s="126"/>
      <c r="H109" s="126"/>
      <c r="I109" s="3"/>
      <c r="J109" s="3"/>
      <c r="K109" s="3"/>
      <c r="L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row>
    <row r="110" spans="1:56" x14ac:dyDescent="0.35">
      <c r="A110" s="126"/>
      <c r="B110" s="126"/>
      <c r="C110" s="126"/>
      <c r="D110" s="126"/>
      <c r="E110" s="126"/>
      <c r="F110" s="126"/>
      <c r="G110" s="126"/>
      <c r="H110" s="126"/>
      <c r="I110" s="3"/>
      <c r="J110" s="3"/>
      <c r="K110" s="3"/>
      <c r="L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row>
    <row r="111" spans="1:56" x14ac:dyDescent="0.35">
      <c r="A111" s="106"/>
      <c r="B111" s="106"/>
      <c r="C111" s="106"/>
      <c r="D111" s="106"/>
      <c r="E111" s="3"/>
      <c r="F111" s="3"/>
      <c r="G111" s="3"/>
      <c r="H111" s="3"/>
      <c r="I111" s="3"/>
      <c r="J111" s="3"/>
      <c r="K111" s="3"/>
      <c r="L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row>
    <row r="112" spans="1:56" x14ac:dyDescent="0.35">
      <c r="A112" s="106"/>
      <c r="B112" s="106"/>
      <c r="C112" s="106"/>
      <c r="D112" s="106"/>
      <c r="E112" s="3"/>
      <c r="F112" s="3"/>
      <c r="G112" s="3"/>
      <c r="H112" s="3"/>
      <c r="I112" s="3"/>
      <c r="J112" s="3"/>
      <c r="K112" s="3"/>
      <c r="L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row>
    <row r="113" spans="1:56" x14ac:dyDescent="0.35">
      <c r="A113" s="106"/>
      <c r="B113" s="106"/>
      <c r="C113" s="106"/>
      <c r="D113" s="106"/>
      <c r="E113" s="3"/>
      <c r="F113" s="3"/>
      <c r="G113" s="3"/>
      <c r="H113" s="3"/>
      <c r="I113" s="3"/>
      <c r="J113" s="3"/>
      <c r="K113" s="3"/>
      <c r="L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row>
    <row r="114" spans="1:56" x14ac:dyDescent="0.35">
      <c r="A114" s="106"/>
      <c r="B114" s="106"/>
      <c r="C114" s="106"/>
      <c r="D114" s="106"/>
      <c r="E114" s="3"/>
      <c r="F114" s="3"/>
      <c r="G114" s="3"/>
      <c r="H114" s="3"/>
      <c r="I114" s="3"/>
      <c r="J114" s="3"/>
      <c r="K114" s="3"/>
      <c r="L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row>
    <row r="115" spans="1:56" x14ac:dyDescent="0.35">
      <c r="A115" s="106"/>
      <c r="B115" s="106"/>
      <c r="C115" s="106"/>
      <c r="D115" s="106"/>
      <c r="E115" s="3"/>
      <c r="F115" s="3"/>
      <c r="G115" s="3"/>
      <c r="H115" s="3"/>
      <c r="I115" s="3"/>
      <c r="J115" s="3"/>
      <c r="K115" s="3"/>
      <c r="L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row>
    <row r="116" spans="1:56" x14ac:dyDescent="0.35">
      <c r="A116" s="106"/>
      <c r="B116" s="106"/>
      <c r="C116" s="106"/>
      <c r="D116" s="106"/>
      <c r="E116" s="3"/>
      <c r="F116" s="3"/>
      <c r="G116" s="3"/>
      <c r="H116" s="3"/>
      <c r="I116" s="3"/>
      <c r="J116" s="3"/>
      <c r="K116" s="3"/>
      <c r="L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row>
    <row r="117" spans="1:56" x14ac:dyDescent="0.35">
      <c r="A117" s="106"/>
      <c r="B117" s="106"/>
      <c r="C117" s="106"/>
      <c r="D117" s="106"/>
      <c r="E117" s="3"/>
      <c r="F117" s="3"/>
      <c r="G117" s="3"/>
      <c r="H117" s="3"/>
      <c r="I117" s="3"/>
      <c r="J117" s="3"/>
      <c r="K117" s="3"/>
      <c r="L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row>
    <row r="118" spans="1:56" x14ac:dyDescent="0.35">
      <c r="A118" s="106"/>
      <c r="B118" s="106"/>
      <c r="C118" s="106"/>
      <c r="D118" s="106"/>
      <c r="E118" s="3"/>
      <c r="F118" s="3"/>
      <c r="G118" s="3"/>
      <c r="H118" s="3"/>
      <c r="I118" s="3"/>
      <c r="J118" s="3"/>
      <c r="K118" s="3"/>
      <c r="L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row>
    <row r="119" spans="1:56" x14ac:dyDescent="0.35">
      <c r="A119" s="106"/>
      <c r="B119" s="106"/>
      <c r="C119" s="106"/>
      <c r="D119" s="106"/>
      <c r="E119" s="3"/>
      <c r="F119" s="3"/>
      <c r="G119" s="3"/>
      <c r="H119" s="3"/>
      <c r="I119" s="3"/>
      <c r="J119" s="3"/>
      <c r="K119" s="3"/>
      <c r="L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row>
    <row r="120" spans="1:56" x14ac:dyDescent="0.35">
      <c r="A120" s="106"/>
      <c r="B120" s="106"/>
      <c r="C120" s="106"/>
      <c r="D120" s="106"/>
      <c r="E120" s="3"/>
      <c r="F120" s="3"/>
      <c r="G120" s="3"/>
      <c r="H120" s="3"/>
      <c r="I120" s="3"/>
      <c r="J120" s="3"/>
      <c r="K120" s="3"/>
      <c r="L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row>
    <row r="121" spans="1:56" x14ac:dyDescent="0.35">
      <c r="A121" s="106"/>
      <c r="B121" s="106"/>
      <c r="C121" s="106"/>
      <c r="D121" s="106"/>
      <c r="E121" s="3"/>
      <c r="F121" s="3"/>
      <c r="G121" s="3"/>
      <c r="H121" s="3"/>
      <c r="I121" s="3"/>
      <c r="J121" s="3"/>
      <c r="K121" s="3"/>
      <c r="L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row>
    <row r="122" spans="1:56" x14ac:dyDescent="0.35">
      <c r="A122" s="106"/>
      <c r="B122" s="106"/>
      <c r="C122" s="106"/>
      <c r="D122" s="106"/>
      <c r="E122" s="3"/>
      <c r="F122" s="3"/>
      <c r="G122" s="3"/>
      <c r="H122" s="3"/>
      <c r="I122" s="3"/>
      <c r="J122" s="3"/>
      <c r="K122" s="3"/>
      <c r="L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row>
    <row r="123" spans="1:56" x14ac:dyDescent="0.35">
      <c r="A123" s="106"/>
      <c r="B123" s="106"/>
      <c r="C123" s="106"/>
      <c r="D123" s="106"/>
      <c r="E123" s="3"/>
      <c r="F123" s="3"/>
      <c r="G123" s="3"/>
      <c r="H123" s="3"/>
      <c r="I123" s="3"/>
      <c r="J123" s="3"/>
      <c r="K123" s="3"/>
      <c r="L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row>
    <row r="124" spans="1:56" x14ac:dyDescent="0.35">
      <c r="A124" s="106"/>
      <c r="B124" s="106"/>
      <c r="C124" s="106"/>
      <c r="D124" s="106"/>
      <c r="E124" s="3"/>
      <c r="F124" s="3"/>
      <c r="G124" s="3"/>
      <c r="H124" s="3"/>
      <c r="I124" s="3"/>
      <c r="J124" s="3"/>
      <c r="K124" s="3"/>
      <c r="L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row>
    <row r="125" spans="1:56" x14ac:dyDescent="0.35">
      <c r="A125" s="106"/>
      <c r="B125" s="106"/>
      <c r="C125" s="106"/>
      <c r="D125" s="106"/>
      <c r="E125" s="3"/>
      <c r="F125" s="3"/>
      <c r="G125" s="3"/>
      <c r="H125" s="3"/>
      <c r="I125" s="3"/>
      <c r="J125" s="3"/>
      <c r="K125" s="3"/>
      <c r="L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row>
    <row r="126" spans="1:56" x14ac:dyDescent="0.35">
      <c r="A126" s="106"/>
      <c r="B126" s="106"/>
      <c r="C126" s="106"/>
      <c r="D126" s="106"/>
      <c r="E126" s="3"/>
      <c r="F126" s="3"/>
      <c r="G126" s="3"/>
      <c r="H126" s="3"/>
      <c r="I126" s="3"/>
      <c r="J126" s="3"/>
      <c r="K126" s="3"/>
      <c r="L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row>
    <row r="127" spans="1:56" x14ac:dyDescent="0.35">
      <c r="A127" s="106"/>
      <c r="B127" s="106"/>
      <c r="C127" s="106"/>
      <c r="D127" s="106"/>
      <c r="E127" s="3"/>
      <c r="F127" s="3"/>
      <c r="G127" s="3"/>
      <c r="H127" s="3"/>
      <c r="I127" s="3"/>
      <c r="J127" s="3"/>
      <c r="K127" s="3"/>
      <c r="L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row>
    <row r="128" spans="1:56" x14ac:dyDescent="0.35">
      <c r="A128" s="106"/>
      <c r="B128" s="106"/>
      <c r="C128" s="106"/>
      <c r="D128" s="106"/>
      <c r="E128" s="3"/>
      <c r="F128" s="3"/>
      <c r="G128" s="3"/>
      <c r="H128" s="3"/>
      <c r="I128" s="3"/>
      <c r="J128" s="3"/>
      <c r="K128" s="3"/>
      <c r="L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row>
    <row r="129" spans="1:56" x14ac:dyDescent="0.35">
      <c r="A129" s="106"/>
      <c r="B129" s="106"/>
      <c r="C129" s="106"/>
      <c r="D129" s="106"/>
      <c r="E129" s="3"/>
      <c r="F129" s="3"/>
      <c r="G129" s="3"/>
      <c r="H129" s="3"/>
      <c r="I129" s="3"/>
      <c r="J129" s="3"/>
      <c r="K129" s="3"/>
      <c r="L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row>
    <row r="130" spans="1:56" x14ac:dyDescent="0.35">
      <c r="A130" s="106"/>
      <c r="B130" s="106"/>
      <c r="C130" s="106"/>
      <c r="D130" s="106"/>
      <c r="E130" s="3"/>
      <c r="F130" s="3"/>
      <c r="G130" s="3"/>
      <c r="H130" s="3"/>
      <c r="I130" s="3"/>
      <c r="J130" s="3"/>
      <c r="K130" s="3"/>
      <c r="L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row>
    <row r="131" spans="1:56" x14ac:dyDescent="0.35">
      <c r="A131" s="106"/>
      <c r="B131" s="106"/>
      <c r="C131" s="106"/>
      <c r="D131" s="106"/>
      <c r="E131" s="3"/>
      <c r="F131" s="3"/>
      <c r="G131" s="3"/>
      <c r="H131" s="3"/>
      <c r="I131" s="3"/>
      <c r="J131" s="3"/>
      <c r="K131" s="3"/>
      <c r="L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row>
    <row r="132" spans="1:56" x14ac:dyDescent="0.35">
      <c r="A132" s="106"/>
      <c r="B132" s="106"/>
      <c r="C132" s="106"/>
      <c r="D132" s="106"/>
      <c r="E132" s="3"/>
      <c r="F132" s="3"/>
      <c r="G132" s="3"/>
      <c r="H132" s="3"/>
      <c r="I132" s="3"/>
      <c r="J132" s="3"/>
      <c r="K132" s="3"/>
      <c r="L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row>
    <row r="133" spans="1:56" x14ac:dyDescent="0.35">
      <c r="A133" s="106"/>
      <c r="B133" s="106"/>
      <c r="C133" s="106"/>
      <c r="D133" s="106"/>
      <c r="E133" s="3"/>
      <c r="F133" s="3"/>
      <c r="G133" s="3"/>
      <c r="H133" s="3"/>
      <c r="I133" s="3"/>
      <c r="J133" s="3"/>
      <c r="K133" s="3"/>
      <c r="L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row>
    <row r="134" spans="1:56" x14ac:dyDescent="0.35">
      <c r="A134" s="106"/>
      <c r="B134" s="106"/>
      <c r="C134" s="106"/>
      <c r="D134" s="106"/>
      <c r="E134" s="3"/>
      <c r="F134" s="3"/>
      <c r="G134" s="3"/>
      <c r="H134" s="3"/>
      <c r="I134" s="3"/>
      <c r="J134" s="3"/>
      <c r="K134" s="3"/>
      <c r="L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row>
    <row r="135" spans="1:56" x14ac:dyDescent="0.35">
      <c r="A135" s="106"/>
      <c r="B135" s="106"/>
      <c r="C135" s="106"/>
      <c r="D135" s="106"/>
      <c r="E135" s="3"/>
      <c r="F135" s="3"/>
      <c r="G135" s="3"/>
      <c r="H135" s="3"/>
      <c r="I135" s="3"/>
      <c r="J135" s="3"/>
      <c r="K135" s="3"/>
      <c r="L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row>
    <row r="136" spans="1:56" x14ac:dyDescent="0.35">
      <c r="A136" s="106"/>
      <c r="B136" s="106"/>
      <c r="C136" s="106"/>
      <c r="D136" s="106"/>
      <c r="E136" s="3"/>
      <c r="F136" s="3"/>
      <c r="G136" s="3"/>
      <c r="H136" s="3"/>
      <c r="I136" s="3"/>
      <c r="J136" s="3"/>
      <c r="K136" s="3"/>
      <c r="L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row>
    <row r="137" spans="1:56" x14ac:dyDescent="0.35">
      <c r="A137" s="106"/>
      <c r="B137" s="106"/>
      <c r="C137" s="106"/>
      <c r="D137" s="106"/>
      <c r="E137" s="3"/>
      <c r="F137" s="3"/>
      <c r="G137" s="3"/>
      <c r="H137" s="3"/>
      <c r="I137" s="3"/>
      <c r="J137" s="3"/>
      <c r="K137" s="3"/>
      <c r="L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row>
    <row r="138" spans="1:56" x14ac:dyDescent="0.35">
      <c r="A138" s="106"/>
      <c r="B138" s="106"/>
      <c r="C138" s="106"/>
      <c r="D138" s="106"/>
      <c r="E138" s="3"/>
      <c r="F138" s="3"/>
      <c r="G138" s="3"/>
      <c r="H138" s="3"/>
      <c r="I138" s="3"/>
      <c r="J138" s="3"/>
      <c r="K138" s="3"/>
      <c r="L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row>
    <row r="139" spans="1:56" x14ac:dyDescent="0.35">
      <c r="A139" s="106"/>
      <c r="B139" s="106"/>
      <c r="C139" s="106"/>
      <c r="D139" s="106"/>
      <c r="E139" s="3"/>
      <c r="F139" s="3"/>
      <c r="G139" s="3"/>
      <c r="H139" s="3"/>
      <c r="I139" s="3"/>
      <c r="J139" s="3"/>
      <c r="K139" s="3"/>
      <c r="L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row>
    <row r="140" spans="1:56" x14ac:dyDescent="0.35">
      <c r="A140" s="106"/>
      <c r="B140" s="106"/>
      <c r="C140" s="106"/>
      <c r="D140" s="106"/>
      <c r="E140" s="3"/>
      <c r="F140" s="3"/>
      <c r="G140" s="3"/>
      <c r="H140" s="3"/>
      <c r="I140" s="3"/>
      <c r="J140" s="3"/>
      <c r="K140" s="3"/>
      <c r="L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row>
    <row r="141" spans="1:56" x14ac:dyDescent="0.35">
      <c r="A141" s="106"/>
      <c r="B141" s="106"/>
      <c r="C141" s="106"/>
      <c r="D141" s="106"/>
      <c r="E141" s="3"/>
      <c r="F141" s="3"/>
      <c r="G141" s="3"/>
      <c r="H141" s="3"/>
      <c r="I141" s="3"/>
      <c r="J141" s="3"/>
      <c r="K141" s="3"/>
      <c r="L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row>
    <row r="142" spans="1:56" x14ac:dyDescent="0.35">
      <c r="A142" s="106"/>
      <c r="B142" s="106"/>
      <c r="C142" s="106"/>
      <c r="D142" s="106"/>
      <c r="E142" s="3"/>
      <c r="F142" s="3"/>
      <c r="G142" s="3"/>
      <c r="H142" s="3"/>
      <c r="I142" s="3"/>
      <c r="J142" s="3"/>
      <c r="K142" s="3"/>
      <c r="L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row>
    <row r="143" spans="1:56" x14ac:dyDescent="0.35">
      <c r="A143" s="106"/>
      <c r="B143" s="106"/>
      <c r="C143" s="106"/>
      <c r="D143" s="106"/>
      <c r="E143" s="3"/>
      <c r="F143" s="3"/>
      <c r="G143" s="3"/>
      <c r="H143" s="3"/>
      <c r="I143" s="3"/>
      <c r="J143" s="3"/>
      <c r="K143" s="3"/>
      <c r="L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row>
    <row r="144" spans="1:56" x14ac:dyDescent="0.35">
      <c r="A144" s="106"/>
      <c r="B144" s="106"/>
      <c r="C144" s="106"/>
      <c r="D144" s="106"/>
      <c r="E144" s="3"/>
      <c r="F144" s="3"/>
      <c r="G144" s="3"/>
      <c r="H144" s="3"/>
      <c r="I144" s="3"/>
      <c r="J144" s="3"/>
      <c r="K144" s="3"/>
      <c r="L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row>
    <row r="145" spans="1:56" x14ac:dyDescent="0.35">
      <c r="A145" s="106"/>
      <c r="B145" s="106"/>
      <c r="C145" s="106"/>
      <c r="D145" s="106"/>
      <c r="E145" s="3"/>
      <c r="F145" s="3"/>
      <c r="G145" s="3"/>
      <c r="H145" s="3"/>
      <c r="I145" s="3"/>
      <c r="J145" s="3"/>
      <c r="K145" s="3"/>
      <c r="L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row>
    <row r="146" spans="1:56" x14ac:dyDescent="0.35">
      <c r="A146" s="106"/>
      <c r="B146" s="106"/>
      <c r="C146" s="106"/>
      <c r="D146" s="106"/>
      <c r="E146" s="3"/>
      <c r="F146" s="3"/>
      <c r="G146" s="3"/>
      <c r="H146" s="3"/>
      <c r="I146" s="3"/>
      <c r="J146" s="3"/>
      <c r="K146" s="3"/>
      <c r="L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row>
    <row r="147" spans="1:56" x14ac:dyDescent="0.35">
      <c r="A147" s="106"/>
      <c r="B147" s="106"/>
      <c r="C147" s="106"/>
      <c r="D147" s="106"/>
      <c r="E147" s="3"/>
      <c r="F147" s="3"/>
      <c r="G147" s="3"/>
      <c r="H147" s="3"/>
      <c r="I147" s="3"/>
      <c r="J147" s="3"/>
      <c r="K147" s="3"/>
      <c r="L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row>
    <row r="148" spans="1:56" x14ac:dyDescent="0.35">
      <c r="A148" s="106"/>
      <c r="B148" s="106"/>
      <c r="C148" s="106"/>
      <c r="D148" s="106"/>
      <c r="E148" s="3"/>
      <c r="F148" s="3"/>
      <c r="G148" s="3"/>
      <c r="H148" s="3"/>
      <c r="I148" s="3"/>
      <c r="J148" s="3"/>
      <c r="K148" s="3"/>
      <c r="L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row>
    <row r="149" spans="1:56" x14ac:dyDescent="0.35">
      <c r="A149" s="106"/>
      <c r="B149" s="106"/>
      <c r="C149" s="106"/>
      <c r="D149" s="106"/>
      <c r="E149" s="3"/>
      <c r="F149" s="3"/>
      <c r="G149" s="3"/>
      <c r="H149" s="3"/>
      <c r="I149" s="3"/>
      <c r="J149" s="3"/>
      <c r="K149" s="3"/>
      <c r="L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row>
    <row r="150" spans="1:56" x14ac:dyDescent="0.35">
      <c r="A150" s="106"/>
      <c r="B150" s="106"/>
      <c r="C150" s="106"/>
      <c r="D150" s="106"/>
      <c r="E150" s="3"/>
      <c r="F150" s="3"/>
      <c r="G150" s="3"/>
      <c r="H150" s="3"/>
      <c r="I150" s="3"/>
      <c r="J150" s="3"/>
      <c r="K150" s="3"/>
      <c r="L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row>
    <row r="151" spans="1:56" x14ac:dyDescent="0.35">
      <c r="A151" s="106"/>
      <c r="B151" s="106"/>
      <c r="C151" s="106"/>
      <c r="D151" s="106"/>
      <c r="E151" s="3"/>
      <c r="F151" s="3"/>
      <c r="G151" s="3"/>
      <c r="H151" s="3"/>
      <c r="I151" s="3"/>
      <c r="J151" s="3"/>
      <c r="K151" s="3"/>
      <c r="L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row>
    <row r="152" spans="1:56" x14ac:dyDescent="0.35">
      <c r="A152" s="106"/>
      <c r="B152" s="106"/>
      <c r="C152" s="106"/>
      <c r="D152" s="106"/>
      <c r="E152" s="3"/>
      <c r="F152" s="3"/>
      <c r="G152" s="3"/>
      <c r="H152" s="3"/>
      <c r="I152" s="3"/>
      <c r="J152" s="3"/>
      <c r="K152" s="3"/>
      <c r="L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row>
    <row r="153" spans="1:56" x14ac:dyDescent="0.35">
      <c r="A153" s="106"/>
      <c r="B153" s="106"/>
      <c r="C153" s="106"/>
      <c r="D153" s="106"/>
      <c r="E153" s="3"/>
      <c r="F153" s="3"/>
      <c r="G153" s="3"/>
      <c r="H153" s="3"/>
      <c r="I153" s="3"/>
      <c r="J153" s="3"/>
      <c r="K153" s="3"/>
      <c r="L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row>
    <row r="154" spans="1:56" x14ac:dyDescent="0.35">
      <c r="A154" s="106"/>
      <c r="B154" s="106"/>
      <c r="C154" s="106"/>
      <c r="D154" s="106"/>
      <c r="E154" s="3"/>
      <c r="F154" s="3"/>
      <c r="G154" s="3"/>
      <c r="H154" s="3"/>
      <c r="I154" s="3"/>
      <c r="J154" s="3"/>
      <c r="K154" s="3"/>
      <c r="L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row>
    <row r="155" spans="1:56" x14ac:dyDescent="0.35">
      <c r="A155" s="106"/>
      <c r="B155" s="106"/>
      <c r="C155" s="106"/>
      <c r="D155" s="106"/>
      <c r="E155" s="3"/>
      <c r="F155" s="3"/>
      <c r="G155" s="3"/>
      <c r="H155" s="3"/>
      <c r="I155" s="3"/>
      <c r="J155" s="3"/>
      <c r="K155" s="3"/>
      <c r="L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row>
    <row r="156" spans="1:56" x14ac:dyDescent="0.35">
      <c r="A156" s="106"/>
      <c r="B156" s="106"/>
      <c r="C156" s="106"/>
      <c r="D156" s="106"/>
      <c r="E156" s="3"/>
      <c r="F156" s="3"/>
      <c r="G156" s="3"/>
      <c r="H156" s="3"/>
      <c r="I156" s="3"/>
      <c r="J156" s="3"/>
      <c r="K156" s="3"/>
      <c r="L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row>
    <row r="157" spans="1:56" x14ac:dyDescent="0.35">
      <c r="A157" s="106"/>
      <c r="B157" s="106"/>
      <c r="C157" s="106"/>
      <c r="D157" s="106"/>
      <c r="E157" s="3"/>
      <c r="F157" s="3"/>
      <c r="G157" s="3"/>
      <c r="H157" s="3"/>
      <c r="I157" s="3"/>
      <c r="J157" s="3"/>
      <c r="K157" s="3"/>
      <c r="L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row>
    <row r="158" spans="1:56" x14ac:dyDescent="0.35">
      <c r="A158" s="106"/>
      <c r="B158" s="106"/>
      <c r="C158" s="106"/>
      <c r="D158" s="106"/>
      <c r="E158" s="3"/>
      <c r="F158" s="3"/>
      <c r="G158" s="3"/>
      <c r="H158" s="3"/>
      <c r="I158" s="3"/>
      <c r="J158" s="3"/>
      <c r="K158" s="3"/>
      <c r="L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row>
    <row r="159" spans="1:56" x14ac:dyDescent="0.35">
      <c r="A159" s="106"/>
      <c r="B159" s="106"/>
      <c r="C159" s="106"/>
      <c r="D159" s="106"/>
      <c r="E159" s="3"/>
      <c r="F159" s="3"/>
      <c r="G159" s="3"/>
      <c r="H159" s="3"/>
      <c r="I159" s="3"/>
      <c r="J159" s="3"/>
      <c r="K159" s="3"/>
      <c r="L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row>
    <row r="160" spans="1:56" x14ac:dyDescent="0.35">
      <c r="A160" s="106"/>
      <c r="B160" s="106"/>
      <c r="C160" s="106"/>
      <c r="D160" s="106"/>
      <c r="E160" s="3"/>
      <c r="F160" s="3"/>
      <c r="G160" s="3"/>
      <c r="H160" s="3"/>
      <c r="I160" s="3"/>
      <c r="J160" s="3"/>
      <c r="K160" s="3"/>
      <c r="L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row>
    <row r="161" spans="1:56" x14ac:dyDescent="0.35">
      <c r="A161" s="106"/>
      <c r="B161" s="106"/>
      <c r="C161" s="106"/>
      <c r="D161" s="106"/>
      <c r="E161" s="3"/>
      <c r="F161" s="3"/>
      <c r="G161" s="3"/>
      <c r="H161" s="3"/>
      <c r="I161" s="3"/>
      <c r="J161" s="3"/>
      <c r="K161" s="3"/>
      <c r="L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row>
    <row r="162" spans="1:56" x14ac:dyDescent="0.35">
      <c r="A162" s="106"/>
      <c r="B162" s="106"/>
      <c r="C162" s="106"/>
      <c r="D162" s="106"/>
      <c r="E162" s="3"/>
      <c r="F162" s="3"/>
      <c r="G162" s="3"/>
      <c r="H162" s="3"/>
      <c r="I162" s="3"/>
      <c r="J162" s="3"/>
      <c r="K162" s="3"/>
      <c r="L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row>
    <row r="163" spans="1:56" x14ac:dyDescent="0.35">
      <c r="A163" s="106"/>
      <c r="B163" s="106"/>
      <c r="C163" s="106"/>
      <c r="D163" s="106"/>
      <c r="E163" s="3"/>
      <c r="F163" s="3"/>
      <c r="G163" s="3"/>
      <c r="H163" s="3"/>
      <c r="I163" s="3"/>
      <c r="J163" s="3"/>
      <c r="K163" s="3"/>
      <c r="L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row>
    <row r="164" spans="1:56" x14ac:dyDescent="0.35">
      <c r="A164" s="106"/>
      <c r="B164" s="106"/>
      <c r="C164" s="106"/>
      <c r="D164" s="106"/>
      <c r="E164" s="3"/>
      <c r="F164" s="3"/>
      <c r="G164" s="3"/>
      <c r="H164" s="3"/>
      <c r="I164" s="3"/>
      <c r="J164" s="3"/>
      <c r="K164" s="3"/>
      <c r="L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row>
    <row r="165" spans="1:56" x14ac:dyDescent="0.35">
      <c r="A165" s="106"/>
      <c r="B165" s="106"/>
      <c r="C165" s="106"/>
      <c r="D165" s="106"/>
      <c r="E165" s="3"/>
      <c r="F165" s="3"/>
      <c r="G165" s="3"/>
      <c r="H165" s="3"/>
      <c r="I165" s="3"/>
      <c r="J165" s="3"/>
      <c r="K165" s="3"/>
      <c r="L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row>
    <row r="166" spans="1:56" x14ac:dyDescent="0.35">
      <c r="A166" s="106"/>
      <c r="B166" s="106"/>
      <c r="C166" s="106"/>
      <c r="D166" s="106"/>
      <c r="E166" s="3"/>
      <c r="F166" s="3"/>
      <c r="G166" s="3"/>
      <c r="H166" s="3"/>
      <c r="I166" s="3"/>
      <c r="J166" s="3"/>
      <c r="K166" s="3"/>
      <c r="L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row>
    <row r="167" spans="1:56" x14ac:dyDescent="0.35">
      <c r="A167" s="106"/>
      <c r="B167" s="106"/>
      <c r="C167" s="106"/>
      <c r="D167" s="106"/>
      <c r="E167" s="3"/>
      <c r="F167" s="3"/>
      <c r="G167" s="3"/>
      <c r="H167" s="3"/>
      <c r="I167" s="3"/>
      <c r="J167" s="3"/>
      <c r="K167" s="3"/>
      <c r="L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row>
    <row r="168" spans="1:56" x14ac:dyDescent="0.35">
      <c r="A168" s="106"/>
      <c r="B168" s="106"/>
      <c r="C168" s="106"/>
      <c r="D168" s="106"/>
      <c r="E168" s="3"/>
      <c r="F168" s="3"/>
      <c r="G168" s="3"/>
      <c r="H168" s="3"/>
      <c r="I168" s="3"/>
      <c r="J168" s="3"/>
      <c r="K168" s="3"/>
      <c r="L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row>
    <row r="169" spans="1:56" x14ac:dyDescent="0.35">
      <c r="A169" s="106"/>
      <c r="B169" s="106"/>
      <c r="C169" s="106"/>
      <c r="D169" s="106"/>
      <c r="E169" s="3"/>
      <c r="F169" s="3"/>
      <c r="G169" s="3"/>
      <c r="H169" s="3"/>
      <c r="I169" s="3"/>
      <c r="J169" s="3"/>
      <c r="K169" s="3"/>
      <c r="L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row>
    <row r="170" spans="1:56" x14ac:dyDescent="0.35">
      <c r="A170" s="106"/>
      <c r="B170" s="106"/>
      <c r="C170" s="106"/>
      <c r="D170" s="106"/>
      <c r="E170" s="3"/>
      <c r="F170" s="3"/>
      <c r="G170" s="3"/>
      <c r="H170" s="3"/>
      <c r="I170" s="3"/>
      <c r="J170" s="3"/>
      <c r="K170" s="3"/>
      <c r="L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row>
    <row r="171" spans="1:56" x14ac:dyDescent="0.35">
      <c r="A171" s="106"/>
      <c r="B171" s="106"/>
      <c r="C171" s="106"/>
      <c r="D171" s="106"/>
      <c r="E171" s="3"/>
      <c r="F171" s="3"/>
      <c r="G171" s="3"/>
      <c r="H171" s="3"/>
      <c r="I171" s="3"/>
      <c r="J171" s="3"/>
      <c r="K171" s="3"/>
      <c r="L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row>
    <row r="172" spans="1:56" x14ac:dyDescent="0.35">
      <c r="A172" s="106"/>
      <c r="B172" s="106"/>
      <c r="C172" s="106"/>
      <c r="D172" s="106"/>
      <c r="E172" s="3"/>
      <c r="F172" s="3"/>
      <c r="G172" s="3"/>
      <c r="H172" s="3"/>
      <c r="I172" s="3"/>
      <c r="J172" s="3"/>
      <c r="K172" s="3"/>
      <c r="L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row>
    <row r="173" spans="1:56" x14ac:dyDescent="0.35">
      <c r="A173" s="106"/>
      <c r="B173" s="106"/>
      <c r="C173" s="106"/>
      <c r="D173" s="106"/>
      <c r="E173" s="3"/>
      <c r="F173" s="3"/>
      <c r="G173" s="3"/>
      <c r="H173" s="3"/>
      <c r="I173" s="3"/>
      <c r="J173" s="3"/>
      <c r="K173" s="3"/>
      <c r="L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row>
    <row r="174" spans="1:56" x14ac:dyDescent="0.35">
      <c r="A174" s="106"/>
      <c r="B174" s="106"/>
      <c r="C174" s="106"/>
      <c r="D174" s="106"/>
      <c r="E174" s="3"/>
      <c r="F174" s="3"/>
      <c r="G174" s="3"/>
      <c r="H174" s="3"/>
      <c r="I174" s="3"/>
      <c r="J174" s="3"/>
      <c r="K174" s="3"/>
      <c r="L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row>
    <row r="175" spans="1:56" x14ac:dyDescent="0.35">
      <c r="A175" s="106"/>
      <c r="B175" s="106"/>
      <c r="C175" s="106"/>
      <c r="D175" s="106"/>
      <c r="E175" s="3"/>
      <c r="F175" s="3"/>
      <c r="G175" s="3"/>
      <c r="H175" s="3"/>
      <c r="I175" s="3"/>
      <c r="J175" s="3"/>
      <c r="K175" s="3"/>
      <c r="L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row>
    <row r="176" spans="1:56" x14ac:dyDescent="0.35">
      <c r="A176" s="106"/>
      <c r="B176" s="106"/>
      <c r="C176" s="106"/>
      <c r="D176" s="106"/>
      <c r="E176" s="3"/>
      <c r="F176" s="3"/>
      <c r="G176" s="3"/>
      <c r="H176" s="3"/>
      <c r="I176" s="3"/>
      <c r="J176" s="3"/>
      <c r="K176" s="3"/>
      <c r="L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row>
    <row r="177" spans="1:56" x14ac:dyDescent="0.35">
      <c r="A177" s="106"/>
      <c r="B177" s="106"/>
      <c r="C177" s="106"/>
      <c r="D177" s="106"/>
      <c r="E177" s="3"/>
      <c r="F177" s="3"/>
      <c r="G177" s="3"/>
      <c r="H177" s="3"/>
      <c r="I177" s="3"/>
      <c r="J177" s="3"/>
      <c r="K177" s="3"/>
      <c r="L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row>
    <row r="178" spans="1:56" x14ac:dyDescent="0.35">
      <c r="A178" s="106"/>
      <c r="B178" s="106"/>
      <c r="C178" s="106"/>
      <c r="D178" s="106"/>
      <c r="E178" s="3"/>
      <c r="F178" s="3"/>
      <c r="G178" s="3"/>
      <c r="H178" s="3"/>
      <c r="I178" s="3"/>
      <c r="J178" s="3"/>
      <c r="K178" s="3"/>
      <c r="L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row>
    <row r="179" spans="1:56" x14ac:dyDescent="0.35">
      <c r="A179" s="106"/>
      <c r="B179" s="106"/>
      <c r="C179" s="106"/>
      <c r="D179" s="106"/>
      <c r="E179" s="3"/>
      <c r="F179" s="3"/>
      <c r="G179" s="3"/>
      <c r="H179" s="3"/>
      <c r="I179" s="3"/>
      <c r="J179" s="3"/>
      <c r="K179" s="3"/>
      <c r="L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row>
    <row r="180" spans="1:56" x14ac:dyDescent="0.35">
      <c r="A180" s="106"/>
      <c r="B180" s="106"/>
      <c r="C180" s="106"/>
      <c r="D180" s="106"/>
      <c r="E180" s="3"/>
      <c r="F180" s="3"/>
      <c r="G180" s="3"/>
      <c r="H180" s="3"/>
      <c r="I180" s="3"/>
      <c r="J180" s="3"/>
      <c r="K180" s="3"/>
      <c r="L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row>
    <row r="181" spans="1:56" x14ac:dyDescent="0.35">
      <c r="A181" s="106"/>
      <c r="B181" s="106"/>
      <c r="C181" s="106"/>
      <c r="D181" s="106"/>
      <c r="E181" s="3"/>
      <c r="F181" s="3"/>
      <c r="G181" s="3"/>
      <c r="H181" s="3"/>
      <c r="I181" s="3"/>
      <c r="J181" s="3"/>
      <c r="K181" s="3"/>
      <c r="L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row>
    <row r="182" spans="1:56" x14ac:dyDescent="0.35">
      <c r="A182" s="106"/>
      <c r="B182" s="106"/>
      <c r="C182" s="106"/>
      <c r="D182" s="106"/>
      <c r="E182" s="3"/>
      <c r="F182" s="3"/>
      <c r="G182" s="3"/>
      <c r="H182" s="3"/>
      <c r="I182" s="3"/>
      <c r="J182" s="3"/>
      <c r="K182" s="3"/>
      <c r="L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row>
    <row r="183" spans="1:56" x14ac:dyDescent="0.35">
      <c r="A183" s="106"/>
      <c r="B183" s="106"/>
      <c r="C183" s="106"/>
      <c r="D183" s="106"/>
      <c r="E183" s="3"/>
      <c r="F183" s="3"/>
      <c r="G183" s="3"/>
      <c r="H183" s="3"/>
      <c r="I183" s="3"/>
      <c r="J183" s="3"/>
      <c r="K183" s="3"/>
      <c r="L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row>
    <row r="184" spans="1:56" x14ac:dyDescent="0.35">
      <c r="A184" s="106"/>
      <c r="B184" s="106"/>
      <c r="C184" s="106"/>
      <c r="D184" s="106"/>
      <c r="E184" s="3"/>
      <c r="F184" s="3"/>
      <c r="G184" s="3"/>
      <c r="H184" s="3"/>
      <c r="I184" s="3"/>
      <c r="J184" s="3"/>
      <c r="K184" s="3"/>
      <c r="L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row>
    <row r="185" spans="1:56" x14ac:dyDescent="0.35">
      <c r="A185" s="106"/>
      <c r="B185" s="106"/>
      <c r="C185" s="106"/>
      <c r="D185" s="106"/>
      <c r="E185" s="3"/>
      <c r="F185" s="3"/>
      <c r="G185" s="3"/>
      <c r="H185" s="3"/>
      <c r="I185" s="3"/>
      <c r="J185" s="3"/>
      <c r="K185" s="3"/>
      <c r="L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row>
    <row r="186" spans="1:56" x14ac:dyDescent="0.35">
      <c r="A186" s="106"/>
      <c r="B186" s="106"/>
      <c r="C186" s="106"/>
      <c r="D186" s="106"/>
      <c r="E186" s="3"/>
      <c r="F186" s="3"/>
      <c r="G186" s="3"/>
      <c r="H186" s="3"/>
      <c r="I186" s="3"/>
      <c r="J186" s="3"/>
      <c r="K186" s="3"/>
      <c r="L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row>
    <row r="187" spans="1:56" x14ac:dyDescent="0.35">
      <c r="A187" s="106"/>
      <c r="B187" s="106"/>
      <c r="C187" s="106"/>
      <c r="D187" s="106"/>
      <c r="E187" s="3"/>
      <c r="F187" s="3"/>
      <c r="G187" s="3"/>
      <c r="H187" s="3"/>
      <c r="I187" s="3"/>
      <c r="J187" s="3"/>
      <c r="K187" s="3"/>
      <c r="L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row>
    <row r="188" spans="1:56" x14ac:dyDescent="0.35">
      <c r="A188" s="106"/>
      <c r="B188" s="106"/>
      <c r="C188" s="106"/>
      <c r="D188" s="106"/>
      <c r="E188" s="3"/>
      <c r="F188" s="3"/>
      <c r="G188" s="3"/>
      <c r="H188" s="3"/>
      <c r="I188" s="3"/>
      <c r="J188" s="3"/>
      <c r="K188" s="3"/>
      <c r="L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row>
    <row r="189" spans="1:56" x14ac:dyDescent="0.35">
      <c r="A189" s="106"/>
      <c r="B189" s="106"/>
      <c r="C189" s="106"/>
      <c r="D189" s="106"/>
      <c r="E189" s="3"/>
      <c r="F189" s="3"/>
      <c r="G189" s="3"/>
      <c r="H189" s="3"/>
      <c r="I189" s="3"/>
      <c r="J189" s="3"/>
      <c r="K189" s="3"/>
      <c r="L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row>
    <row r="190" spans="1:56" x14ac:dyDescent="0.35">
      <c r="A190" s="106"/>
      <c r="B190" s="106"/>
      <c r="C190" s="106"/>
      <c r="D190" s="106"/>
      <c r="E190" s="3"/>
      <c r="F190" s="3"/>
      <c r="G190" s="3"/>
      <c r="H190" s="3"/>
      <c r="I190" s="3"/>
      <c r="J190" s="3"/>
      <c r="K190" s="3"/>
      <c r="L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row>
    <row r="191" spans="1:56" x14ac:dyDescent="0.35">
      <c r="A191" s="106"/>
      <c r="B191" s="106"/>
      <c r="C191" s="106"/>
      <c r="D191" s="106"/>
      <c r="E191" s="3"/>
      <c r="F191" s="3"/>
      <c r="G191" s="3"/>
      <c r="H191" s="3"/>
      <c r="I191" s="3"/>
      <c r="J191" s="3"/>
      <c r="K191" s="3"/>
      <c r="L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row>
    <row r="192" spans="1:56" x14ac:dyDescent="0.35">
      <c r="A192" s="106"/>
      <c r="B192" s="106"/>
      <c r="C192" s="106"/>
      <c r="D192" s="106"/>
      <c r="E192" s="3"/>
      <c r="F192" s="3"/>
      <c r="G192" s="3"/>
      <c r="H192" s="3"/>
      <c r="I192" s="3"/>
      <c r="J192" s="3"/>
      <c r="K192" s="3"/>
      <c r="L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row>
    <row r="193" spans="1:56" x14ac:dyDescent="0.35">
      <c r="A193" s="106"/>
      <c r="B193" s="106"/>
      <c r="C193" s="106"/>
      <c r="D193" s="106"/>
      <c r="E193" s="3"/>
      <c r="F193" s="3"/>
      <c r="G193" s="3"/>
      <c r="H193" s="3"/>
      <c r="I193" s="3"/>
      <c r="J193" s="3"/>
      <c r="K193" s="3"/>
      <c r="L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row>
    <row r="194" spans="1:56" x14ac:dyDescent="0.35">
      <c r="A194" s="106"/>
      <c r="B194" s="106"/>
      <c r="C194" s="106"/>
      <c r="D194" s="106"/>
      <c r="E194" s="3"/>
      <c r="F194" s="3"/>
      <c r="G194" s="3"/>
      <c r="H194" s="3"/>
      <c r="I194" s="3"/>
      <c r="J194" s="3"/>
      <c r="K194" s="3"/>
      <c r="L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row>
    <row r="195" spans="1:56" x14ac:dyDescent="0.35">
      <c r="A195" s="106"/>
      <c r="B195" s="106"/>
      <c r="C195" s="106"/>
      <c r="D195" s="106"/>
      <c r="E195" s="3"/>
      <c r="F195" s="3"/>
      <c r="G195" s="3"/>
      <c r="H195" s="3"/>
      <c r="I195" s="3"/>
      <c r="J195" s="3"/>
      <c r="K195" s="3"/>
      <c r="L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row>
    <row r="196" spans="1:56" x14ac:dyDescent="0.35">
      <c r="A196" s="106"/>
      <c r="B196" s="106"/>
      <c r="C196" s="106"/>
      <c r="D196" s="106"/>
      <c r="E196" s="3"/>
      <c r="F196" s="3"/>
      <c r="G196" s="3"/>
      <c r="H196" s="3"/>
      <c r="I196" s="3"/>
      <c r="J196" s="3"/>
      <c r="K196" s="3"/>
      <c r="L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row>
    <row r="197" spans="1:56" x14ac:dyDescent="0.35">
      <c r="A197" s="106"/>
      <c r="B197" s="106"/>
      <c r="C197" s="106"/>
      <c r="D197" s="106"/>
      <c r="E197" s="3"/>
      <c r="F197" s="3"/>
      <c r="G197" s="3"/>
      <c r="H197" s="3"/>
      <c r="I197" s="3"/>
      <c r="J197" s="3"/>
      <c r="K197" s="3"/>
      <c r="L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row>
    <row r="198" spans="1:56" x14ac:dyDescent="0.35">
      <c r="A198" s="106"/>
      <c r="B198" s="106"/>
      <c r="C198" s="106"/>
      <c r="D198" s="106"/>
      <c r="E198" s="3"/>
      <c r="F198" s="3"/>
      <c r="G198" s="3"/>
      <c r="H198" s="3"/>
      <c r="I198" s="3"/>
      <c r="J198" s="3"/>
      <c r="K198" s="3"/>
      <c r="L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row>
    <row r="199" spans="1:56" x14ac:dyDescent="0.35">
      <c r="A199" s="106"/>
      <c r="B199" s="106"/>
      <c r="C199" s="106"/>
      <c r="D199" s="106"/>
      <c r="E199" s="3"/>
      <c r="F199" s="3"/>
      <c r="G199" s="3"/>
      <c r="H199" s="3"/>
      <c r="I199" s="3"/>
      <c r="J199" s="3"/>
      <c r="K199" s="3"/>
      <c r="L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row>
    <row r="200" spans="1:56" x14ac:dyDescent="0.35">
      <c r="A200" s="106"/>
      <c r="B200" s="106"/>
      <c r="C200" s="106"/>
      <c r="D200" s="106"/>
      <c r="E200" s="3"/>
      <c r="F200" s="3"/>
      <c r="G200" s="3"/>
      <c r="H200" s="3"/>
      <c r="I200" s="3"/>
      <c r="J200" s="3"/>
      <c r="K200" s="3"/>
      <c r="L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row>
    <row r="201" spans="1:56" x14ac:dyDescent="0.35">
      <c r="A201" s="106"/>
      <c r="B201" s="106"/>
      <c r="C201" s="106"/>
      <c r="D201" s="106"/>
      <c r="E201" s="3"/>
      <c r="F201" s="3"/>
      <c r="G201" s="3"/>
      <c r="H201" s="3"/>
      <c r="I201" s="3"/>
      <c r="J201" s="3"/>
      <c r="K201" s="3"/>
      <c r="L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row>
    <row r="202" spans="1:56" x14ac:dyDescent="0.35">
      <c r="A202" s="106"/>
      <c r="B202" s="106"/>
      <c r="C202" s="106"/>
      <c r="D202" s="106"/>
      <c r="E202" s="3"/>
      <c r="F202" s="3"/>
      <c r="G202" s="3"/>
      <c r="H202" s="3"/>
      <c r="I202" s="3"/>
      <c r="J202" s="3"/>
      <c r="K202" s="3"/>
      <c r="L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row>
    <row r="203" spans="1:56" x14ac:dyDescent="0.35">
      <c r="A203" s="106"/>
      <c r="B203" s="106"/>
      <c r="C203" s="106"/>
      <c r="D203" s="106"/>
      <c r="G203" s="3"/>
      <c r="H203" s="3"/>
      <c r="I203" s="3"/>
      <c r="J203" s="3"/>
      <c r="K203" s="3"/>
      <c r="L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row>
    <row r="204" spans="1:56" x14ac:dyDescent="0.35">
      <c r="A204" s="106"/>
      <c r="B204" s="106"/>
      <c r="C204" s="106"/>
      <c r="D204" s="106"/>
      <c r="G204" s="3"/>
      <c r="H204" s="3"/>
      <c r="I204" s="3"/>
      <c r="J204" s="3"/>
      <c r="K204" s="3"/>
      <c r="L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row>
    <row r="205" spans="1:56" x14ac:dyDescent="0.35">
      <c r="A205" s="106"/>
      <c r="B205" s="106"/>
      <c r="C205" s="106"/>
      <c r="D205" s="106"/>
      <c r="M205"/>
    </row>
    <row r="206" spans="1:56" x14ac:dyDescent="0.35">
      <c r="A206" s="106"/>
      <c r="B206" s="106"/>
      <c r="C206" s="106"/>
      <c r="D206" s="106"/>
      <c r="M206"/>
    </row>
    <row r="207" spans="1:56" x14ac:dyDescent="0.35">
      <c r="A207" s="106"/>
      <c r="B207" s="106"/>
      <c r="C207" s="106"/>
      <c r="D207" s="106"/>
    </row>
    <row r="208" spans="1:56" x14ac:dyDescent="0.35">
      <c r="A208" s="106"/>
      <c r="B208" s="106"/>
      <c r="C208" s="106"/>
      <c r="D208" s="106"/>
    </row>
    <row r="209" spans="1:4" x14ac:dyDescent="0.35">
      <c r="A209" s="106"/>
      <c r="B209" s="106"/>
      <c r="C209" s="106"/>
      <c r="D209" s="106"/>
    </row>
    <row r="210" spans="1:4" x14ac:dyDescent="0.35">
      <c r="A210" s="106"/>
      <c r="B210" s="106"/>
      <c r="C210" s="106"/>
      <c r="D210" s="106"/>
    </row>
    <row r="211" spans="1:4" x14ac:dyDescent="0.35">
      <c r="A211" s="106"/>
      <c r="B211" s="106"/>
      <c r="C211" s="106"/>
      <c r="D211" s="106"/>
    </row>
    <row r="212" spans="1:4" x14ac:dyDescent="0.35">
      <c r="A212" s="106"/>
      <c r="B212" s="106"/>
      <c r="C212" s="106"/>
      <c r="D212" s="106"/>
    </row>
    <row r="213" spans="1:4" x14ac:dyDescent="0.35">
      <c r="A213" s="106"/>
      <c r="B213" s="106"/>
      <c r="C213" s="106"/>
      <c r="D213" s="106"/>
    </row>
    <row r="214" spans="1:4" x14ac:dyDescent="0.35">
      <c r="A214" s="106"/>
      <c r="B214" s="106"/>
      <c r="C214" s="106"/>
      <c r="D214" s="106"/>
    </row>
    <row r="215" spans="1:4" x14ac:dyDescent="0.35">
      <c r="A215" s="106"/>
      <c r="B215" s="106"/>
      <c r="C215" s="106"/>
      <c r="D215" s="106"/>
    </row>
    <row r="216" spans="1:4" x14ac:dyDescent="0.35">
      <c r="A216" s="106"/>
      <c r="B216" s="106"/>
      <c r="C216" s="106"/>
      <c r="D216" s="106"/>
    </row>
    <row r="217" spans="1:4" x14ac:dyDescent="0.35">
      <c r="A217" s="106"/>
      <c r="B217" s="106"/>
      <c r="C217" s="106"/>
      <c r="D217" s="106"/>
    </row>
    <row r="218" spans="1:4" x14ac:dyDescent="0.35">
      <c r="A218" s="106"/>
      <c r="B218" s="106"/>
      <c r="C218" s="106"/>
      <c r="D218" s="106"/>
    </row>
    <row r="219" spans="1:4" x14ac:dyDescent="0.35">
      <c r="A219" s="106"/>
      <c r="B219" s="106"/>
      <c r="C219" s="106"/>
      <c r="D219" s="106"/>
    </row>
    <row r="220" spans="1:4" x14ac:dyDescent="0.35">
      <c r="A220" s="106"/>
      <c r="B220" s="106"/>
      <c r="C220" s="106"/>
      <c r="D220" s="106"/>
    </row>
    <row r="221" spans="1:4" x14ac:dyDescent="0.35">
      <c r="A221" s="106"/>
      <c r="B221" s="106"/>
      <c r="C221" s="106"/>
      <c r="D221" s="106"/>
    </row>
    <row r="222" spans="1:4" x14ac:dyDescent="0.35">
      <c r="A222" s="106"/>
      <c r="B222" s="106"/>
      <c r="C222" s="106"/>
      <c r="D222" s="106"/>
    </row>
    <row r="223" spans="1:4" x14ac:dyDescent="0.35">
      <c r="A223" s="106"/>
      <c r="B223" s="106"/>
      <c r="C223" s="106"/>
      <c r="D223" s="106"/>
    </row>
    <row r="224" spans="1:4" x14ac:dyDescent="0.35">
      <c r="A224" s="106"/>
      <c r="B224" s="106"/>
      <c r="C224" s="106"/>
      <c r="D224" s="106"/>
    </row>
    <row r="225" spans="1:4" x14ac:dyDescent="0.35">
      <c r="A225" s="106"/>
      <c r="B225" s="106"/>
      <c r="C225" s="106"/>
      <c r="D225" s="106"/>
    </row>
    <row r="226" spans="1:4" x14ac:dyDescent="0.35">
      <c r="A226" s="106"/>
      <c r="B226" s="106"/>
      <c r="C226" s="106"/>
      <c r="D226" s="106"/>
    </row>
    <row r="227" spans="1:4" x14ac:dyDescent="0.35">
      <c r="A227" s="106"/>
      <c r="B227" s="106"/>
      <c r="C227" s="106"/>
      <c r="D227" s="106"/>
    </row>
    <row r="228" spans="1:4" x14ac:dyDescent="0.35">
      <c r="A228" s="106"/>
      <c r="B228" s="106"/>
      <c r="C228" s="106"/>
      <c r="D228" s="106"/>
    </row>
    <row r="229" spans="1:4" x14ac:dyDescent="0.35">
      <c r="A229" s="106"/>
      <c r="B229" s="106"/>
      <c r="C229" s="106"/>
      <c r="D229" s="106"/>
    </row>
    <row r="230" spans="1:4" x14ac:dyDescent="0.35">
      <c r="A230" s="106"/>
      <c r="B230" s="106"/>
      <c r="C230" s="106"/>
      <c r="D230" s="106"/>
    </row>
    <row r="231" spans="1:4" x14ac:dyDescent="0.35">
      <c r="A231" s="106"/>
      <c r="B231" s="106"/>
      <c r="C231" s="106"/>
      <c r="D231" s="106"/>
    </row>
    <row r="232" spans="1:4" x14ac:dyDescent="0.35">
      <c r="A232" s="106"/>
      <c r="B232" s="106"/>
      <c r="C232" s="106"/>
      <c r="D232" s="106"/>
    </row>
    <row r="233" spans="1:4" x14ac:dyDescent="0.35">
      <c r="A233" s="106"/>
      <c r="B233" s="106"/>
      <c r="C233" s="106"/>
      <c r="D233" s="106"/>
    </row>
    <row r="234" spans="1:4" x14ac:dyDescent="0.35">
      <c r="A234" s="106"/>
      <c r="B234" s="106"/>
      <c r="C234" s="106"/>
      <c r="D234" s="106"/>
    </row>
    <row r="235" spans="1:4" x14ac:dyDescent="0.35">
      <c r="A235" s="106"/>
      <c r="B235" s="106"/>
      <c r="C235" s="106"/>
      <c r="D235" s="106"/>
    </row>
    <row r="236" spans="1:4" x14ac:dyDescent="0.35">
      <c r="A236" s="106"/>
      <c r="B236" s="106"/>
      <c r="C236" s="106"/>
      <c r="D236" s="106"/>
    </row>
    <row r="237" spans="1:4" x14ac:dyDescent="0.35">
      <c r="A237" s="106"/>
      <c r="B237" s="106"/>
      <c r="C237" s="106"/>
      <c r="D237" s="106"/>
    </row>
  </sheetData>
  <mergeCells count="16">
    <mergeCell ref="A1:D1"/>
    <mergeCell ref="A28:D28"/>
    <mergeCell ref="A2:H2"/>
    <mergeCell ref="A5:D5"/>
    <mergeCell ref="A14:H14"/>
    <mergeCell ref="A16:D16"/>
    <mergeCell ref="A25:H25"/>
    <mergeCell ref="A107:H107"/>
    <mergeCell ref="A40:D40"/>
    <mergeCell ref="A52:D52"/>
    <mergeCell ref="A64:D64"/>
    <mergeCell ref="A103:H103"/>
    <mergeCell ref="A104:H104"/>
    <mergeCell ref="A106:H106"/>
    <mergeCell ref="A76:D76"/>
    <mergeCell ref="A88:D88"/>
  </mergeCell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6C919-9841-414E-A4A4-435729BBD22A}">
  <sheetPr>
    <pageSetUpPr fitToPage="1"/>
  </sheetPr>
  <dimension ref="A1:D155"/>
  <sheetViews>
    <sheetView showGridLines="0" tabSelected="1" topLeftCell="A45" zoomScaleNormal="100" workbookViewId="0">
      <selection activeCell="B112" sqref="B112"/>
    </sheetView>
  </sheetViews>
  <sheetFormatPr defaultRowHeight="14.5" x14ac:dyDescent="0.35"/>
  <cols>
    <col min="1" max="1" width="26.54296875" style="1" customWidth="1"/>
    <col min="2" max="2" width="160.7265625" customWidth="1"/>
  </cols>
  <sheetData>
    <row r="1" spans="1:2" s="2" customFormat="1" ht="26" x14ac:dyDescent="0.35">
      <c r="A1" s="147" t="s">
        <v>10</v>
      </c>
      <c r="B1" s="147"/>
    </row>
    <row r="2" spans="1:2" s="2" customFormat="1" ht="74.25" customHeight="1" x14ac:dyDescent="0.35">
      <c r="A2" s="148" t="s">
        <v>11</v>
      </c>
      <c r="B2" s="148"/>
    </row>
    <row r="3" spans="1:2" s="2" customFormat="1" ht="48.65" customHeight="1" thickBot="1" x14ac:dyDescent="0.4">
      <c r="A3" s="10" t="s">
        <v>204</v>
      </c>
      <c r="B3" s="414"/>
    </row>
    <row r="4" spans="1:2" ht="18" x14ac:dyDescent="0.35">
      <c r="A4" s="15" t="s">
        <v>77</v>
      </c>
      <c r="B4" s="16" t="s">
        <v>78</v>
      </c>
    </row>
    <row r="5" spans="1:2" ht="15.5" x14ac:dyDescent="0.35">
      <c r="A5" s="17" t="s">
        <v>12</v>
      </c>
      <c r="B5" s="18" t="s">
        <v>13</v>
      </c>
    </row>
    <row r="6" spans="1:2" ht="15.5" x14ac:dyDescent="0.35">
      <c r="A6" s="17" t="s">
        <v>14</v>
      </c>
      <c r="B6" s="18" t="s">
        <v>15</v>
      </c>
    </row>
    <row r="7" spans="1:2" ht="15.5" x14ac:dyDescent="0.35">
      <c r="A7" s="17" t="s">
        <v>16</v>
      </c>
      <c r="B7" s="18" t="s">
        <v>17</v>
      </c>
    </row>
    <row r="8" spans="1:2" ht="15.5" x14ac:dyDescent="0.35">
      <c r="A8" s="17" t="s">
        <v>18</v>
      </c>
      <c r="B8" s="18" t="s">
        <v>19</v>
      </c>
    </row>
    <row r="9" spans="1:2" ht="15.5" x14ac:dyDescent="0.35">
      <c r="A9" s="17" t="s">
        <v>3</v>
      </c>
      <c r="B9" s="18" t="s">
        <v>20</v>
      </c>
    </row>
    <row r="10" spans="1:2" ht="15.5" x14ac:dyDescent="0.35">
      <c r="A10" s="17" t="s">
        <v>21</v>
      </c>
      <c r="B10" s="18" t="s">
        <v>22</v>
      </c>
    </row>
    <row r="11" spans="1:2" ht="15.5" x14ac:dyDescent="0.35">
      <c r="A11" s="17" t="s">
        <v>23</v>
      </c>
      <c r="B11" s="18" t="s">
        <v>24</v>
      </c>
    </row>
    <row r="12" spans="1:2" ht="15.5" x14ac:dyDescent="0.35">
      <c r="A12" s="17" t="s">
        <v>25</v>
      </c>
      <c r="B12" s="18" t="s">
        <v>26</v>
      </c>
    </row>
    <row r="13" spans="1:2" ht="46.5" x14ac:dyDescent="0.35">
      <c r="A13" s="17" t="s">
        <v>27</v>
      </c>
      <c r="B13" s="18" t="s">
        <v>28</v>
      </c>
    </row>
    <row r="14" spans="1:2" ht="46.5" x14ac:dyDescent="0.35">
      <c r="A14" s="17" t="s">
        <v>29</v>
      </c>
      <c r="B14" s="18" t="s">
        <v>30</v>
      </c>
    </row>
    <row r="15" spans="1:2" ht="15.5" x14ac:dyDescent="0.35">
      <c r="A15" s="17" t="s">
        <v>31</v>
      </c>
      <c r="B15" s="18" t="s">
        <v>32</v>
      </c>
    </row>
    <row r="16" spans="1:2" ht="47.25" customHeight="1" x14ac:dyDescent="0.35">
      <c r="A16" s="176" t="s">
        <v>33</v>
      </c>
      <c r="B16" s="18" t="s">
        <v>34</v>
      </c>
    </row>
    <row r="17" spans="1:2" ht="46.5" x14ac:dyDescent="0.35">
      <c r="A17" s="176"/>
      <c r="B17" s="18" t="s">
        <v>35</v>
      </c>
    </row>
    <row r="18" spans="1:2" ht="47.15" customHeight="1" x14ac:dyDescent="0.35">
      <c r="A18" s="176" t="s">
        <v>207</v>
      </c>
      <c r="B18" s="18" t="s">
        <v>208</v>
      </c>
    </row>
    <row r="19" spans="1:2" ht="46.5" x14ac:dyDescent="0.35">
      <c r="A19" s="176"/>
      <c r="B19" s="18" t="s">
        <v>209</v>
      </c>
    </row>
    <row r="20" spans="1:2" ht="31" x14ac:dyDescent="0.35">
      <c r="A20" s="17" t="s">
        <v>36</v>
      </c>
      <c r="B20" s="18" t="s">
        <v>798</v>
      </c>
    </row>
    <row r="21" spans="1:2" ht="15.5" x14ac:dyDescent="0.35">
      <c r="A21" s="17" t="s">
        <v>37</v>
      </c>
      <c r="B21" s="18" t="s">
        <v>38</v>
      </c>
    </row>
    <row r="22" spans="1:2" ht="15.5" x14ac:dyDescent="0.35">
      <c r="A22" s="17" t="s">
        <v>39</v>
      </c>
      <c r="B22" s="18" t="s">
        <v>40</v>
      </c>
    </row>
    <row r="23" spans="1:2" ht="15.5" x14ac:dyDescent="0.35">
      <c r="A23" s="17" t="s">
        <v>41</v>
      </c>
      <c r="B23" s="18" t="s">
        <v>42</v>
      </c>
    </row>
    <row r="24" spans="1:2" ht="46.5" x14ac:dyDescent="0.35">
      <c r="A24" s="17" t="s">
        <v>43</v>
      </c>
      <c r="B24" s="18" t="s">
        <v>44</v>
      </c>
    </row>
    <row r="25" spans="1:2" ht="31" x14ac:dyDescent="0.35">
      <c r="A25" s="17" t="s">
        <v>45</v>
      </c>
      <c r="B25" s="18" t="s">
        <v>46</v>
      </c>
    </row>
    <row r="26" spans="1:2" ht="15.5" x14ac:dyDescent="0.35">
      <c r="A26" s="17" t="s">
        <v>47</v>
      </c>
      <c r="B26" s="18" t="s">
        <v>48</v>
      </c>
    </row>
    <row r="27" spans="1:2" ht="15.5" x14ac:dyDescent="0.35">
      <c r="A27" s="17" t="s">
        <v>49</v>
      </c>
      <c r="B27" s="18" t="s">
        <v>50</v>
      </c>
    </row>
    <row r="28" spans="1:2" ht="15.5" x14ac:dyDescent="0.35">
      <c r="A28" s="17" t="s">
        <v>51</v>
      </c>
      <c r="B28" s="18" t="s">
        <v>52</v>
      </c>
    </row>
    <row r="29" spans="1:2" ht="15.5" x14ac:dyDescent="0.35">
      <c r="A29" s="17" t="s">
        <v>53</v>
      </c>
      <c r="B29" s="18" t="s">
        <v>54</v>
      </c>
    </row>
    <row r="30" spans="1:2" ht="15.5" x14ac:dyDescent="0.35">
      <c r="A30" s="17" t="s">
        <v>55</v>
      </c>
      <c r="B30" s="18" t="s">
        <v>56</v>
      </c>
    </row>
    <row r="31" spans="1:2" ht="15.5" x14ac:dyDescent="0.35">
      <c r="A31" s="17" t="s">
        <v>1</v>
      </c>
      <c r="B31" s="18" t="s">
        <v>57</v>
      </c>
    </row>
    <row r="32" spans="1:2" ht="31" x14ac:dyDescent="0.35">
      <c r="A32" s="17" t="s">
        <v>231</v>
      </c>
      <c r="B32" s="18" t="s">
        <v>58</v>
      </c>
    </row>
    <row r="33" spans="1:2" ht="15.5" x14ac:dyDescent="0.35">
      <c r="A33" s="17" t="s">
        <v>2</v>
      </c>
      <c r="B33" s="18" t="s">
        <v>59</v>
      </c>
    </row>
    <row r="34" spans="1:2" ht="31" x14ac:dyDescent="0.35">
      <c r="A34" s="17" t="s">
        <v>60</v>
      </c>
      <c r="B34" s="18" t="s">
        <v>61</v>
      </c>
    </row>
    <row r="35" spans="1:2" ht="15.5" x14ac:dyDescent="0.35">
      <c r="A35" s="17" t="s">
        <v>62</v>
      </c>
      <c r="B35" s="18" t="s">
        <v>63</v>
      </c>
    </row>
    <row r="36" spans="1:2" ht="31" x14ac:dyDescent="0.35">
      <c r="A36" s="17" t="s">
        <v>64</v>
      </c>
      <c r="B36" s="18" t="s">
        <v>65</v>
      </c>
    </row>
    <row r="37" spans="1:2" ht="15.5" x14ac:dyDescent="0.35">
      <c r="A37" s="17" t="s">
        <v>66</v>
      </c>
      <c r="B37" s="18" t="s">
        <v>210</v>
      </c>
    </row>
    <row r="38" spans="1:2" ht="15.5" x14ac:dyDescent="0.35">
      <c r="A38" s="17" t="s">
        <v>5</v>
      </c>
      <c r="B38" s="18" t="s">
        <v>211</v>
      </c>
    </row>
    <row r="39" spans="1:2" ht="15.5" x14ac:dyDescent="0.35">
      <c r="A39" s="176" t="s">
        <v>67</v>
      </c>
      <c r="B39" s="18" t="s">
        <v>68</v>
      </c>
    </row>
    <row r="40" spans="1:2" ht="15.5" x14ac:dyDescent="0.35">
      <c r="A40" s="176"/>
      <c r="B40" s="18" t="s">
        <v>69</v>
      </c>
    </row>
    <row r="41" spans="1:2" ht="46.5" x14ac:dyDescent="0.35">
      <c r="A41" s="176"/>
      <c r="B41" s="18" t="s">
        <v>70</v>
      </c>
    </row>
    <row r="42" spans="1:2" ht="46.5" x14ac:dyDescent="0.35">
      <c r="A42" s="176"/>
      <c r="B42" s="18" t="s">
        <v>71</v>
      </c>
    </row>
    <row r="43" spans="1:2" ht="15.5" x14ac:dyDescent="0.35">
      <c r="A43" s="176"/>
      <c r="B43" s="18" t="s">
        <v>72</v>
      </c>
    </row>
    <row r="44" spans="1:2" ht="15.5" x14ac:dyDescent="0.35">
      <c r="A44" s="176"/>
      <c r="B44" s="18" t="s">
        <v>73</v>
      </c>
    </row>
    <row r="45" spans="1:2" ht="15.5" x14ac:dyDescent="0.35">
      <c r="A45" s="176"/>
      <c r="B45" s="18" t="s">
        <v>74</v>
      </c>
    </row>
    <row r="46" spans="1:2" ht="15.5" x14ac:dyDescent="0.35">
      <c r="A46" s="17" t="s">
        <v>75</v>
      </c>
      <c r="B46" s="18" t="s">
        <v>76</v>
      </c>
    </row>
    <row r="47" spans="1:2" ht="31" x14ac:dyDescent="0.35">
      <c r="A47" s="176" t="s">
        <v>226</v>
      </c>
      <c r="B47" s="18" t="s">
        <v>212</v>
      </c>
    </row>
    <row r="48" spans="1:2" ht="15.5" x14ac:dyDescent="0.35">
      <c r="A48" s="176"/>
      <c r="B48" s="18" t="s">
        <v>213</v>
      </c>
    </row>
    <row r="49" spans="1:2" ht="15.5" x14ac:dyDescent="0.35">
      <c r="A49" s="176"/>
      <c r="B49" s="18" t="s">
        <v>214</v>
      </c>
    </row>
    <row r="50" spans="1:2" ht="15.75" customHeight="1" x14ac:dyDescent="0.35">
      <c r="A50" s="176" t="s">
        <v>799</v>
      </c>
      <c r="B50" s="415" t="s">
        <v>800</v>
      </c>
    </row>
    <row r="51" spans="1:2" ht="15.5" x14ac:dyDescent="0.35">
      <c r="A51" s="176"/>
      <c r="B51" s="18" t="s">
        <v>215</v>
      </c>
    </row>
    <row r="52" spans="1:2" ht="35.5" customHeight="1" x14ac:dyDescent="0.35">
      <c r="A52" s="176"/>
      <c r="B52" s="18" t="s">
        <v>216</v>
      </c>
    </row>
    <row r="53" spans="1:2" ht="86.25" customHeight="1" x14ac:dyDescent="0.35">
      <c r="A53" s="176"/>
      <c r="B53" s="18" t="s">
        <v>801</v>
      </c>
    </row>
    <row r="54" spans="1:2" ht="87.65" customHeight="1" x14ac:dyDescent="0.35">
      <c r="A54" s="176"/>
      <c r="B54" s="18" t="s">
        <v>229</v>
      </c>
    </row>
    <row r="55" spans="1:2" ht="31" x14ac:dyDescent="0.35">
      <c r="A55" s="176"/>
      <c r="B55" s="18" t="s">
        <v>217</v>
      </c>
    </row>
    <row r="56" spans="1:2" ht="77.5" x14ac:dyDescent="0.35">
      <c r="A56" s="176"/>
      <c r="B56" s="18" t="s">
        <v>227</v>
      </c>
    </row>
    <row r="57" spans="1:2" ht="15.5" x14ac:dyDescent="0.35">
      <c r="A57" s="176"/>
      <c r="B57" s="18" t="s">
        <v>218</v>
      </c>
    </row>
    <row r="58" spans="1:2" ht="31" x14ac:dyDescent="0.35">
      <c r="A58" s="176"/>
      <c r="B58" s="18" t="s">
        <v>802</v>
      </c>
    </row>
    <row r="59" spans="1:2" ht="15.5" x14ac:dyDescent="0.35">
      <c r="A59" s="176"/>
      <c r="B59" s="18" t="s">
        <v>803</v>
      </c>
    </row>
    <row r="60" spans="1:2" ht="15.5" x14ac:dyDescent="0.35">
      <c r="A60" s="176" t="s">
        <v>804</v>
      </c>
      <c r="B60" s="416" t="s">
        <v>805</v>
      </c>
    </row>
    <row r="61" spans="1:2" ht="31" x14ac:dyDescent="0.35">
      <c r="A61" s="176"/>
      <c r="B61" s="18" t="s">
        <v>806</v>
      </c>
    </row>
    <row r="62" spans="1:2" ht="15.5" x14ac:dyDescent="0.35">
      <c r="A62" s="176"/>
      <c r="B62" s="18" t="s">
        <v>219</v>
      </c>
    </row>
    <row r="63" spans="1:2" ht="15.5" x14ac:dyDescent="0.35">
      <c r="A63" s="176"/>
      <c r="B63" s="18" t="s">
        <v>807</v>
      </c>
    </row>
    <row r="64" spans="1:2" ht="77.5" x14ac:dyDescent="0.35">
      <c r="A64" s="176"/>
      <c r="B64" s="18" t="s">
        <v>228</v>
      </c>
    </row>
    <row r="65" spans="1:2" ht="15.5" x14ac:dyDescent="0.35">
      <c r="A65" s="176"/>
      <c r="B65" s="18" t="s">
        <v>803</v>
      </c>
    </row>
    <row r="66" spans="1:2" ht="15.5" x14ac:dyDescent="0.35">
      <c r="A66" s="417" t="s">
        <v>808</v>
      </c>
      <c r="B66" s="415" t="s">
        <v>809</v>
      </c>
    </row>
    <row r="67" spans="1:2" ht="15.5" x14ac:dyDescent="0.35">
      <c r="A67" s="417"/>
      <c r="B67" s="18" t="s">
        <v>220</v>
      </c>
    </row>
    <row r="68" spans="1:2" ht="50.5" customHeight="1" x14ac:dyDescent="0.35">
      <c r="A68" s="417"/>
      <c r="B68" s="18" t="s">
        <v>810</v>
      </c>
    </row>
    <row r="69" spans="1:2" ht="62" x14ac:dyDescent="0.35">
      <c r="A69" s="417"/>
      <c r="B69" s="18" t="s">
        <v>811</v>
      </c>
    </row>
    <row r="70" spans="1:2" ht="31" x14ac:dyDescent="0.35">
      <c r="A70" s="417"/>
      <c r="B70" s="18" t="s">
        <v>798</v>
      </c>
    </row>
    <row r="71" spans="1:2" ht="15.5" x14ac:dyDescent="0.35">
      <c r="A71" s="417"/>
      <c r="B71" s="18" t="s">
        <v>812</v>
      </c>
    </row>
    <row r="72" spans="1:2" ht="15.5" x14ac:dyDescent="0.35">
      <c r="A72" s="417" t="s">
        <v>230</v>
      </c>
      <c r="B72" s="415" t="s">
        <v>813</v>
      </c>
    </row>
    <row r="73" spans="1:2" ht="15.5" x14ac:dyDescent="0.35">
      <c r="A73" s="417"/>
      <c r="B73" s="18" t="s">
        <v>221</v>
      </c>
    </row>
    <row r="74" spans="1:2" ht="83.5" customHeight="1" x14ac:dyDescent="0.35">
      <c r="A74" s="417"/>
      <c r="B74" s="18" t="s">
        <v>228</v>
      </c>
    </row>
    <row r="75" spans="1:2" ht="77.5" x14ac:dyDescent="0.35">
      <c r="A75" s="417"/>
      <c r="B75" s="19" t="s">
        <v>227</v>
      </c>
    </row>
    <row r="76" spans="1:2" ht="15.5" x14ac:dyDescent="0.35">
      <c r="A76" s="417"/>
      <c r="B76" s="18" t="s">
        <v>218</v>
      </c>
    </row>
    <row r="77" spans="1:2" ht="31" x14ac:dyDescent="0.35">
      <c r="A77" s="417"/>
      <c r="B77" s="18" t="s">
        <v>814</v>
      </c>
    </row>
    <row r="78" spans="1:2" ht="15.5" x14ac:dyDescent="0.35">
      <c r="A78" s="417"/>
      <c r="B78" s="18" t="s">
        <v>812</v>
      </c>
    </row>
    <row r="79" spans="1:2" ht="15.5" x14ac:dyDescent="0.35">
      <c r="A79" s="418" t="s">
        <v>815</v>
      </c>
      <c r="B79" s="415" t="s">
        <v>816</v>
      </c>
    </row>
    <row r="80" spans="1:2" ht="15.5" x14ac:dyDescent="0.35">
      <c r="A80" s="418"/>
      <c r="B80" s="18" t="s">
        <v>221</v>
      </c>
    </row>
    <row r="81" spans="1:2" ht="31" x14ac:dyDescent="0.35">
      <c r="A81" s="418"/>
      <c r="B81" s="18" t="s">
        <v>217</v>
      </c>
    </row>
    <row r="82" spans="1:2" ht="15.5" x14ac:dyDescent="0.35">
      <c r="A82" s="418"/>
      <c r="B82" s="18" t="s">
        <v>222</v>
      </c>
    </row>
    <row r="83" spans="1:2" ht="46.5" x14ac:dyDescent="0.35">
      <c r="A83" s="418"/>
      <c r="B83" s="18" t="s">
        <v>223</v>
      </c>
    </row>
    <row r="84" spans="1:2" ht="15.5" x14ac:dyDescent="0.35">
      <c r="A84" s="418"/>
      <c r="B84" s="18" t="s">
        <v>224</v>
      </c>
    </row>
    <row r="85" spans="1:2" ht="15.5" x14ac:dyDescent="0.35">
      <c r="A85" s="418"/>
      <c r="B85" s="18" t="s">
        <v>225</v>
      </c>
    </row>
    <row r="86" spans="1:2" ht="15.5" x14ac:dyDescent="0.35">
      <c r="A86" s="418"/>
      <c r="B86" s="18" t="s">
        <v>218</v>
      </c>
    </row>
    <row r="87" spans="1:2" ht="77.5" x14ac:dyDescent="0.35">
      <c r="A87" s="418"/>
      <c r="B87" s="18" t="s">
        <v>228</v>
      </c>
    </row>
    <row r="88" spans="1:2" ht="15.5" x14ac:dyDescent="0.35">
      <c r="A88" s="418"/>
      <c r="B88" s="18" t="s">
        <v>812</v>
      </c>
    </row>
    <row r="89" spans="1:2" ht="15.65" customHeight="1" x14ac:dyDescent="0.35">
      <c r="A89" s="419" t="s">
        <v>817</v>
      </c>
      <c r="B89" s="20" t="s">
        <v>818</v>
      </c>
    </row>
    <row r="90" spans="1:2" ht="15.5" x14ac:dyDescent="0.35">
      <c r="A90" s="419"/>
      <c r="B90" s="420" t="s">
        <v>805</v>
      </c>
    </row>
    <row r="91" spans="1:2" ht="15.5" x14ac:dyDescent="0.35">
      <c r="A91" s="419"/>
      <c r="B91" s="21" t="s">
        <v>221</v>
      </c>
    </row>
    <row r="92" spans="1:2" ht="15.5" x14ac:dyDescent="0.35">
      <c r="A92" s="419"/>
      <c r="B92" s="20" t="s">
        <v>819</v>
      </c>
    </row>
    <row r="93" spans="1:2" ht="62" x14ac:dyDescent="0.35">
      <c r="A93" s="419"/>
      <c r="B93" s="21" t="s">
        <v>820</v>
      </c>
    </row>
    <row r="94" spans="1:2" ht="31" x14ac:dyDescent="0.35">
      <c r="A94" s="419"/>
      <c r="B94" s="21" t="s">
        <v>821</v>
      </c>
    </row>
    <row r="95" spans="1:2" ht="49" customHeight="1" x14ac:dyDescent="0.35">
      <c r="A95" s="419"/>
      <c r="B95" s="20" t="s">
        <v>822</v>
      </c>
    </row>
    <row r="96" spans="1:2" ht="31" x14ac:dyDescent="0.35">
      <c r="A96" s="419"/>
      <c r="B96" s="21" t="s">
        <v>823</v>
      </c>
    </row>
    <row r="97" spans="1:2" ht="143.5" customHeight="1" x14ac:dyDescent="0.35">
      <c r="A97" s="419"/>
      <c r="B97" s="20" t="s">
        <v>824</v>
      </c>
    </row>
    <row r="98" spans="1:2" ht="66" customHeight="1" x14ac:dyDescent="0.35">
      <c r="A98" s="419"/>
      <c r="B98" s="21" t="s">
        <v>825</v>
      </c>
    </row>
    <row r="99" spans="1:2" ht="31" x14ac:dyDescent="0.35">
      <c r="A99" s="419" t="s">
        <v>826</v>
      </c>
      <c r="B99" s="21" t="s">
        <v>827</v>
      </c>
    </row>
    <row r="100" spans="1:2" ht="148" customHeight="1" x14ac:dyDescent="0.35">
      <c r="A100" s="419"/>
      <c r="B100" s="421" t="s">
        <v>828</v>
      </c>
    </row>
    <row r="101" spans="1:2" ht="15.65" customHeight="1" x14ac:dyDescent="0.35">
      <c r="A101" s="419"/>
      <c r="B101" s="21" t="s">
        <v>829</v>
      </c>
    </row>
    <row r="102" spans="1:2" ht="15.5" x14ac:dyDescent="0.35">
      <c r="A102" s="419"/>
      <c r="B102" s="422" t="s">
        <v>812</v>
      </c>
    </row>
    <row r="103" spans="1:2" ht="31" x14ac:dyDescent="0.35">
      <c r="A103" s="419"/>
      <c r="B103" s="423" t="s">
        <v>830</v>
      </c>
    </row>
    <row r="104" spans="1:2" ht="15.5" x14ac:dyDescent="0.35">
      <c r="A104" s="419"/>
      <c r="B104" s="21" t="s">
        <v>831</v>
      </c>
    </row>
    <row r="105" spans="1:2" ht="15.5" x14ac:dyDescent="0.35">
      <c r="A105" s="418" t="s">
        <v>832</v>
      </c>
      <c r="B105" s="20" t="s">
        <v>805</v>
      </c>
    </row>
    <row r="106" spans="1:2" ht="31" x14ac:dyDescent="0.35">
      <c r="A106" s="418"/>
      <c r="B106" s="18" t="s">
        <v>833</v>
      </c>
    </row>
    <row r="107" spans="1:2" ht="15.5" x14ac:dyDescent="0.35">
      <c r="A107" s="418"/>
      <c r="B107" s="18" t="s">
        <v>219</v>
      </c>
    </row>
    <row r="108" spans="1:2" ht="15.5" x14ac:dyDescent="0.35">
      <c r="A108" s="418"/>
      <c r="B108" s="18" t="s">
        <v>807</v>
      </c>
    </row>
    <row r="109" spans="1:2" ht="15.5" x14ac:dyDescent="0.35">
      <c r="A109" s="418"/>
      <c r="B109" s="20" t="s">
        <v>834</v>
      </c>
    </row>
    <row r="110" spans="1:2" ht="21" customHeight="1" x14ac:dyDescent="0.35">
      <c r="A110" s="418"/>
      <c r="B110" s="20" t="s">
        <v>835</v>
      </c>
    </row>
    <row r="111" spans="1:2" ht="31" x14ac:dyDescent="0.35">
      <c r="A111" s="418"/>
      <c r="B111" s="20" t="s">
        <v>836</v>
      </c>
    </row>
    <row r="112" spans="1:2" ht="31" x14ac:dyDescent="0.35">
      <c r="A112" s="418"/>
      <c r="B112" s="20" t="s">
        <v>837</v>
      </c>
    </row>
    <row r="113" spans="1:2" ht="15.65" customHeight="1" x14ac:dyDescent="0.35">
      <c r="A113" s="417" t="s">
        <v>838</v>
      </c>
      <c r="B113" s="19" t="s">
        <v>839</v>
      </c>
    </row>
    <row r="114" spans="1:2" ht="15.5" x14ac:dyDescent="0.35">
      <c r="A114" s="417"/>
      <c r="B114" s="20" t="s">
        <v>840</v>
      </c>
    </row>
    <row r="115" spans="1:2" ht="15.5" x14ac:dyDescent="0.35">
      <c r="A115" s="417"/>
      <c r="B115" s="20" t="s">
        <v>841</v>
      </c>
    </row>
    <row r="116" spans="1:2" ht="15.5" x14ac:dyDescent="0.35">
      <c r="A116" s="417"/>
      <c r="B116" s="20" t="s">
        <v>842</v>
      </c>
    </row>
    <row r="117" spans="1:2" ht="15.5" x14ac:dyDescent="0.35">
      <c r="A117" s="417"/>
      <c r="B117" s="20" t="s">
        <v>843</v>
      </c>
    </row>
    <row r="118" spans="1:2" ht="15.5" x14ac:dyDescent="0.35">
      <c r="A118" s="424" t="s">
        <v>844</v>
      </c>
      <c r="B118" s="20" t="s">
        <v>845</v>
      </c>
    </row>
    <row r="119" spans="1:2" ht="15.65" customHeight="1" x14ac:dyDescent="0.35">
      <c r="A119" s="425"/>
      <c r="B119" s="19" t="s">
        <v>846</v>
      </c>
    </row>
    <row r="120" spans="1:2" ht="15.5" x14ac:dyDescent="0.35">
      <c r="A120" s="425"/>
      <c r="B120" s="19" t="s">
        <v>847</v>
      </c>
    </row>
    <row r="121" spans="1:2" ht="16.5" customHeight="1" x14ac:dyDescent="0.35">
      <c r="A121" s="425"/>
      <c r="B121" s="19" t="s">
        <v>848</v>
      </c>
    </row>
    <row r="122" spans="1:2" ht="16.5" customHeight="1" x14ac:dyDescent="0.35">
      <c r="A122" s="425"/>
      <c r="B122" s="19" t="s">
        <v>849</v>
      </c>
    </row>
    <row r="123" spans="1:2" ht="16.5" customHeight="1" x14ac:dyDescent="0.35">
      <c r="A123" s="425"/>
      <c r="B123" s="20" t="s">
        <v>850</v>
      </c>
    </row>
    <row r="124" spans="1:2" ht="16.5" customHeight="1" x14ac:dyDescent="0.35">
      <c r="A124" s="425"/>
      <c r="B124" s="19" t="s">
        <v>846</v>
      </c>
    </row>
    <row r="125" spans="1:2" ht="16.5" customHeight="1" x14ac:dyDescent="0.35">
      <c r="A125" s="425"/>
      <c r="B125" s="19" t="s">
        <v>847</v>
      </c>
    </row>
    <row r="126" spans="1:2" ht="16.5" customHeight="1" x14ac:dyDescent="0.35">
      <c r="A126" s="425"/>
      <c r="B126" s="19" t="s">
        <v>851</v>
      </c>
    </row>
    <row r="127" spans="1:2" ht="16.5" customHeight="1" x14ac:dyDescent="0.35">
      <c r="A127" s="425"/>
      <c r="B127" s="19" t="s">
        <v>849</v>
      </c>
    </row>
    <row r="128" spans="1:2" ht="15.5" x14ac:dyDescent="0.35">
      <c r="A128" s="425"/>
      <c r="B128" s="20" t="s">
        <v>852</v>
      </c>
    </row>
    <row r="129" spans="1:4" ht="15.5" x14ac:dyDescent="0.35">
      <c r="A129" s="425"/>
      <c r="B129" s="19" t="s">
        <v>846</v>
      </c>
    </row>
    <row r="130" spans="1:4" ht="15.5" x14ac:dyDescent="0.35">
      <c r="A130" s="425"/>
      <c r="B130" s="19" t="s">
        <v>847</v>
      </c>
      <c r="D130" s="74"/>
    </row>
    <row r="131" spans="1:4" ht="15.5" x14ac:dyDescent="0.35">
      <c r="A131" s="425"/>
      <c r="B131" s="19" t="s">
        <v>848</v>
      </c>
    </row>
    <row r="132" spans="1:4" ht="15.5" x14ac:dyDescent="0.35">
      <c r="A132" s="425"/>
      <c r="B132" s="19" t="s">
        <v>849</v>
      </c>
    </row>
    <row r="133" spans="1:4" ht="15.5" x14ac:dyDescent="0.35">
      <c r="A133" s="425"/>
      <c r="B133" s="20" t="s">
        <v>853</v>
      </c>
    </row>
    <row r="134" spans="1:4" ht="15.5" x14ac:dyDescent="0.35">
      <c r="A134" s="425"/>
      <c r="B134" s="19" t="s">
        <v>846</v>
      </c>
    </row>
    <row r="135" spans="1:4" ht="15.5" x14ac:dyDescent="0.35">
      <c r="A135" s="425"/>
      <c r="B135" s="19" t="s">
        <v>847</v>
      </c>
    </row>
    <row r="136" spans="1:4" ht="15.5" x14ac:dyDescent="0.35">
      <c r="A136" s="425"/>
      <c r="B136" s="19" t="s">
        <v>848</v>
      </c>
    </row>
    <row r="137" spans="1:4" ht="15.5" x14ac:dyDescent="0.35">
      <c r="A137" s="425"/>
      <c r="B137" s="19" t="s">
        <v>854</v>
      </c>
    </row>
    <row r="138" spans="1:4" ht="15.5" x14ac:dyDescent="0.35">
      <c r="A138" s="425"/>
      <c r="B138" s="19" t="s">
        <v>855</v>
      </c>
    </row>
    <row r="139" spans="1:4" ht="15.5" x14ac:dyDescent="0.35">
      <c r="A139" s="425"/>
      <c r="B139" s="19" t="s">
        <v>856</v>
      </c>
    </row>
    <row r="140" spans="1:4" ht="54.65" customHeight="1" x14ac:dyDescent="0.35">
      <c r="A140" s="425"/>
      <c r="B140" s="19" t="s">
        <v>857</v>
      </c>
    </row>
    <row r="141" spans="1:4" ht="15.5" x14ac:dyDescent="0.35">
      <c r="A141" s="425"/>
      <c r="B141" s="19" t="s">
        <v>858</v>
      </c>
    </row>
    <row r="142" spans="1:4" ht="31" x14ac:dyDescent="0.35">
      <c r="A142" s="425"/>
      <c r="B142" s="19" t="s">
        <v>859</v>
      </c>
    </row>
    <row r="143" spans="1:4" ht="15.5" x14ac:dyDescent="0.35">
      <c r="A143" s="425"/>
      <c r="B143" s="19" t="s">
        <v>215</v>
      </c>
    </row>
    <row r="144" spans="1:4" ht="31" x14ac:dyDescent="0.35">
      <c r="A144" s="425"/>
      <c r="B144" s="19" t="s">
        <v>860</v>
      </c>
    </row>
    <row r="145" spans="1:2" ht="93" x14ac:dyDescent="0.35">
      <c r="A145" s="425"/>
      <c r="B145" s="19" t="s">
        <v>861</v>
      </c>
    </row>
    <row r="146" spans="1:2" ht="21.65" customHeight="1" x14ac:dyDescent="0.35">
      <c r="A146" s="425"/>
      <c r="B146" s="19" t="s">
        <v>862</v>
      </c>
    </row>
    <row r="147" spans="1:2" ht="54" customHeight="1" x14ac:dyDescent="0.35">
      <c r="A147" s="425"/>
      <c r="B147" s="426" t="s">
        <v>810</v>
      </c>
    </row>
    <row r="148" spans="1:2" ht="15.5" x14ac:dyDescent="0.35">
      <c r="A148" s="427"/>
      <c r="B148" s="426" t="s">
        <v>863</v>
      </c>
    </row>
    <row r="149" spans="1:2" ht="15.5" x14ac:dyDescent="0.35">
      <c r="A149" s="428" t="s">
        <v>864</v>
      </c>
      <c r="B149" s="19" t="s">
        <v>865</v>
      </c>
    </row>
    <row r="150" spans="1:2" ht="15.5" x14ac:dyDescent="0.35">
      <c r="A150" s="429"/>
      <c r="B150" s="19" t="s">
        <v>866</v>
      </c>
    </row>
    <row r="151" spans="1:2" ht="15.5" x14ac:dyDescent="0.35">
      <c r="A151" s="429"/>
      <c r="B151" s="19" t="s">
        <v>867</v>
      </c>
    </row>
    <row r="152" spans="1:2" ht="15.5" x14ac:dyDescent="0.35">
      <c r="A152" s="429"/>
      <c r="B152" s="19" t="s">
        <v>868</v>
      </c>
    </row>
    <row r="153" spans="1:2" ht="15.5" x14ac:dyDescent="0.35">
      <c r="A153" s="429"/>
      <c r="B153" s="19" t="s">
        <v>869</v>
      </c>
    </row>
    <row r="154" spans="1:2" ht="15.5" x14ac:dyDescent="0.35">
      <c r="A154" s="429"/>
      <c r="B154" s="19" t="s">
        <v>870</v>
      </c>
    </row>
    <row r="155" spans="1:2" ht="16" thickBot="1" x14ac:dyDescent="0.4">
      <c r="A155" s="430"/>
      <c r="B155" s="431" t="s">
        <v>871</v>
      </c>
    </row>
  </sheetData>
  <mergeCells count="17">
    <mergeCell ref="A99:A104"/>
    <mergeCell ref="A105:A112"/>
    <mergeCell ref="A113:A117"/>
    <mergeCell ref="A118:A148"/>
    <mergeCell ref="A149:A155"/>
    <mergeCell ref="A50:A59"/>
    <mergeCell ref="A60:A65"/>
    <mergeCell ref="A66:A71"/>
    <mergeCell ref="A72:A78"/>
    <mergeCell ref="A79:A88"/>
    <mergeCell ref="A89:A98"/>
    <mergeCell ref="A1:B1"/>
    <mergeCell ref="A2:B2"/>
    <mergeCell ref="A16:A17"/>
    <mergeCell ref="A18:A19"/>
    <mergeCell ref="A39:A45"/>
    <mergeCell ref="A47:A49"/>
  </mergeCells>
  <pageMargins left="0.25" right="0.25" top="0.75" bottom="0.75" header="0.3" footer="0.3"/>
  <pageSetup scale="14"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BC171"/>
  <sheetViews>
    <sheetView showGridLines="0" zoomScaleNormal="100" zoomScalePageLayoutView="110" workbookViewId="0">
      <selection activeCell="A10" sqref="A10"/>
    </sheetView>
  </sheetViews>
  <sheetFormatPr defaultRowHeight="15" x14ac:dyDescent="0.35"/>
  <cols>
    <col min="1" max="1" width="17.54296875" bestFit="1" customWidth="1"/>
    <col min="2" max="2" width="9.81640625" bestFit="1" customWidth="1"/>
    <col min="3" max="3" width="16.54296875" bestFit="1" customWidth="1"/>
    <col min="4" max="4" width="11.6328125" customWidth="1"/>
    <col min="5" max="5" width="20.54296875" customWidth="1"/>
    <col min="6" max="6" width="13.36328125" style="49" customWidth="1"/>
    <col min="7" max="7" width="15.81640625" style="55" customWidth="1"/>
    <col min="8" max="8" width="19.54296875" customWidth="1"/>
    <col min="9" max="9" width="15" customWidth="1"/>
    <col min="12" max="12" width="8.7265625" style="3"/>
  </cols>
  <sheetData>
    <row r="1" spans="1:55" ht="38.5" customHeight="1" x14ac:dyDescent="0.35">
      <c r="A1" s="147" t="s">
        <v>10</v>
      </c>
      <c r="B1" s="147"/>
      <c r="C1" s="147"/>
      <c r="D1" s="147"/>
      <c r="E1" s="147"/>
      <c r="F1" s="147"/>
      <c r="G1" s="147"/>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5" customHeight="1" x14ac:dyDescent="0.35">
      <c r="A2" s="148" t="s">
        <v>11</v>
      </c>
      <c r="B2" s="148"/>
      <c r="C2" s="148"/>
      <c r="D2" s="148"/>
      <c r="E2" s="148"/>
      <c r="F2" s="148"/>
      <c r="G2" s="148"/>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35">
      <c r="A3" s="148"/>
      <c r="B3" s="148"/>
      <c r="C3" s="148"/>
      <c r="D3" s="148"/>
      <c r="E3" s="148"/>
      <c r="F3" s="148"/>
      <c r="G3" s="148"/>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 x14ac:dyDescent="0.35">
      <c r="A4" s="149" t="s">
        <v>253</v>
      </c>
      <c r="B4" s="149"/>
      <c r="C4" s="149"/>
      <c r="D4" s="149"/>
      <c r="E4" s="149"/>
      <c r="F4" s="149"/>
      <c r="G4" s="149"/>
      <c r="H4" s="57"/>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 x14ac:dyDescent="0.35">
      <c r="A5" s="56"/>
      <c r="B5" s="56"/>
      <c r="C5" s="56"/>
      <c r="D5" s="56"/>
      <c r="E5" s="56"/>
      <c r="F5" s="56"/>
      <c r="G5" s="56"/>
      <c r="H5" s="57"/>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35">
      <c r="A6" s="58"/>
      <c r="B6" s="58"/>
      <c r="C6" s="58"/>
      <c r="D6" s="3"/>
      <c r="E6" s="3"/>
      <c r="F6" s="41"/>
      <c r="G6" s="50"/>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35">
      <c r="A7" s="145" t="s">
        <v>237</v>
      </c>
      <c r="B7" s="145"/>
      <c r="C7" s="145"/>
      <c r="D7" s="59"/>
      <c r="E7" s="3"/>
      <c r="F7" s="41"/>
      <c r="G7" s="50"/>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35">
      <c r="A8" s="22" t="s">
        <v>235</v>
      </c>
      <c r="B8" s="22" t="s">
        <v>174</v>
      </c>
      <c r="C8" s="22" t="s">
        <v>236</v>
      </c>
      <c r="D8" s="3"/>
      <c r="E8" s="150" t="s">
        <v>267</v>
      </c>
      <c r="F8" s="150"/>
      <c r="G8" s="150"/>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35">
      <c r="A9" s="4" t="s">
        <v>176</v>
      </c>
      <c r="B9" s="38">
        <v>168719</v>
      </c>
      <c r="C9" s="39">
        <v>161970.24000012295</v>
      </c>
      <c r="D9" s="3"/>
      <c r="E9" s="36" t="s">
        <v>241</v>
      </c>
      <c r="F9" s="42" t="s">
        <v>174</v>
      </c>
      <c r="G9" s="51" t="s">
        <v>242</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35">
      <c r="A10" s="4" t="s">
        <v>264</v>
      </c>
      <c r="B10" s="6">
        <v>17032</v>
      </c>
      <c r="C10" s="23">
        <v>46667.679999998101</v>
      </c>
      <c r="D10" s="3"/>
      <c r="E10" s="37" t="s">
        <v>243</v>
      </c>
      <c r="F10" s="43">
        <v>17719</v>
      </c>
      <c r="G10" s="35">
        <v>0.98966711349419123</v>
      </c>
      <c r="H10" s="3"/>
      <c r="I10" s="66"/>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35">
      <c r="A11" s="4" t="s">
        <v>239</v>
      </c>
      <c r="B11" s="38">
        <v>5748</v>
      </c>
      <c r="C11" s="39">
        <v>1034.6399999998785</v>
      </c>
      <c r="D11" s="3"/>
      <c r="E11" s="37" t="s">
        <v>244</v>
      </c>
      <c r="F11" s="44">
        <v>185</v>
      </c>
      <c r="G11" s="40">
        <v>1.0332886505808757E-2</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35">
      <c r="A12" s="4" t="s">
        <v>251</v>
      </c>
      <c r="B12" s="38">
        <v>721</v>
      </c>
      <c r="C12" s="39">
        <v>2667.6999999999871</v>
      </c>
      <c r="D12" s="3"/>
      <c r="E12" s="5" t="s">
        <v>0</v>
      </c>
      <c r="F12" s="45">
        <v>17904</v>
      </c>
      <c r="G12" s="52">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35">
      <c r="A13" s="4" t="s">
        <v>249</v>
      </c>
      <c r="B13" s="38">
        <v>223</v>
      </c>
      <c r="C13" s="39">
        <v>1003.5</v>
      </c>
      <c r="D13" s="59"/>
      <c r="E13" s="60" t="s">
        <v>262</v>
      </c>
      <c r="F13" s="60"/>
      <c r="G13" s="60"/>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35">
      <c r="A14" s="4" t="s">
        <v>240</v>
      </c>
      <c r="B14" s="6">
        <v>47</v>
      </c>
      <c r="C14" s="23">
        <v>0</v>
      </c>
      <c r="D14" s="3"/>
      <c r="E14" s="151" t="s">
        <v>245</v>
      </c>
      <c r="F14" s="151"/>
      <c r="G14" s="151"/>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35">
      <c r="A15" s="5" t="s">
        <v>0</v>
      </c>
      <c r="B15" s="7">
        <v>192490</v>
      </c>
      <c r="C15" s="24">
        <v>213343.75999969715</v>
      </c>
      <c r="D15" s="3"/>
      <c r="E15" s="60"/>
      <c r="F15" s="60"/>
      <c r="G15" s="60"/>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20" customHeight="1" x14ac:dyDescent="0.35">
      <c r="A16" s="146" t="s">
        <v>265</v>
      </c>
      <c r="B16" s="146"/>
      <c r="C16" s="146"/>
      <c r="D16" s="3"/>
      <c r="E16" s="60"/>
      <c r="F16" s="60"/>
      <c r="G16" s="60"/>
      <c r="H16" s="3"/>
      <c r="I16" s="66"/>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ht="48.5" customHeight="1" x14ac:dyDescent="0.35">
      <c r="A17" s="146" t="s">
        <v>247</v>
      </c>
      <c r="B17" s="146"/>
      <c r="C17" s="146"/>
      <c r="D17" s="3"/>
      <c r="E17" s="60"/>
      <c r="F17" s="60"/>
      <c r="G17" s="60"/>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13.5" customHeight="1" x14ac:dyDescent="0.35">
      <c r="A18" s="61"/>
      <c r="B18" s="61"/>
      <c r="C18" s="61"/>
      <c r="D18" s="3"/>
      <c r="E18" s="151"/>
      <c r="F18" s="151"/>
      <c r="G18" s="151"/>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ht="31.5" customHeight="1" x14ac:dyDescent="0.35">
      <c r="A19" s="145" t="s">
        <v>254</v>
      </c>
      <c r="B19" s="145"/>
      <c r="C19" s="145"/>
      <c r="D19" s="3"/>
      <c r="E19" s="152" t="s">
        <v>268</v>
      </c>
      <c r="F19" s="153"/>
      <c r="G19" s="153"/>
      <c r="H19" s="66"/>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ht="15" customHeight="1" x14ac:dyDescent="0.35">
      <c r="A20" s="22" t="s">
        <v>173</v>
      </c>
      <c r="B20" s="22" t="s">
        <v>174</v>
      </c>
      <c r="C20" s="22" t="s">
        <v>14</v>
      </c>
      <c r="D20" s="3"/>
      <c r="E20" s="36" t="s">
        <v>241</v>
      </c>
      <c r="F20" s="46" t="s">
        <v>174</v>
      </c>
      <c r="G20" s="53" t="s">
        <v>242</v>
      </c>
      <c r="H20" s="3"/>
      <c r="I20" s="66"/>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35">
      <c r="A21" s="4" t="s">
        <v>175</v>
      </c>
      <c r="B21" s="6">
        <v>91377</v>
      </c>
      <c r="C21" s="63">
        <v>549.84570515556436</v>
      </c>
      <c r="D21" s="3"/>
      <c r="E21" s="37" t="s">
        <v>243</v>
      </c>
      <c r="F21" s="43">
        <v>2308</v>
      </c>
      <c r="G21" s="35">
        <v>0.92579221821099078</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35">
      <c r="A22" s="4" t="s">
        <v>202</v>
      </c>
      <c r="B22" s="6">
        <v>41</v>
      </c>
      <c r="C22" s="63">
        <v>797.80487804878044</v>
      </c>
      <c r="D22" s="3"/>
      <c r="E22" s="37" t="s">
        <v>244</v>
      </c>
      <c r="F22" s="43">
        <v>185</v>
      </c>
      <c r="G22" s="35">
        <v>7.420778178900922E-2</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35">
      <c r="A23" s="4" t="s">
        <v>201</v>
      </c>
      <c r="B23" s="38">
        <v>101036</v>
      </c>
      <c r="C23" s="64">
        <v>554.18019319846394</v>
      </c>
      <c r="D23" s="3"/>
      <c r="E23" s="5" t="s">
        <v>0</v>
      </c>
      <c r="F23" s="45">
        <v>2493</v>
      </c>
      <c r="G23" s="52">
        <v>1</v>
      </c>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35">
      <c r="A24" s="4" t="s">
        <v>203</v>
      </c>
      <c r="B24">
        <v>36</v>
      </c>
      <c r="C24" s="64">
        <v>1116.8611111111111</v>
      </c>
      <c r="D24" s="3"/>
      <c r="E24" s="151" t="s">
        <v>263</v>
      </c>
      <c r="F24" s="151"/>
      <c r="G24" s="151"/>
      <c r="H24" s="3"/>
      <c r="I24" s="66"/>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ht="27.5" customHeight="1" x14ac:dyDescent="0.35">
      <c r="A25" s="5" t="s">
        <v>0</v>
      </c>
      <c r="B25" s="7">
        <v>192490</v>
      </c>
      <c r="C25" s="65">
        <v>552.27969245155589</v>
      </c>
      <c r="D25" s="3"/>
      <c r="E25" s="151" t="s">
        <v>245</v>
      </c>
      <c r="F25" s="151"/>
      <c r="G25" s="151"/>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35">
      <c r="A26" s="146" t="str">
        <f>A16</f>
        <v>Data from BI Inc. Participants Report, 01.13.2024</v>
      </c>
      <c r="B26" s="146"/>
      <c r="C26" s="146"/>
      <c r="D26" s="66"/>
      <c r="E26" s="58"/>
      <c r="F26" s="47"/>
      <c r="G26" s="50"/>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35">
      <c r="A27" s="146" t="s">
        <v>269</v>
      </c>
      <c r="B27" s="146"/>
      <c r="C27" s="146"/>
      <c r="D27" s="66"/>
      <c r="F27" s="48"/>
      <c r="G27" s="54"/>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35">
      <c r="A28" s="154"/>
      <c r="B28" s="154"/>
      <c r="C28" s="154"/>
      <c r="D28" s="3"/>
      <c r="E28" s="3"/>
      <c r="F28" s="41"/>
      <c r="G28" s="50"/>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10.5" customHeight="1" x14ac:dyDescent="0.35">
      <c r="A29" s="154"/>
      <c r="B29" s="154"/>
      <c r="C29" s="154"/>
      <c r="D29" s="3"/>
      <c r="E29" s="3"/>
      <c r="F29" s="41"/>
      <c r="G29" s="50"/>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36.5" customHeight="1" thickBot="1" x14ac:dyDescent="0.4">
      <c r="A30" s="154" t="s">
        <v>266</v>
      </c>
      <c r="B30" s="154"/>
      <c r="C30" s="154"/>
      <c r="D30" s="3"/>
      <c r="E30" s="3"/>
      <c r="F30" s="41"/>
      <c r="G30" s="50"/>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30.5" thickBot="1" x14ac:dyDescent="0.4">
      <c r="A31" s="25" t="s">
        <v>205</v>
      </c>
      <c r="B31" s="25" t="s">
        <v>174</v>
      </c>
      <c r="C31" s="25" t="s">
        <v>206</v>
      </c>
      <c r="D31" s="3"/>
      <c r="E31" s="3"/>
      <c r="F31" s="41"/>
      <c r="G31" s="50"/>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6" thickBot="1" x14ac:dyDescent="0.4">
      <c r="A32" s="26" t="s">
        <v>0</v>
      </c>
      <c r="B32" s="27">
        <v>192490</v>
      </c>
      <c r="C32" s="28">
        <v>552.27969245155589</v>
      </c>
      <c r="D32" s="14"/>
      <c r="E32" s="3"/>
      <c r="F32" s="41"/>
      <c r="G32" s="50"/>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5.5" thickBot="1" x14ac:dyDescent="0.4">
      <c r="A33" s="32" t="s">
        <v>177</v>
      </c>
      <c r="B33" s="33">
        <v>4795</v>
      </c>
      <c r="C33" s="34">
        <v>659.83378519290932</v>
      </c>
      <c r="E33" s="3"/>
      <c r="F33" s="41"/>
      <c r="G33" s="50"/>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 thickBot="1" x14ac:dyDescent="0.4">
      <c r="A34" s="29" t="s">
        <v>176</v>
      </c>
      <c r="B34" s="30">
        <v>4293</v>
      </c>
      <c r="C34" s="31">
        <v>618.76543209876547</v>
      </c>
      <c r="E34" s="62"/>
      <c r="F34" s="41"/>
      <c r="G34" s="50"/>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 thickBot="1" x14ac:dyDescent="0.4">
      <c r="A35" s="29" t="s">
        <v>239</v>
      </c>
      <c r="B35" s="30">
        <v>173</v>
      </c>
      <c r="C35" s="31">
        <v>2138.6416184971099</v>
      </c>
      <c r="E35" s="62"/>
      <c r="F35" s="41"/>
      <c r="G35" s="50"/>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6" thickBot="1" x14ac:dyDescent="0.4">
      <c r="A36" s="29" t="s">
        <v>251</v>
      </c>
      <c r="B36" s="30">
        <v>7</v>
      </c>
      <c r="C36" s="31">
        <v>18.714285714285715</v>
      </c>
      <c r="E36" s="62"/>
      <c r="F36" s="41"/>
      <c r="G36" s="50"/>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 thickBot="1" x14ac:dyDescent="0.4">
      <c r="A37" s="29" t="s">
        <v>264</v>
      </c>
      <c r="B37" s="30">
        <v>322</v>
      </c>
      <c r="C37" s="31">
        <v>426.79192546583852</v>
      </c>
      <c r="E37" s="62"/>
      <c r="F37" s="41"/>
      <c r="G37" s="50"/>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5.5" thickBot="1" x14ac:dyDescent="0.4">
      <c r="A38" s="32" t="s">
        <v>178</v>
      </c>
      <c r="B38" s="33">
        <v>3873</v>
      </c>
      <c r="C38" s="34">
        <v>544.42525174283503</v>
      </c>
      <c r="E38" s="62"/>
      <c r="F38" s="41"/>
      <c r="G38" s="50"/>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6" thickBot="1" x14ac:dyDescent="0.4">
      <c r="A39" s="29" t="s">
        <v>176</v>
      </c>
      <c r="B39" s="30">
        <v>3613</v>
      </c>
      <c r="C39" s="31">
        <v>562.07722114586215</v>
      </c>
      <c r="E39" s="62"/>
      <c r="F39" s="41"/>
      <c r="G39" s="50"/>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6" thickBot="1" x14ac:dyDescent="0.4">
      <c r="A40" s="29" t="s">
        <v>239</v>
      </c>
      <c r="B40" s="30">
        <v>15</v>
      </c>
      <c r="C40" s="31">
        <v>1733.4666666666667</v>
      </c>
      <c r="E40" s="62"/>
      <c r="F40" s="41"/>
      <c r="G40" s="50"/>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 thickBot="1" x14ac:dyDescent="0.4">
      <c r="A41" s="29" t="s">
        <v>251</v>
      </c>
      <c r="B41" s="30">
        <v>40</v>
      </c>
      <c r="C41" s="31">
        <v>61.45</v>
      </c>
      <c r="D41" s="14"/>
      <c r="E41" s="62"/>
      <c r="F41" s="41"/>
      <c r="G41" s="50"/>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 thickBot="1" x14ac:dyDescent="0.4">
      <c r="A42" s="29" t="s">
        <v>264</v>
      </c>
      <c r="B42" s="30">
        <v>205</v>
      </c>
      <c r="C42" s="31">
        <v>240.55609756097562</v>
      </c>
      <c r="E42" s="62"/>
      <c r="F42" s="41"/>
      <c r="G42" s="50"/>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5.5" thickBot="1" x14ac:dyDescent="0.4">
      <c r="A43" s="32" t="s">
        <v>179</v>
      </c>
      <c r="B43" s="33">
        <v>6995</v>
      </c>
      <c r="C43" s="34">
        <v>541.46075768406001</v>
      </c>
      <c r="E43" s="62"/>
      <c r="F43" s="41"/>
      <c r="G43" s="50"/>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6" thickBot="1" x14ac:dyDescent="0.4">
      <c r="A44" s="29" t="s">
        <v>176</v>
      </c>
      <c r="B44" s="30">
        <v>6806</v>
      </c>
      <c r="C44" s="31">
        <v>543.86585365853659</v>
      </c>
      <c r="E44" s="62"/>
      <c r="F44" s="41"/>
      <c r="G44" s="50"/>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 thickBot="1" x14ac:dyDescent="0.4">
      <c r="A45" s="29" t="s">
        <v>239</v>
      </c>
      <c r="B45" s="30">
        <v>3</v>
      </c>
      <c r="C45" s="31">
        <v>965.33333333333337</v>
      </c>
      <c r="E45" s="62"/>
      <c r="F45" s="41"/>
      <c r="G45" s="50"/>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 thickBot="1" x14ac:dyDescent="0.4">
      <c r="A46" s="29" t="s">
        <v>251</v>
      </c>
      <c r="B46" s="30">
        <v>46</v>
      </c>
      <c r="C46" s="31">
        <v>25.739130434782609</v>
      </c>
      <c r="E46" s="62"/>
      <c r="F46" s="41"/>
      <c r="G46" s="50"/>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 thickBot="1" x14ac:dyDescent="0.4">
      <c r="A47" s="29" t="s">
        <v>264</v>
      </c>
      <c r="B47" s="30">
        <v>140</v>
      </c>
      <c r="C47" s="31">
        <v>584.90714285714284</v>
      </c>
      <c r="E47" s="62"/>
      <c r="F47" s="41"/>
      <c r="G47" s="50"/>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5.5" thickBot="1" x14ac:dyDescent="0.4">
      <c r="A48" s="32" t="s">
        <v>180</v>
      </c>
      <c r="B48" s="33">
        <v>587</v>
      </c>
      <c r="C48" s="34">
        <v>1004.1942078364566</v>
      </c>
      <c r="E48" s="62"/>
      <c r="F48" s="41"/>
      <c r="G48" s="50"/>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6" thickBot="1" x14ac:dyDescent="0.4">
      <c r="A49" s="29" t="s">
        <v>176</v>
      </c>
      <c r="B49" s="30">
        <v>351</v>
      </c>
      <c r="C49" s="31">
        <v>437.94871794871796</v>
      </c>
      <c r="E49" s="62"/>
      <c r="F49" s="41"/>
      <c r="G49" s="50"/>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 thickBot="1" x14ac:dyDescent="0.4">
      <c r="A50" s="29" t="s">
        <v>239</v>
      </c>
      <c r="B50" s="30">
        <v>226</v>
      </c>
      <c r="C50" s="31">
        <v>1921.5353982300885</v>
      </c>
      <c r="E50" s="62"/>
      <c r="F50" s="41"/>
      <c r="G50" s="50"/>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6" thickBot="1" x14ac:dyDescent="0.4">
      <c r="A51" s="29" t="s">
        <v>264</v>
      </c>
      <c r="B51" s="30">
        <v>10</v>
      </c>
      <c r="C51" s="31">
        <v>147.5</v>
      </c>
      <c r="E51" s="62"/>
      <c r="F51" s="41"/>
      <c r="G51" s="50"/>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5.5" thickBot="1" x14ac:dyDescent="0.4">
      <c r="A52" s="32" t="s">
        <v>181</v>
      </c>
      <c r="B52" s="33">
        <v>15505</v>
      </c>
      <c r="C52" s="34">
        <v>669.13111899387297</v>
      </c>
      <c r="E52" s="62"/>
      <c r="F52" s="41"/>
      <c r="G52" s="50"/>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6" thickBot="1" x14ac:dyDescent="0.4">
      <c r="A53" s="29" t="s">
        <v>176</v>
      </c>
      <c r="B53" s="30">
        <v>13590</v>
      </c>
      <c r="C53" s="31">
        <v>640.67954378219281</v>
      </c>
      <c r="E53" s="62"/>
      <c r="F53" s="41"/>
      <c r="G53" s="50"/>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 thickBot="1" x14ac:dyDescent="0.4">
      <c r="A54" s="29" t="s">
        <v>240</v>
      </c>
      <c r="B54" s="30">
        <v>1</v>
      </c>
      <c r="C54" s="31">
        <v>542</v>
      </c>
      <c r="D54" s="14"/>
      <c r="E54" s="62"/>
      <c r="F54" s="41"/>
      <c r="G54" s="50"/>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 thickBot="1" x14ac:dyDescent="0.4">
      <c r="A55" s="29" t="s">
        <v>239</v>
      </c>
      <c r="B55" s="30">
        <v>577</v>
      </c>
      <c r="C55" s="31">
        <v>2475.4904679376082</v>
      </c>
      <c r="E55" s="62"/>
      <c r="F55" s="41"/>
      <c r="G55" s="50"/>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 thickBot="1" x14ac:dyDescent="0.4">
      <c r="A56" s="29" t="s">
        <v>251</v>
      </c>
      <c r="B56" s="30">
        <v>49</v>
      </c>
      <c r="C56" s="31">
        <v>30.816326530612244</v>
      </c>
      <c r="E56" s="62"/>
      <c r="F56" s="41"/>
      <c r="G56" s="50"/>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6" thickBot="1" x14ac:dyDescent="0.4">
      <c r="A57" s="29" t="s">
        <v>264</v>
      </c>
      <c r="B57" s="30">
        <v>1288</v>
      </c>
      <c r="C57" s="31">
        <v>184.4976708074534</v>
      </c>
      <c r="E57" s="62"/>
      <c r="F57" s="41"/>
      <c r="G57" s="50"/>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5.5" thickBot="1" x14ac:dyDescent="0.4">
      <c r="A58" s="32" t="s">
        <v>182</v>
      </c>
      <c r="B58" s="33">
        <v>3591</v>
      </c>
      <c r="C58" s="34">
        <v>313.6861598440546</v>
      </c>
      <c r="E58" s="62"/>
      <c r="F58" s="41"/>
      <c r="G58" s="50"/>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6" thickBot="1" x14ac:dyDescent="0.4">
      <c r="A59" s="29" t="s">
        <v>176</v>
      </c>
      <c r="B59" s="30">
        <v>2515</v>
      </c>
      <c r="C59" s="31">
        <v>403.1848906560636</v>
      </c>
      <c r="E59" s="62"/>
      <c r="F59" s="41"/>
      <c r="G59" s="50"/>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 thickBot="1" x14ac:dyDescent="0.4">
      <c r="A60" s="29" t="s">
        <v>249</v>
      </c>
      <c r="B60" s="30">
        <v>34</v>
      </c>
      <c r="C60" s="31">
        <v>223.41176470588235</v>
      </c>
      <c r="E60" s="62"/>
      <c r="F60" s="41"/>
      <c r="G60" s="50"/>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6" thickBot="1" x14ac:dyDescent="0.4">
      <c r="A61" s="29" t="s">
        <v>239</v>
      </c>
      <c r="B61" s="30">
        <v>2</v>
      </c>
      <c r="C61" s="31">
        <v>1785</v>
      </c>
      <c r="E61" s="62"/>
      <c r="F61" s="41"/>
      <c r="G61" s="50"/>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6" thickBot="1" x14ac:dyDescent="0.4">
      <c r="A62" s="29" t="s">
        <v>251</v>
      </c>
      <c r="B62" s="30">
        <v>1</v>
      </c>
      <c r="C62" s="31">
        <v>54</v>
      </c>
      <c r="E62" s="62"/>
      <c r="F62" s="41"/>
      <c r="G62" s="50"/>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6" thickBot="1" x14ac:dyDescent="0.4">
      <c r="A63" s="29" t="s">
        <v>264</v>
      </c>
      <c r="B63" s="30">
        <v>1039</v>
      </c>
      <c r="C63" s="31">
        <v>97.4177093358999</v>
      </c>
      <c r="E63" s="62"/>
      <c r="F63" s="41"/>
      <c r="G63" s="50"/>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5.5" thickBot="1" x14ac:dyDescent="0.4">
      <c r="A64" s="32" t="s">
        <v>183</v>
      </c>
      <c r="B64" s="33">
        <v>3197</v>
      </c>
      <c r="C64" s="34">
        <v>517.44760713168591</v>
      </c>
      <c r="E64" s="62"/>
      <c r="F64" s="41"/>
      <c r="G64" s="50"/>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6" thickBot="1" x14ac:dyDescent="0.4">
      <c r="A65" s="29" t="s">
        <v>176</v>
      </c>
      <c r="B65" s="30">
        <v>3027</v>
      </c>
      <c r="C65" s="31">
        <v>508.09349190617775</v>
      </c>
      <c r="E65" s="62"/>
      <c r="F65" s="41"/>
      <c r="G65" s="50"/>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6" thickBot="1" x14ac:dyDescent="0.4">
      <c r="A66" s="29" t="s">
        <v>240</v>
      </c>
      <c r="B66" s="30">
        <v>1</v>
      </c>
      <c r="C66" s="31">
        <v>53</v>
      </c>
      <c r="E66" s="62"/>
      <c r="F66" s="41"/>
      <c r="G66" s="50"/>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6" thickBot="1" x14ac:dyDescent="0.4">
      <c r="A67" s="29" t="s">
        <v>249</v>
      </c>
      <c r="B67" s="30">
        <v>42</v>
      </c>
      <c r="C67" s="31">
        <v>284.6904761904762</v>
      </c>
      <c r="E67" s="62"/>
      <c r="F67" s="41"/>
      <c r="G67" s="50"/>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7.5" customHeight="1" thickBot="1" x14ac:dyDescent="0.4">
      <c r="A68" s="29" t="s">
        <v>239</v>
      </c>
      <c r="B68" s="30">
        <v>35</v>
      </c>
      <c r="C68" s="31">
        <v>2198.2285714285713</v>
      </c>
      <c r="E68" s="62"/>
      <c r="F68" s="41"/>
      <c r="G68" s="50"/>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6" thickBot="1" x14ac:dyDescent="0.4">
      <c r="A69" s="29" t="s">
        <v>251</v>
      </c>
      <c r="B69" s="30">
        <v>45</v>
      </c>
      <c r="C69" s="31">
        <v>72.822222222222223</v>
      </c>
      <c r="E69" s="62"/>
      <c r="F69" s="41"/>
      <c r="G69" s="50"/>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6" thickBot="1" x14ac:dyDescent="0.4">
      <c r="A70" s="29" t="s">
        <v>264</v>
      </c>
      <c r="B70" s="30">
        <v>47</v>
      </c>
      <c r="C70" s="31">
        <v>511.82978723404256</v>
      </c>
      <c r="E70" s="62"/>
      <c r="F70" s="41"/>
      <c r="G70" s="50"/>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6" thickBot="1" x14ac:dyDescent="0.4">
      <c r="A71" s="32" t="s">
        <v>246</v>
      </c>
      <c r="B71" s="71">
        <v>9818</v>
      </c>
      <c r="C71" s="72">
        <v>854.21857812181702</v>
      </c>
      <c r="E71" s="62"/>
      <c r="F71" s="41"/>
      <c r="G71" s="50"/>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6" thickBot="1" x14ac:dyDescent="0.4">
      <c r="A72" s="29" t="s">
        <v>176</v>
      </c>
      <c r="B72" s="30">
        <v>9124</v>
      </c>
      <c r="C72" s="31">
        <v>768.59469530907495</v>
      </c>
      <c r="E72" s="62"/>
      <c r="F72" s="41"/>
      <c r="G72" s="50"/>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 thickBot="1" x14ac:dyDescent="0.4">
      <c r="A73" s="29" t="s">
        <v>239</v>
      </c>
      <c r="B73" s="30">
        <v>497</v>
      </c>
      <c r="C73" s="31">
        <v>2626.2736418511067</v>
      </c>
      <c r="E73" s="62"/>
      <c r="F73" s="41"/>
      <c r="G73" s="50"/>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 thickBot="1" x14ac:dyDescent="0.4">
      <c r="A74" s="29" t="s">
        <v>251</v>
      </c>
      <c r="B74" s="30">
        <v>11</v>
      </c>
      <c r="C74" s="31">
        <v>27.727272727272727</v>
      </c>
      <c r="E74" s="62"/>
      <c r="F74" s="41"/>
      <c r="G74" s="50"/>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6" thickBot="1" x14ac:dyDescent="0.4">
      <c r="A75" s="29" t="s">
        <v>264</v>
      </c>
      <c r="B75" s="30">
        <v>186</v>
      </c>
      <c r="C75" s="31">
        <v>368.26344086021504</v>
      </c>
      <c r="E75" s="62"/>
      <c r="F75" s="41"/>
      <c r="G75" s="50"/>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5.5" thickBot="1" x14ac:dyDescent="0.4">
      <c r="A76" s="32" t="s">
        <v>184</v>
      </c>
      <c r="B76" s="33">
        <v>3450</v>
      </c>
      <c r="C76" s="34">
        <v>218.21101449275363</v>
      </c>
      <c r="E76" s="62"/>
      <c r="F76" s="41"/>
      <c r="G76" s="50"/>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6" thickBot="1" x14ac:dyDescent="0.4">
      <c r="A77" s="29" t="s">
        <v>176</v>
      </c>
      <c r="B77" s="30">
        <v>1809</v>
      </c>
      <c r="C77" s="31">
        <v>231.702045328911</v>
      </c>
      <c r="E77" s="62"/>
      <c r="F77" s="41"/>
      <c r="G77" s="50"/>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 thickBot="1" x14ac:dyDescent="0.4">
      <c r="A78" s="29" t="s">
        <v>249</v>
      </c>
      <c r="B78" s="30">
        <v>50</v>
      </c>
      <c r="C78" s="31">
        <v>196.88</v>
      </c>
      <c r="D78" s="14"/>
      <c r="E78" s="62"/>
      <c r="F78" s="41"/>
      <c r="G78" s="50"/>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 thickBot="1" x14ac:dyDescent="0.4">
      <c r="A79" s="29" t="s">
        <v>239</v>
      </c>
      <c r="B79" s="30">
        <v>153</v>
      </c>
      <c r="C79" s="31">
        <v>1519.18954248366</v>
      </c>
      <c r="E79" s="62"/>
      <c r="F79" s="41"/>
      <c r="G79" s="50"/>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6" thickBot="1" x14ac:dyDescent="0.4">
      <c r="A80" s="29" t="s">
        <v>251</v>
      </c>
      <c r="B80" s="30">
        <v>6</v>
      </c>
      <c r="C80" s="31">
        <v>29.5</v>
      </c>
      <c r="E80" s="62"/>
      <c r="F80" s="41"/>
      <c r="G80" s="50"/>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 thickBot="1" x14ac:dyDescent="0.4">
      <c r="A81" s="29" t="s">
        <v>264</v>
      </c>
      <c r="B81" s="30">
        <v>1432</v>
      </c>
      <c r="C81" s="31">
        <v>63.702513966480446</v>
      </c>
      <c r="E81" s="62"/>
      <c r="F81" s="41"/>
      <c r="G81" s="50"/>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5.5" thickBot="1" x14ac:dyDescent="0.4">
      <c r="A82" s="32" t="s">
        <v>234</v>
      </c>
      <c r="B82" s="33">
        <v>14465</v>
      </c>
      <c r="C82" s="34">
        <v>201.9188385758728</v>
      </c>
      <c r="E82" s="62"/>
      <c r="F82" s="41"/>
      <c r="G82" s="50"/>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6" thickBot="1" x14ac:dyDescent="0.4">
      <c r="A83" s="29" t="s">
        <v>176</v>
      </c>
      <c r="B83" s="30">
        <v>11715</v>
      </c>
      <c r="C83" s="31">
        <v>235.20307298335467</v>
      </c>
      <c r="E83" s="62"/>
      <c r="F83" s="41"/>
      <c r="G83" s="50"/>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 thickBot="1" x14ac:dyDescent="0.4">
      <c r="A84" s="29" t="s">
        <v>240</v>
      </c>
      <c r="B84" s="30">
        <v>4</v>
      </c>
      <c r="C84" s="31">
        <v>467.5</v>
      </c>
      <c r="E84" s="62"/>
      <c r="F84" s="41"/>
      <c r="G84" s="50"/>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 thickBot="1" x14ac:dyDescent="0.4">
      <c r="A85" s="29" t="s">
        <v>251</v>
      </c>
      <c r="B85" s="30">
        <v>95</v>
      </c>
      <c r="C85" s="31">
        <v>11.357894736842105</v>
      </c>
      <c r="E85" s="62"/>
      <c r="F85" s="41"/>
      <c r="G85" s="50"/>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6" thickBot="1" x14ac:dyDescent="0.4">
      <c r="A86" s="29" t="s">
        <v>264</v>
      </c>
      <c r="B86" s="30">
        <v>2651</v>
      </c>
      <c r="C86" s="31">
        <v>61.26103357223689</v>
      </c>
      <c r="E86" s="62"/>
      <c r="F86" s="41"/>
      <c r="G86" s="50"/>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5.5" thickBot="1" x14ac:dyDescent="0.4">
      <c r="A87" s="32" t="s">
        <v>185</v>
      </c>
      <c r="B87" s="33">
        <v>2769</v>
      </c>
      <c r="C87" s="34">
        <v>340.13903936439146</v>
      </c>
      <c r="E87" s="62"/>
      <c r="F87" s="41"/>
      <c r="G87" s="50"/>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 thickBot="1" x14ac:dyDescent="0.4">
      <c r="A88" s="29" t="s">
        <v>176</v>
      </c>
      <c r="B88" s="30">
        <v>2268</v>
      </c>
      <c r="C88" s="31">
        <v>346.03483245149914</v>
      </c>
      <c r="E88" s="62"/>
      <c r="F88" s="41"/>
      <c r="G88" s="50"/>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 thickBot="1" x14ac:dyDescent="0.4">
      <c r="A89" s="29" t="s">
        <v>251</v>
      </c>
      <c r="B89" s="30">
        <v>92</v>
      </c>
      <c r="C89" s="31">
        <v>56.913043478260867</v>
      </c>
      <c r="E89" s="62"/>
      <c r="F89" s="41"/>
      <c r="G89" s="50"/>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6" thickBot="1" x14ac:dyDescent="0.4">
      <c r="A90" s="29" t="s">
        <v>264</v>
      </c>
      <c r="B90" s="30">
        <v>409</v>
      </c>
      <c r="C90" s="31">
        <v>371.15403422982882</v>
      </c>
      <c r="E90" s="62"/>
      <c r="F90" s="41"/>
      <c r="G90" s="50"/>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5.5" thickBot="1" x14ac:dyDescent="0.4">
      <c r="A91" s="32" t="s">
        <v>186</v>
      </c>
      <c r="B91" s="33">
        <v>12429</v>
      </c>
      <c r="C91" s="34">
        <v>485.91704883739641</v>
      </c>
      <c r="E91" s="62"/>
      <c r="F91" s="41"/>
      <c r="G91" s="50"/>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6" thickBot="1" x14ac:dyDescent="0.4">
      <c r="A92" s="29" t="s">
        <v>176</v>
      </c>
      <c r="B92" s="30">
        <v>10940</v>
      </c>
      <c r="C92" s="31">
        <v>416.209323583181</v>
      </c>
      <c r="E92" s="62"/>
      <c r="F92" s="41"/>
      <c r="G92" s="50"/>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 thickBot="1" x14ac:dyDescent="0.4">
      <c r="A93" s="29" t="s">
        <v>249</v>
      </c>
      <c r="B93" s="30">
        <v>97</v>
      </c>
      <c r="C93" s="31">
        <v>501.4742268041237</v>
      </c>
      <c r="E93" s="62"/>
      <c r="F93" s="41"/>
      <c r="G93" s="50"/>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 thickBot="1" x14ac:dyDescent="0.4">
      <c r="A94" s="29" t="s">
        <v>239</v>
      </c>
      <c r="B94" s="30">
        <v>713</v>
      </c>
      <c r="C94" s="31">
        <v>1759.6900420757363</v>
      </c>
      <c r="E94" s="62"/>
      <c r="F94" s="41"/>
      <c r="G94" s="50"/>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 thickBot="1" x14ac:dyDescent="0.4">
      <c r="A95" s="29" t="s">
        <v>251</v>
      </c>
      <c r="B95" s="30">
        <v>38</v>
      </c>
      <c r="C95" s="31">
        <v>28.289473684210527</v>
      </c>
      <c r="E95" s="62"/>
      <c r="F95" s="41"/>
      <c r="G95" s="50"/>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6" thickBot="1" x14ac:dyDescent="0.4">
      <c r="A96" s="29" t="s">
        <v>264</v>
      </c>
      <c r="B96" s="30">
        <v>641</v>
      </c>
      <c r="C96" s="31">
        <v>283.5507020280811</v>
      </c>
      <c r="E96" s="62"/>
      <c r="F96" s="41"/>
      <c r="G96" s="50"/>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5.5" thickBot="1" x14ac:dyDescent="0.4">
      <c r="A97" s="32" t="s">
        <v>187</v>
      </c>
      <c r="B97" s="33">
        <v>13616</v>
      </c>
      <c r="C97" s="34">
        <v>462.69594594594594</v>
      </c>
      <c r="E97" s="62"/>
      <c r="F97" s="41"/>
      <c r="G97" s="50"/>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 thickBot="1" x14ac:dyDescent="0.4">
      <c r="A98" s="29" t="s">
        <v>176</v>
      </c>
      <c r="B98" s="30">
        <v>12898</v>
      </c>
      <c r="C98" s="31">
        <v>470.90820282214298</v>
      </c>
      <c r="E98" s="62"/>
      <c r="F98" s="41"/>
      <c r="G98" s="50"/>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6" thickBot="1" x14ac:dyDescent="0.4">
      <c r="A99" s="29" t="s">
        <v>240</v>
      </c>
      <c r="B99" s="30">
        <v>1</v>
      </c>
      <c r="C99" s="31">
        <v>489</v>
      </c>
      <c r="E99" s="62"/>
      <c r="F99" s="41"/>
      <c r="G99" s="50"/>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 thickBot="1" x14ac:dyDescent="0.4">
      <c r="A100" s="29" t="s">
        <v>239</v>
      </c>
      <c r="B100" s="30">
        <v>9</v>
      </c>
      <c r="C100" s="31">
        <v>1572.8888888888889</v>
      </c>
      <c r="E100" s="62"/>
      <c r="F100" s="41"/>
      <c r="G100" s="50"/>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 thickBot="1" x14ac:dyDescent="0.4">
      <c r="A101" s="29" t="s">
        <v>251</v>
      </c>
      <c r="B101" s="30">
        <v>34</v>
      </c>
      <c r="C101" s="31">
        <v>41.058823529411768</v>
      </c>
      <c r="E101" s="62"/>
      <c r="F101" s="41"/>
      <c r="G101" s="50"/>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6" thickBot="1" x14ac:dyDescent="0.4">
      <c r="A102" s="29" t="s">
        <v>264</v>
      </c>
      <c r="B102" s="30">
        <v>674</v>
      </c>
      <c r="C102" s="31">
        <v>311.94807121661722</v>
      </c>
      <c r="E102" s="62"/>
      <c r="F102" s="41"/>
      <c r="G102" s="50"/>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5.5" thickBot="1" x14ac:dyDescent="0.4">
      <c r="A103" s="32" t="s">
        <v>188</v>
      </c>
      <c r="B103" s="33">
        <v>5293</v>
      </c>
      <c r="C103" s="34">
        <v>522.02399395427926</v>
      </c>
      <c r="E103" s="62"/>
      <c r="F103" s="41"/>
      <c r="G103" s="50"/>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 thickBot="1" x14ac:dyDescent="0.4">
      <c r="A104" s="29" t="s">
        <v>176</v>
      </c>
      <c r="B104" s="30">
        <v>4705</v>
      </c>
      <c r="C104" s="31">
        <v>552.01636556854407</v>
      </c>
      <c r="E104" s="62"/>
      <c r="F104" s="41"/>
      <c r="G104" s="50"/>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6" thickBot="1" x14ac:dyDescent="0.4">
      <c r="A105" s="29" t="s">
        <v>239</v>
      </c>
      <c r="B105" s="30">
        <v>30</v>
      </c>
      <c r="C105" s="31">
        <v>1986.0333333333333</v>
      </c>
      <c r="E105" s="62"/>
      <c r="F105" s="41"/>
      <c r="G105" s="50"/>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 thickBot="1" x14ac:dyDescent="0.4">
      <c r="A106" s="29" t="s">
        <v>251</v>
      </c>
      <c r="B106" s="30">
        <v>18</v>
      </c>
      <c r="C106" s="31">
        <v>34.722222222222221</v>
      </c>
      <c r="E106" s="62"/>
      <c r="F106" s="41"/>
      <c r="G106" s="50"/>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6" thickBot="1" x14ac:dyDescent="0.4">
      <c r="A107" s="29" t="s">
        <v>264</v>
      </c>
      <c r="B107" s="30">
        <v>540</v>
      </c>
      <c r="C107" s="31">
        <v>195.61111111111111</v>
      </c>
      <c r="E107" s="62"/>
      <c r="F107" s="41"/>
      <c r="G107" s="50"/>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5.5" thickBot="1" x14ac:dyDescent="0.4">
      <c r="A108" s="32" t="s">
        <v>189</v>
      </c>
      <c r="B108" s="33">
        <v>7924</v>
      </c>
      <c r="C108" s="34">
        <v>603.61875315497218</v>
      </c>
      <c r="E108" s="62"/>
      <c r="F108" s="41"/>
      <c r="G108" s="50"/>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6" thickBot="1" x14ac:dyDescent="0.4">
      <c r="A109" s="29" t="s">
        <v>176</v>
      </c>
      <c r="B109" s="30">
        <v>7251</v>
      </c>
      <c r="C109" s="31">
        <v>579.77520342021785</v>
      </c>
      <c r="E109" s="62"/>
      <c r="F109" s="41"/>
      <c r="G109" s="50"/>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6" thickBot="1" x14ac:dyDescent="0.4">
      <c r="A110" s="29" t="s">
        <v>240</v>
      </c>
      <c r="B110" s="30">
        <v>1</v>
      </c>
      <c r="C110" s="31">
        <v>893</v>
      </c>
      <c r="E110" s="62"/>
      <c r="F110" s="41"/>
      <c r="G110" s="50"/>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6" thickBot="1" x14ac:dyDescent="0.4">
      <c r="A111" s="29" t="s">
        <v>239</v>
      </c>
      <c r="B111" s="30">
        <v>157</v>
      </c>
      <c r="C111" s="31">
        <v>2248.9171974522292</v>
      </c>
      <c r="E111" s="62"/>
      <c r="F111" s="41"/>
      <c r="G111" s="50"/>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6" thickBot="1" x14ac:dyDescent="0.4">
      <c r="A112" s="29" t="s">
        <v>251</v>
      </c>
      <c r="B112" s="30">
        <v>1</v>
      </c>
      <c r="C112" s="31">
        <v>206</v>
      </c>
      <c r="E112" s="62"/>
      <c r="F112" s="41"/>
      <c r="G112" s="50"/>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 thickBot="1" x14ac:dyDescent="0.4">
      <c r="A113" s="29" t="s">
        <v>264</v>
      </c>
      <c r="B113" s="30">
        <v>514</v>
      </c>
      <c r="C113" s="31">
        <v>437.63813229571986</v>
      </c>
      <c r="E113" s="62"/>
      <c r="F113" s="41"/>
      <c r="G113" s="50"/>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5.5" thickBot="1" x14ac:dyDescent="0.4">
      <c r="A114" s="32" t="s">
        <v>190</v>
      </c>
      <c r="B114" s="33">
        <v>14106</v>
      </c>
      <c r="C114" s="34">
        <v>855.83014320147458</v>
      </c>
      <c r="E114" s="62"/>
      <c r="F114" s="41"/>
      <c r="G114" s="50"/>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 thickBot="1" x14ac:dyDescent="0.4">
      <c r="A115" s="29" t="s">
        <v>176</v>
      </c>
      <c r="B115" s="30">
        <v>12702</v>
      </c>
      <c r="C115" s="31">
        <v>717.52708234923637</v>
      </c>
      <c r="E115" s="62"/>
      <c r="F115" s="41"/>
      <c r="G115" s="50"/>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6" thickBot="1" x14ac:dyDescent="0.4">
      <c r="A116" s="29" t="s">
        <v>239</v>
      </c>
      <c r="B116" s="30">
        <v>1104</v>
      </c>
      <c r="C116" s="31">
        <v>2582.13134057971</v>
      </c>
      <c r="E116" s="62"/>
      <c r="F116" s="41"/>
      <c r="G116" s="50"/>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 thickBot="1" x14ac:dyDescent="0.4">
      <c r="A117" s="29" t="s">
        <v>251</v>
      </c>
      <c r="B117" s="30">
        <v>56</v>
      </c>
      <c r="C117" s="31">
        <v>31.857142857142858</v>
      </c>
      <c r="E117" s="62"/>
      <c r="F117" s="41"/>
      <c r="G117" s="50"/>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6" thickBot="1" x14ac:dyDescent="0.4">
      <c r="A118" s="29" t="s">
        <v>264</v>
      </c>
      <c r="B118" s="30">
        <v>244</v>
      </c>
      <c r="C118" s="31">
        <v>433.82786885245901</v>
      </c>
      <c r="E118" s="62"/>
      <c r="F118" s="41"/>
      <c r="G118" s="50"/>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5.5" thickBot="1" x14ac:dyDescent="0.4">
      <c r="A119" s="32" t="s">
        <v>191</v>
      </c>
      <c r="B119" s="33">
        <v>7543</v>
      </c>
      <c r="C119" s="34">
        <v>558.4675858411772</v>
      </c>
      <c r="E119" s="62"/>
      <c r="F119" s="41"/>
      <c r="G119" s="50"/>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6" thickBot="1" x14ac:dyDescent="0.4">
      <c r="A120" s="29" t="s">
        <v>176</v>
      </c>
      <c r="B120" s="30">
        <v>7506</v>
      </c>
      <c r="C120" s="31">
        <v>557.62669864108716</v>
      </c>
      <c r="E120" s="62"/>
      <c r="F120" s="41"/>
      <c r="G120" s="50"/>
      <c r="L120"/>
    </row>
    <row r="121" spans="1:55" ht="16" thickBot="1" x14ac:dyDescent="0.4">
      <c r="A121" s="29" t="s">
        <v>239</v>
      </c>
      <c r="B121" s="30">
        <v>9</v>
      </c>
      <c r="C121" s="31">
        <v>1616.4444444444443</v>
      </c>
      <c r="E121" s="62"/>
      <c r="F121" s="41"/>
      <c r="G121" s="50"/>
    </row>
    <row r="122" spans="1:55" ht="16" thickBot="1" x14ac:dyDescent="0.4">
      <c r="A122" s="29" t="s">
        <v>251</v>
      </c>
      <c r="B122" s="30">
        <v>7</v>
      </c>
      <c r="C122" s="31">
        <v>23</v>
      </c>
      <c r="E122" s="62"/>
      <c r="F122" s="41"/>
    </row>
    <row r="123" spans="1:55" ht="16" thickBot="1" x14ac:dyDescent="0.4">
      <c r="A123" s="29" t="s">
        <v>264</v>
      </c>
      <c r="B123" s="30">
        <v>21</v>
      </c>
      <c r="C123" s="31">
        <v>584.09523809523807</v>
      </c>
      <c r="E123" s="62"/>
      <c r="F123" s="41"/>
    </row>
    <row r="124" spans="1:55" ht="15.5" thickBot="1" x14ac:dyDescent="0.4">
      <c r="A124" s="32" t="s">
        <v>192</v>
      </c>
      <c r="B124" s="33">
        <v>5338</v>
      </c>
      <c r="C124" s="34">
        <v>203.58486324466091</v>
      </c>
      <c r="E124" s="62"/>
      <c r="F124" s="41"/>
    </row>
    <row r="125" spans="1:55" ht="16" thickBot="1" x14ac:dyDescent="0.4">
      <c r="A125" s="29" t="s">
        <v>176</v>
      </c>
      <c r="B125" s="30">
        <v>5171</v>
      </c>
      <c r="C125" s="31">
        <v>205.2436666022046</v>
      </c>
      <c r="E125" s="62"/>
      <c r="F125" s="41"/>
    </row>
    <row r="126" spans="1:55" ht="16" thickBot="1" x14ac:dyDescent="0.4">
      <c r="A126" s="29" t="s">
        <v>240</v>
      </c>
      <c r="B126" s="30">
        <v>4</v>
      </c>
      <c r="C126" s="31">
        <v>426</v>
      </c>
      <c r="E126" s="62"/>
      <c r="F126" s="41"/>
    </row>
    <row r="127" spans="1:55" ht="16" thickBot="1" x14ac:dyDescent="0.4">
      <c r="A127" s="29" t="s">
        <v>251</v>
      </c>
      <c r="B127" s="30">
        <v>48</v>
      </c>
      <c r="C127" s="31">
        <v>24.5625</v>
      </c>
      <c r="E127" s="62"/>
      <c r="F127" s="41"/>
    </row>
    <row r="128" spans="1:55" ht="16" thickBot="1" x14ac:dyDescent="0.4">
      <c r="A128" s="29" t="s">
        <v>264</v>
      </c>
      <c r="B128" s="30">
        <v>115</v>
      </c>
      <c r="C128" s="31">
        <v>195.98260869565217</v>
      </c>
      <c r="E128" s="62"/>
      <c r="F128" s="41"/>
    </row>
    <row r="129" spans="1:12" ht="15.5" thickBot="1" x14ac:dyDescent="0.4">
      <c r="A129" s="32" t="s">
        <v>193</v>
      </c>
      <c r="B129" s="33">
        <v>7316</v>
      </c>
      <c r="C129" s="34">
        <v>657.43110989611807</v>
      </c>
      <c r="E129" s="62"/>
      <c r="F129" s="41"/>
    </row>
    <row r="130" spans="1:12" ht="16" thickBot="1" x14ac:dyDescent="0.4">
      <c r="A130" s="29" t="s">
        <v>176</v>
      </c>
      <c r="B130" s="30">
        <v>7139</v>
      </c>
      <c r="C130" s="31">
        <v>646.46617173273569</v>
      </c>
      <c r="E130" s="62"/>
      <c r="F130" s="41"/>
    </row>
    <row r="131" spans="1:12" ht="16" thickBot="1" x14ac:dyDescent="0.4">
      <c r="A131" s="29" t="s">
        <v>240</v>
      </c>
      <c r="B131" s="30">
        <v>1</v>
      </c>
      <c r="C131" s="31">
        <v>3</v>
      </c>
      <c r="E131" s="62"/>
      <c r="F131" s="41"/>
    </row>
    <row r="132" spans="1:12" ht="16" thickBot="1" x14ac:dyDescent="0.4">
      <c r="A132" s="29" t="s">
        <v>239</v>
      </c>
      <c r="B132" s="30">
        <v>67</v>
      </c>
      <c r="C132" s="31">
        <v>2345.7313432835822</v>
      </c>
      <c r="E132" s="62"/>
      <c r="F132" s="41"/>
    </row>
    <row r="133" spans="1:12" ht="16" thickBot="1" x14ac:dyDescent="0.4">
      <c r="A133" s="29" t="s">
        <v>251</v>
      </c>
      <c r="B133" s="30">
        <v>17</v>
      </c>
      <c r="C133" s="31">
        <v>27.588235294117649</v>
      </c>
      <c r="E133" s="62"/>
      <c r="F133" s="41"/>
    </row>
    <row r="134" spans="1:12" ht="16" thickBot="1" x14ac:dyDescent="0.4">
      <c r="A134" s="29" t="s">
        <v>264</v>
      </c>
      <c r="B134" s="30">
        <v>92</v>
      </c>
      <c r="C134" s="31">
        <v>402.26086956521738</v>
      </c>
      <c r="E134" s="62"/>
      <c r="F134" s="41"/>
    </row>
    <row r="135" spans="1:12" ht="15.5" thickBot="1" x14ac:dyDescent="0.4">
      <c r="A135" s="32" t="s">
        <v>194</v>
      </c>
      <c r="B135" s="33">
        <v>12567</v>
      </c>
      <c r="C135" s="34">
        <v>175.28829474019255</v>
      </c>
      <c r="E135" s="62"/>
      <c r="F135" s="41"/>
    </row>
    <row r="136" spans="1:12" ht="16" thickBot="1" x14ac:dyDescent="0.4">
      <c r="A136" s="29" t="s">
        <v>176</v>
      </c>
      <c r="B136" s="30">
        <v>7799</v>
      </c>
      <c r="C136" s="31">
        <v>247.19053724836519</v>
      </c>
      <c r="E136" s="62"/>
      <c r="F136" s="41"/>
    </row>
    <row r="137" spans="1:12" ht="16" thickBot="1" x14ac:dyDescent="0.4">
      <c r="A137" s="29" t="s">
        <v>240</v>
      </c>
      <c r="B137" s="30">
        <v>29</v>
      </c>
      <c r="C137" s="31">
        <v>502.51724137931035</v>
      </c>
      <c r="E137" s="62"/>
      <c r="F137" s="41"/>
    </row>
    <row r="138" spans="1:12" ht="16" thickBot="1" x14ac:dyDescent="0.4">
      <c r="A138" s="29" t="s">
        <v>239</v>
      </c>
      <c r="B138" s="30">
        <v>7</v>
      </c>
      <c r="C138" s="31">
        <v>681</v>
      </c>
      <c r="E138" s="62"/>
    </row>
    <row r="139" spans="1:12" ht="16" thickBot="1" x14ac:dyDescent="0.4">
      <c r="A139" s="29" t="s">
        <v>251</v>
      </c>
      <c r="B139" s="30">
        <v>33</v>
      </c>
      <c r="C139" s="31">
        <v>28.787878787878789</v>
      </c>
      <c r="E139" s="62"/>
    </row>
    <row r="140" spans="1:12" ht="16" thickBot="1" x14ac:dyDescent="0.4">
      <c r="A140" s="29" t="s">
        <v>264</v>
      </c>
      <c r="B140" s="30">
        <v>4699</v>
      </c>
      <c r="C140" s="31">
        <v>54.207065333049584</v>
      </c>
      <c r="E140" s="62"/>
    </row>
    <row r="141" spans="1:12" ht="15.5" thickBot="1" x14ac:dyDescent="0.4">
      <c r="A141" s="32" t="s">
        <v>195</v>
      </c>
      <c r="B141" s="33">
        <v>3013</v>
      </c>
      <c r="C141" s="34">
        <v>462.32857616993033</v>
      </c>
      <c r="E141" s="62"/>
      <c r="J141" s="3"/>
      <c r="L141"/>
    </row>
    <row r="142" spans="1:12" ht="16" thickBot="1" x14ac:dyDescent="0.4">
      <c r="A142" s="29" t="s">
        <v>176</v>
      </c>
      <c r="B142" s="30">
        <v>2755</v>
      </c>
      <c r="C142" s="31">
        <v>421.40181488203268</v>
      </c>
      <c r="E142" s="62"/>
      <c r="J142" s="3"/>
      <c r="L142"/>
    </row>
    <row r="143" spans="1:12" ht="16" thickBot="1" x14ac:dyDescent="0.4">
      <c r="A143" s="29" t="s">
        <v>240</v>
      </c>
      <c r="B143" s="30">
        <v>2</v>
      </c>
      <c r="C143" s="31">
        <v>2276</v>
      </c>
      <c r="E143" s="62"/>
      <c r="G143"/>
      <c r="J143" s="3"/>
      <c r="L143"/>
    </row>
    <row r="144" spans="1:12" ht="16" thickBot="1" x14ac:dyDescent="0.4">
      <c r="A144" s="29" t="s">
        <v>239</v>
      </c>
      <c r="B144" s="30">
        <v>59</v>
      </c>
      <c r="C144" s="31">
        <v>2277.2881355932204</v>
      </c>
      <c r="E144" s="62"/>
      <c r="G144"/>
      <c r="J144" s="3"/>
      <c r="L144"/>
    </row>
    <row r="145" spans="1:7" ht="16" thickBot="1" x14ac:dyDescent="0.4">
      <c r="A145" s="29" t="s">
        <v>251</v>
      </c>
      <c r="B145" s="30">
        <v>19</v>
      </c>
      <c r="C145" s="31">
        <v>13.368421052631579</v>
      </c>
      <c r="E145" s="62"/>
      <c r="G145"/>
    </row>
    <row r="146" spans="1:7" ht="16" thickBot="1" x14ac:dyDescent="0.4">
      <c r="A146" s="29" t="s">
        <v>264</v>
      </c>
      <c r="B146" s="30">
        <v>178</v>
      </c>
      <c r="C146" s="31">
        <v>521.7303370786517</v>
      </c>
      <c r="E146" s="62"/>
      <c r="G146"/>
    </row>
    <row r="147" spans="1:7" ht="15.5" thickBot="1" x14ac:dyDescent="0.4">
      <c r="A147" s="32" t="s">
        <v>196</v>
      </c>
      <c r="B147" s="33">
        <v>19031</v>
      </c>
      <c r="C147" s="34">
        <v>727.87467815669174</v>
      </c>
      <c r="E147" s="62"/>
    </row>
    <row r="148" spans="1:7" ht="16" thickBot="1" x14ac:dyDescent="0.4">
      <c r="A148" s="29" t="s">
        <v>176</v>
      </c>
      <c r="B148" s="30">
        <v>16887</v>
      </c>
      <c r="C148" s="31">
        <v>601.30177059276366</v>
      </c>
      <c r="E148" s="62"/>
    </row>
    <row r="149" spans="1:7" ht="16" thickBot="1" x14ac:dyDescent="0.4">
      <c r="A149" s="29" t="s">
        <v>239</v>
      </c>
      <c r="B149" s="30">
        <v>1493</v>
      </c>
      <c r="C149" s="31">
        <v>2279.3081044876089</v>
      </c>
      <c r="E149" s="62"/>
    </row>
    <row r="150" spans="1:7" ht="16" thickBot="1" x14ac:dyDescent="0.4">
      <c r="A150" s="29" t="s">
        <v>251</v>
      </c>
      <c r="B150" s="30">
        <v>15</v>
      </c>
      <c r="C150" s="31">
        <v>15</v>
      </c>
      <c r="D150" s="49"/>
      <c r="E150" s="62"/>
    </row>
    <row r="151" spans="1:7" ht="16" thickBot="1" x14ac:dyDescent="0.4">
      <c r="A151" s="29" t="s">
        <v>264</v>
      </c>
      <c r="B151" s="30">
        <v>636</v>
      </c>
      <c r="C151" s="31">
        <v>463.47169811320754</v>
      </c>
      <c r="D151" s="49"/>
      <c r="E151" s="62"/>
    </row>
    <row r="152" spans="1:7" ht="15.5" thickBot="1" x14ac:dyDescent="0.4">
      <c r="A152" s="32" t="s">
        <v>197</v>
      </c>
      <c r="B152" s="33">
        <v>7775</v>
      </c>
      <c r="C152" s="34">
        <v>722.59562700964625</v>
      </c>
      <c r="D152" s="49"/>
      <c r="E152" s="55"/>
      <c r="F152"/>
    </row>
    <row r="153" spans="1:7" ht="16" thickBot="1" x14ac:dyDescent="0.4">
      <c r="A153" s="29" t="s">
        <v>176</v>
      </c>
      <c r="B153" s="30">
        <v>7158</v>
      </c>
      <c r="C153" s="31">
        <v>684.53492595697116</v>
      </c>
      <c r="D153" s="49"/>
      <c r="E153" s="55"/>
      <c r="F153"/>
    </row>
    <row r="154" spans="1:7" ht="16" thickBot="1" x14ac:dyDescent="0.4">
      <c r="A154" s="29" t="s">
        <v>240</v>
      </c>
      <c r="B154" s="30">
        <v>1</v>
      </c>
      <c r="C154" s="31">
        <v>836</v>
      </c>
      <c r="E154" s="55"/>
      <c r="F154"/>
    </row>
    <row r="155" spans="1:7" ht="16" thickBot="1" x14ac:dyDescent="0.4">
      <c r="A155" s="29" t="s">
        <v>239</v>
      </c>
      <c r="B155" s="30">
        <v>247</v>
      </c>
      <c r="C155" s="31">
        <v>2398.0809716599192</v>
      </c>
      <c r="E155" s="55"/>
      <c r="F155"/>
    </row>
    <row r="156" spans="1:7" ht="16" thickBot="1" x14ac:dyDescent="0.4">
      <c r="A156" s="29" t="s">
        <v>251</v>
      </c>
      <c r="B156" s="30">
        <v>3</v>
      </c>
      <c r="C156" s="31">
        <v>13.333333333333334</v>
      </c>
    </row>
    <row r="157" spans="1:7" ht="16" thickBot="1" x14ac:dyDescent="0.4">
      <c r="A157" s="29" t="s">
        <v>264</v>
      </c>
      <c r="B157" s="30">
        <v>366</v>
      </c>
      <c r="C157" s="31">
        <v>341.74316939890713</v>
      </c>
    </row>
    <row r="158" spans="1:7" ht="15.5" thickBot="1" x14ac:dyDescent="0.4">
      <c r="A158" s="32" t="s">
        <v>198</v>
      </c>
      <c r="B158" s="33">
        <v>3755</v>
      </c>
      <c r="C158" s="34">
        <v>855.41331557922774</v>
      </c>
    </row>
    <row r="159" spans="1:7" ht="16" thickBot="1" x14ac:dyDescent="0.4">
      <c r="A159" s="29" t="s">
        <v>176</v>
      </c>
      <c r="B159" s="30">
        <v>3364</v>
      </c>
      <c r="C159" s="31">
        <v>794.5374554102259</v>
      </c>
    </row>
    <row r="160" spans="1:7" ht="16" thickBot="1" x14ac:dyDescent="0.4">
      <c r="A160" s="29" t="s">
        <v>239</v>
      </c>
      <c r="B160" s="30">
        <v>169</v>
      </c>
      <c r="C160" s="31">
        <v>2663.3254437869823</v>
      </c>
    </row>
    <row r="161" spans="1:3" ht="16" thickBot="1" x14ac:dyDescent="0.4">
      <c r="A161" s="29" t="s">
        <v>251</v>
      </c>
      <c r="B161" s="30">
        <v>13</v>
      </c>
      <c r="C161" s="31">
        <v>32.92307692307692</v>
      </c>
    </row>
    <row r="162" spans="1:3" ht="16" thickBot="1" x14ac:dyDescent="0.4">
      <c r="A162" s="29" t="s">
        <v>264</v>
      </c>
      <c r="B162" s="30">
        <v>209</v>
      </c>
      <c r="C162" s="31">
        <v>424.51196172248802</v>
      </c>
    </row>
    <row r="163" spans="1:3" ht="15.5" thickBot="1" x14ac:dyDescent="0.4">
      <c r="A163" s="32" t="s">
        <v>232</v>
      </c>
      <c r="B163" s="33">
        <v>3739</v>
      </c>
      <c r="C163" s="34">
        <v>576.57047338860662</v>
      </c>
    </row>
    <row r="164" spans="1:3" ht="16" thickBot="1" x14ac:dyDescent="0.4">
      <c r="A164" s="29" t="s">
        <v>176</v>
      </c>
      <c r="B164" s="30">
        <v>3333</v>
      </c>
      <c r="C164" s="31">
        <v>588.39423942394239</v>
      </c>
    </row>
    <row r="165" spans="1:3" ht="16" thickBot="1" x14ac:dyDescent="0.4">
      <c r="A165" s="29" t="s">
        <v>240</v>
      </c>
      <c r="B165" s="30">
        <v>2</v>
      </c>
      <c r="C165" s="31">
        <v>1908</v>
      </c>
    </row>
    <row r="166" spans="1:3" ht="16" thickBot="1" x14ac:dyDescent="0.4">
      <c r="A166" s="29" t="s">
        <v>239</v>
      </c>
      <c r="B166" s="30">
        <v>3</v>
      </c>
      <c r="C166" s="31">
        <v>1418.6666666666667</v>
      </c>
    </row>
    <row r="167" spans="1:3" ht="16" thickBot="1" x14ac:dyDescent="0.4">
      <c r="A167" s="29" t="s">
        <v>251</v>
      </c>
      <c r="B167" s="30">
        <v>27</v>
      </c>
      <c r="C167" s="31">
        <v>65.555555555555557</v>
      </c>
    </row>
    <row r="168" spans="1:3" ht="16" thickBot="1" x14ac:dyDescent="0.4">
      <c r="A168" s="73" t="s">
        <v>264</v>
      </c>
      <c r="B168" s="67">
        <v>374</v>
      </c>
      <c r="C168" s="68">
        <v>494.21657754010693</v>
      </c>
    </row>
    <row r="169" spans="1:3" x14ac:dyDescent="0.35">
      <c r="C169" s="62"/>
    </row>
    <row r="170" spans="1:3" x14ac:dyDescent="0.35">
      <c r="C170" s="62"/>
    </row>
    <row r="171" spans="1:3" x14ac:dyDescent="0.35">
      <c r="C171" s="62"/>
    </row>
  </sheetData>
  <mergeCells count="18">
    <mergeCell ref="A17:C17"/>
    <mergeCell ref="A19:C19"/>
    <mergeCell ref="E19:G19"/>
    <mergeCell ref="E25:G25"/>
    <mergeCell ref="A30:C30"/>
    <mergeCell ref="E24:G24"/>
    <mergeCell ref="A29:C29"/>
    <mergeCell ref="A28:C28"/>
    <mergeCell ref="A26:C26"/>
    <mergeCell ref="A27:C27"/>
    <mergeCell ref="E18:G18"/>
    <mergeCell ref="A7:C7"/>
    <mergeCell ref="A16:C16"/>
    <mergeCell ref="A1:G1"/>
    <mergeCell ref="A2:G3"/>
    <mergeCell ref="A4:G4"/>
    <mergeCell ref="E8:G8"/>
    <mergeCell ref="E14:G14"/>
  </mergeCells>
  <phoneticPr fontId="30"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767D0-EB7D-4500-8F88-F5B5DC7A52B9}">
  <sheetPr>
    <tabColor theme="0"/>
  </sheetPr>
  <dimension ref="A1:BC169"/>
  <sheetViews>
    <sheetView showGridLines="0" zoomScale="115" zoomScaleNormal="115" zoomScalePageLayoutView="110" workbookViewId="0">
      <selection activeCell="A4" sqref="A4:G4"/>
    </sheetView>
  </sheetViews>
  <sheetFormatPr defaultRowHeight="15" x14ac:dyDescent="0.35"/>
  <cols>
    <col min="1" max="1" width="17.54296875" bestFit="1" customWidth="1"/>
    <col min="2" max="2" width="9.81640625" bestFit="1" customWidth="1"/>
    <col min="3" max="3" width="16.54296875" bestFit="1" customWidth="1"/>
    <col min="4" max="4" width="11.6328125" customWidth="1"/>
    <col min="5" max="5" width="20.54296875" customWidth="1"/>
    <col min="6" max="6" width="13.36328125" style="49" customWidth="1"/>
    <col min="7" max="7" width="15.81640625" style="55" customWidth="1"/>
    <col min="8" max="8" width="19.54296875" customWidth="1"/>
    <col min="9" max="9" width="15" customWidth="1"/>
    <col min="12" max="12" width="8.7265625" style="3"/>
  </cols>
  <sheetData>
    <row r="1" spans="1:55" ht="38.5" customHeight="1" x14ac:dyDescent="0.35">
      <c r="A1" s="147" t="s">
        <v>10</v>
      </c>
      <c r="B1" s="147"/>
      <c r="C1" s="147"/>
      <c r="D1" s="147"/>
      <c r="E1" s="147"/>
      <c r="F1" s="147"/>
      <c r="G1" s="147"/>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5" customHeight="1" x14ac:dyDescent="0.35">
      <c r="A2" s="148" t="s">
        <v>11</v>
      </c>
      <c r="B2" s="148"/>
      <c r="C2" s="148"/>
      <c r="D2" s="148"/>
      <c r="E2" s="148"/>
      <c r="F2" s="148"/>
      <c r="G2" s="148"/>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35">
      <c r="A3" s="148"/>
      <c r="B3" s="148"/>
      <c r="C3" s="148"/>
      <c r="D3" s="148"/>
      <c r="E3" s="148"/>
      <c r="F3" s="148"/>
      <c r="G3" s="148"/>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 x14ac:dyDescent="0.35">
      <c r="A4" s="149" t="s">
        <v>259</v>
      </c>
      <c r="B4" s="149"/>
      <c r="C4" s="149"/>
      <c r="D4" s="149"/>
      <c r="E4" s="149"/>
      <c r="F4" s="149"/>
      <c r="G4" s="149"/>
      <c r="H4" s="57"/>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 x14ac:dyDescent="0.35">
      <c r="A5" s="56"/>
      <c r="B5" s="56"/>
      <c r="C5" s="56"/>
      <c r="D5" s="56"/>
      <c r="E5" s="56"/>
      <c r="F5" s="56"/>
      <c r="G5" s="56"/>
      <c r="H5" s="57"/>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35">
      <c r="A6" s="58"/>
      <c r="B6" s="58"/>
      <c r="C6" s="58"/>
      <c r="D6" s="3"/>
      <c r="E6" s="3"/>
      <c r="F6" s="41"/>
      <c r="G6" s="50"/>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35">
      <c r="A7" s="145" t="s">
        <v>237</v>
      </c>
      <c r="B7" s="145"/>
      <c r="C7" s="145"/>
      <c r="D7" s="59"/>
      <c r="E7" s="3"/>
      <c r="F7" s="41"/>
      <c r="G7" s="50"/>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35">
      <c r="A8" s="22" t="s">
        <v>235</v>
      </c>
      <c r="B8" s="22" t="s">
        <v>174</v>
      </c>
      <c r="C8" s="22" t="s">
        <v>236</v>
      </c>
      <c r="D8" s="3"/>
      <c r="E8" s="153" t="s">
        <v>261</v>
      </c>
      <c r="F8" s="153"/>
      <c r="G8" s="153"/>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35">
      <c r="A9" s="4" t="s">
        <v>37</v>
      </c>
      <c r="B9" s="38">
        <v>12576</v>
      </c>
      <c r="C9" s="39">
        <v>34458.240000007179</v>
      </c>
      <c r="D9" s="3"/>
      <c r="E9" s="36" t="s">
        <v>241</v>
      </c>
      <c r="F9" s="42" t="s">
        <v>174</v>
      </c>
      <c r="G9" s="51" t="s">
        <v>242</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35">
      <c r="A10" s="4" t="s">
        <v>176</v>
      </c>
      <c r="B10" s="6">
        <v>173590</v>
      </c>
      <c r="C10" s="23">
        <v>166646.40000008326</v>
      </c>
      <c r="D10" s="3"/>
      <c r="E10" s="37" t="s">
        <v>243</v>
      </c>
      <c r="F10" s="43">
        <v>78716</v>
      </c>
      <c r="G10" s="35">
        <v>0.99099999999999999</v>
      </c>
      <c r="H10" s="3"/>
      <c r="I10" s="66"/>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35">
      <c r="A11" s="4" t="s">
        <v>239</v>
      </c>
      <c r="B11" s="38">
        <v>7320</v>
      </c>
      <c r="C11" s="39">
        <v>1317.5999999999785</v>
      </c>
      <c r="D11" s="3"/>
      <c r="E11" s="37" t="s">
        <v>244</v>
      </c>
      <c r="F11" s="44">
        <v>736</v>
      </c>
      <c r="G11" s="40">
        <v>8.9999999999999993E-3</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35">
      <c r="A12" s="4" t="s">
        <v>248</v>
      </c>
      <c r="B12" s="38">
        <v>42</v>
      </c>
      <c r="C12" s="39">
        <v>189</v>
      </c>
      <c r="D12" s="3"/>
      <c r="E12" s="5" t="s">
        <v>0</v>
      </c>
      <c r="F12" s="45">
        <v>79452</v>
      </c>
      <c r="G12" s="52">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35">
      <c r="A13" s="4" t="s">
        <v>238</v>
      </c>
      <c r="B13" s="38">
        <v>386</v>
      </c>
      <c r="C13" s="39">
        <v>0</v>
      </c>
      <c r="D13" s="59"/>
      <c r="E13" s="60" t="s">
        <v>252</v>
      </c>
      <c r="F13" s="60"/>
      <c r="G13" s="60"/>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35">
      <c r="A14" s="4" t="s">
        <v>250</v>
      </c>
      <c r="B14" s="6">
        <v>513</v>
      </c>
      <c r="C14" s="23">
        <v>1898.1000000000158</v>
      </c>
      <c r="D14" s="3"/>
      <c r="E14" s="151" t="s">
        <v>245</v>
      </c>
      <c r="F14" s="151"/>
      <c r="G14" s="151"/>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35">
      <c r="A15" s="5" t="s">
        <v>0</v>
      </c>
      <c r="B15" s="7">
        <v>194427</v>
      </c>
      <c r="C15" s="24">
        <v>204509.33999977639</v>
      </c>
      <c r="D15" s="3"/>
      <c r="E15" s="60"/>
      <c r="F15" s="60"/>
      <c r="G15" s="60"/>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20" customHeight="1" x14ac:dyDescent="0.35">
      <c r="A16" s="146" t="s">
        <v>258</v>
      </c>
      <c r="B16" s="146"/>
      <c r="C16" s="146"/>
      <c r="D16" s="3"/>
      <c r="E16" s="60"/>
      <c r="F16" s="60"/>
      <c r="G16" s="60"/>
      <c r="H16" s="3"/>
      <c r="I16" s="66"/>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ht="48.5" customHeight="1" x14ac:dyDescent="0.35">
      <c r="A17" s="146" t="s">
        <v>247</v>
      </c>
      <c r="B17" s="146"/>
      <c r="C17" s="146"/>
      <c r="D17" s="3"/>
      <c r="E17" s="60"/>
      <c r="F17" s="60"/>
      <c r="G17" s="60"/>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13.5" customHeight="1" x14ac:dyDescent="0.35">
      <c r="A18" s="61"/>
      <c r="B18" s="61"/>
      <c r="C18" s="61"/>
      <c r="D18" s="3"/>
      <c r="E18" s="151"/>
      <c r="F18" s="151"/>
      <c r="G18" s="151"/>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ht="31.5" customHeight="1" x14ac:dyDescent="0.35">
      <c r="A19" s="145" t="s">
        <v>257</v>
      </c>
      <c r="B19" s="145"/>
      <c r="C19" s="145"/>
      <c r="D19" s="3"/>
      <c r="E19" s="153" t="s">
        <v>260</v>
      </c>
      <c r="F19" s="153"/>
      <c r="G19" s="153"/>
      <c r="H19" s="66"/>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ht="15" customHeight="1" x14ac:dyDescent="0.35">
      <c r="A20" s="22" t="s">
        <v>173</v>
      </c>
      <c r="B20" s="22" t="s">
        <v>174</v>
      </c>
      <c r="C20" s="22" t="s">
        <v>14</v>
      </c>
      <c r="D20" s="3"/>
      <c r="E20" s="36" t="s">
        <v>241</v>
      </c>
      <c r="F20" s="46" t="s">
        <v>174</v>
      </c>
      <c r="G20" s="53" t="s">
        <v>242</v>
      </c>
      <c r="H20" s="3"/>
      <c r="I20" s="66"/>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35">
      <c r="A21" s="4" t="s">
        <v>175</v>
      </c>
      <c r="B21" s="6">
        <v>85009</v>
      </c>
      <c r="C21" s="63">
        <v>568.94445294027696</v>
      </c>
      <c r="D21" s="3"/>
      <c r="E21" s="37" t="s">
        <v>243</v>
      </c>
      <c r="F21" s="43">
        <v>10679</v>
      </c>
      <c r="G21" s="35">
        <v>0.93600000000000005</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35">
      <c r="A22" s="4" t="s">
        <v>202</v>
      </c>
      <c r="B22" s="6">
        <v>57</v>
      </c>
      <c r="C22" s="63">
        <v>970.15789473684208</v>
      </c>
      <c r="D22" s="3"/>
      <c r="E22" s="37" t="s">
        <v>244</v>
      </c>
      <c r="F22" s="43">
        <v>736</v>
      </c>
      <c r="G22" s="35">
        <v>6.4000000000000001E-2</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35">
      <c r="A23" s="4" t="s">
        <v>201</v>
      </c>
      <c r="B23" s="38">
        <v>109297</v>
      </c>
      <c r="C23" s="64">
        <v>532.26144358948557</v>
      </c>
      <c r="D23" s="3"/>
      <c r="E23" s="5" t="s">
        <v>0</v>
      </c>
      <c r="F23" s="45">
        <v>11415</v>
      </c>
      <c r="G23" s="52">
        <v>1</v>
      </c>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35">
      <c r="A24" s="4" t="s">
        <v>203</v>
      </c>
      <c r="B24">
        <v>64</v>
      </c>
      <c r="C24" s="64">
        <v>1006.453125</v>
      </c>
      <c r="D24" s="3"/>
      <c r="E24" s="151" t="s">
        <v>252</v>
      </c>
      <c r="F24" s="151"/>
      <c r="G24" s="151"/>
      <c r="H24" s="3"/>
      <c r="I24" s="3"/>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ht="27.5" customHeight="1" x14ac:dyDescent="0.35">
      <c r="A25" s="5" t="s">
        <v>0</v>
      </c>
      <c r="B25" s="7">
        <v>194427</v>
      </c>
      <c r="C25" s="65">
        <v>548.58476446172597</v>
      </c>
      <c r="D25" s="3"/>
      <c r="E25" s="151" t="s">
        <v>245</v>
      </c>
      <c r="F25" s="151"/>
      <c r="G25" s="151"/>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35">
      <c r="A26" s="146" t="str">
        <f>A16</f>
        <v>Data from BI Inc. Participants Report, 9.30.2023</v>
      </c>
      <c r="B26" s="146"/>
      <c r="C26" s="146"/>
      <c r="D26" s="66"/>
      <c r="E26" s="58"/>
      <c r="F26" s="47"/>
      <c r="G26" s="50"/>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35">
      <c r="A27" s="146" t="s">
        <v>256</v>
      </c>
      <c r="B27" s="146"/>
      <c r="C27" s="146"/>
      <c r="D27" s="66"/>
      <c r="F27" s="48"/>
      <c r="G27" s="54"/>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35">
      <c r="A28" s="154"/>
      <c r="B28" s="154"/>
      <c r="C28" s="154"/>
      <c r="D28" s="3"/>
      <c r="E28" s="3"/>
      <c r="F28" s="41"/>
      <c r="G28" s="50"/>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10.5" customHeight="1" x14ac:dyDescent="0.35">
      <c r="A29" s="154"/>
      <c r="B29" s="154"/>
      <c r="C29" s="154"/>
      <c r="D29" s="3"/>
      <c r="E29" s="3"/>
      <c r="F29" s="41"/>
      <c r="G29" s="50"/>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36.5" customHeight="1" thickBot="1" x14ac:dyDescent="0.4">
      <c r="A30" s="154" t="s">
        <v>255</v>
      </c>
      <c r="B30" s="154"/>
      <c r="C30" s="154"/>
      <c r="D30" s="3"/>
      <c r="E30" s="3"/>
      <c r="F30" s="41"/>
      <c r="G30" s="50"/>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30.5" thickBot="1" x14ac:dyDescent="0.4">
      <c r="A31" s="25" t="s">
        <v>205</v>
      </c>
      <c r="B31" s="25" t="s">
        <v>174</v>
      </c>
      <c r="C31" s="25" t="s">
        <v>206</v>
      </c>
      <c r="D31" s="3"/>
      <c r="E31" s="3"/>
      <c r="F31" s="41"/>
      <c r="G31" s="50"/>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6" thickBot="1" x14ac:dyDescent="0.4">
      <c r="A32" s="26" t="s">
        <v>0</v>
      </c>
      <c r="B32" s="27">
        <v>194427</v>
      </c>
      <c r="C32" s="28">
        <v>548.58476446172597</v>
      </c>
      <c r="D32" s="14"/>
      <c r="E32" s="3"/>
      <c r="F32" s="41"/>
      <c r="G32" s="50"/>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5.5" thickBot="1" x14ac:dyDescent="0.4">
      <c r="A33" s="32" t="s">
        <v>177</v>
      </c>
      <c r="B33" s="33">
        <v>5244</v>
      </c>
      <c r="C33" s="34">
        <v>654.05949656750568</v>
      </c>
      <c r="E33" s="3"/>
      <c r="F33" s="41"/>
      <c r="G33" s="50"/>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 thickBot="1" x14ac:dyDescent="0.4">
      <c r="A34" s="29" t="s">
        <v>37</v>
      </c>
      <c r="B34" s="30">
        <v>309</v>
      </c>
      <c r="C34" s="31">
        <v>485.43042071197414</v>
      </c>
      <c r="E34" s="3"/>
      <c r="F34" s="41"/>
      <c r="G34" s="50"/>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 thickBot="1" x14ac:dyDescent="0.4">
      <c r="A35" s="29" t="s">
        <v>176</v>
      </c>
      <c r="B35" s="30">
        <v>4633</v>
      </c>
      <c r="C35" s="31">
        <v>575.50960500755446</v>
      </c>
      <c r="E35" s="62"/>
      <c r="F35" s="41"/>
      <c r="G35" s="50"/>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6" thickBot="1" x14ac:dyDescent="0.4">
      <c r="A36" s="29" t="s">
        <v>239</v>
      </c>
      <c r="B36" s="30">
        <v>285</v>
      </c>
      <c r="C36" s="31">
        <v>2151.6666666666665</v>
      </c>
      <c r="E36" s="62"/>
      <c r="F36" s="41"/>
      <c r="G36" s="50"/>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 thickBot="1" x14ac:dyDescent="0.4">
      <c r="A37" s="29" t="s">
        <v>251</v>
      </c>
      <c r="B37" s="30">
        <v>17</v>
      </c>
      <c r="C37" s="31">
        <v>19.352941176470587</v>
      </c>
      <c r="E37" s="62"/>
      <c r="F37" s="41"/>
      <c r="G37" s="50"/>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5.5" thickBot="1" x14ac:dyDescent="0.4">
      <c r="A38" s="32" t="s">
        <v>178</v>
      </c>
      <c r="B38" s="33">
        <v>3551</v>
      </c>
      <c r="C38" s="34">
        <v>564.00478738383549</v>
      </c>
      <c r="E38" s="62"/>
      <c r="F38" s="41"/>
      <c r="G38" s="50"/>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6" thickBot="1" x14ac:dyDescent="0.4">
      <c r="A39" s="29" t="s">
        <v>37</v>
      </c>
      <c r="B39" s="30">
        <v>124</v>
      </c>
      <c r="C39" s="31">
        <v>292.16935483870969</v>
      </c>
      <c r="E39" s="62"/>
      <c r="F39" s="41"/>
      <c r="G39" s="50"/>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6" thickBot="1" x14ac:dyDescent="0.4">
      <c r="A40" s="29" t="s">
        <v>176</v>
      </c>
      <c r="B40" s="30">
        <v>3361</v>
      </c>
      <c r="C40" s="31">
        <v>571.9485272240405</v>
      </c>
      <c r="E40" s="62"/>
      <c r="F40" s="41"/>
      <c r="G40" s="50"/>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 thickBot="1" x14ac:dyDescent="0.4">
      <c r="A41" s="29" t="s">
        <v>240</v>
      </c>
      <c r="B41" s="30">
        <v>1</v>
      </c>
      <c r="C41" s="31">
        <v>35</v>
      </c>
      <c r="D41" s="14"/>
      <c r="E41" s="62"/>
      <c r="F41" s="41"/>
      <c r="G41" s="50"/>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 thickBot="1" x14ac:dyDescent="0.4">
      <c r="A42" s="29" t="s">
        <v>239</v>
      </c>
      <c r="B42" s="30">
        <v>27</v>
      </c>
      <c r="C42" s="31">
        <v>1595.4814814814815</v>
      </c>
      <c r="E42" s="62"/>
      <c r="F42" s="41"/>
      <c r="G42" s="50"/>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 thickBot="1" x14ac:dyDescent="0.4">
      <c r="A43" s="29" t="s">
        <v>251</v>
      </c>
      <c r="B43" s="30">
        <v>38</v>
      </c>
      <c r="C43" s="31">
        <v>29.473684210526315</v>
      </c>
      <c r="E43" s="62"/>
      <c r="F43" s="41"/>
      <c r="G43" s="50"/>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5.5" thickBot="1" x14ac:dyDescent="0.4">
      <c r="A44" s="32" t="s">
        <v>179</v>
      </c>
      <c r="B44" s="33">
        <v>7048</v>
      </c>
      <c r="C44" s="34">
        <v>482.88351305334845</v>
      </c>
      <c r="E44" s="62"/>
      <c r="F44" s="41"/>
      <c r="G44" s="50"/>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 thickBot="1" x14ac:dyDescent="0.4">
      <c r="A45" s="29" t="s">
        <v>37</v>
      </c>
      <c r="B45" s="30">
        <v>113</v>
      </c>
      <c r="C45" s="31">
        <v>409.69026548672565</v>
      </c>
      <c r="E45" s="62"/>
      <c r="F45" s="41"/>
      <c r="G45" s="50"/>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 thickBot="1" x14ac:dyDescent="0.4">
      <c r="A46" s="29" t="s">
        <v>176</v>
      </c>
      <c r="B46" s="30">
        <v>6905</v>
      </c>
      <c r="C46" s="31">
        <v>485.80318609703113</v>
      </c>
      <c r="E46" s="62"/>
      <c r="F46" s="41"/>
      <c r="G46" s="50"/>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 thickBot="1" x14ac:dyDescent="0.4">
      <c r="A47" s="29" t="s">
        <v>239</v>
      </c>
      <c r="B47" s="30">
        <v>2</v>
      </c>
      <c r="C47" s="31">
        <v>967</v>
      </c>
      <c r="E47" s="62"/>
      <c r="F47" s="41"/>
      <c r="G47" s="50"/>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6" thickBot="1" x14ac:dyDescent="0.4">
      <c r="A48" s="29" t="s">
        <v>251</v>
      </c>
      <c r="B48" s="30">
        <v>28</v>
      </c>
      <c r="C48" s="31">
        <v>23.678571428571427</v>
      </c>
      <c r="E48" s="62"/>
      <c r="F48" s="41"/>
      <c r="G48" s="50"/>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5.5" thickBot="1" x14ac:dyDescent="0.4">
      <c r="A49" s="32" t="s">
        <v>180</v>
      </c>
      <c r="B49" s="33">
        <v>602</v>
      </c>
      <c r="C49" s="34">
        <v>947.98172757475083</v>
      </c>
      <c r="E49" s="62"/>
      <c r="F49" s="41"/>
      <c r="G49" s="50"/>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 thickBot="1" x14ac:dyDescent="0.4">
      <c r="A50" s="29" t="s">
        <v>37</v>
      </c>
      <c r="B50" s="30">
        <v>9</v>
      </c>
      <c r="C50" s="31">
        <v>147</v>
      </c>
      <c r="E50" s="62"/>
      <c r="F50" s="41"/>
      <c r="G50" s="50"/>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6" thickBot="1" x14ac:dyDescent="0.4">
      <c r="A51" s="29" t="s">
        <v>176</v>
      </c>
      <c r="B51" s="30">
        <v>340</v>
      </c>
      <c r="C51" s="31">
        <v>355.90588235294115</v>
      </c>
      <c r="E51" s="62"/>
      <c r="F51" s="41"/>
      <c r="G51" s="50"/>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6" thickBot="1" x14ac:dyDescent="0.4">
      <c r="A52" s="29" t="s">
        <v>239</v>
      </c>
      <c r="B52" s="30">
        <v>253</v>
      </c>
      <c r="C52" s="31">
        <v>1772.1501976284585</v>
      </c>
      <c r="E52" s="62"/>
      <c r="F52" s="41"/>
      <c r="G52" s="50"/>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5.5" thickBot="1" x14ac:dyDescent="0.4">
      <c r="A53" s="32" t="s">
        <v>181</v>
      </c>
      <c r="B53" s="33">
        <v>13882</v>
      </c>
      <c r="C53" s="34">
        <v>695.04372568794122</v>
      </c>
      <c r="E53" s="62"/>
      <c r="F53" s="41"/>
      <c r="G53" s="50"/>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 thickBot="1" x14ac:dyDescent="0.4">
      <c r="A54" s="29" t="s">
        <v>37</v>
      </c>
      <c r="B54" s="30">
        <v>430</v>
      </c>
      <c r="C54" s="31">
        <v>306.57674418604654</v>
      </c>
      <c r="D54" s="14"/>
      <c r="E54" s="62"/>
      <c r="F54" s="41"/>
      <c r="G54" s="50"/>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 thickBot="1" x14ac:dyDescent="0.4">
      <c r="A55" s="29" t="s">
        <v>176</v>
      </c>
      <c r="B55" s="30">
        <v>12698</v>
      </c>
      <c r="C55" s="31">
        <v>620.19459757442121</v>
      </c>
      <c r="E55" s="62"/>
      <c r="F55" s="41"/>
      <c r="G55" s="50"/>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 thickBot="1" x14ac:dyDescent="0.4">
      <c r="A56" s="29" t="s">
        <v>240</v>
      </c>
      <c r="B56" s="30">
        <v>3</v>
      </c>
      <c r="C56" s="31">
        <v>277</v>
      </c>
      <c r="E56" s="62"/>
      <c r="F56" s="41"/>
      <c r="G56" s="50"/>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6" thickBot="1" x14ac:dyDescent="0.4">
      <c r="A57" s="29" t="s">
        <v>239</v>
      </c>
      <c r="B57" s="30">
        <v>708</v>
      </c>
      <c r="C57" s="31">
        <v>2316.0395480225989</v>
      </c>
      <c r="E57" s="62"/>
      <c r="F57" s="41"/>
      <c r="G57" s="50"/>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6" thickBot="1" x14ac:dyDescent="0.4">
      <c r="A58" s="29" t="s">
        <v>251</v>
      </c>
      <c r="B58" s="30">
        <v>43</v>
      </c>
      <c r="C58" s="31">
        <v>22.11627906976744</v>
      </c>
      <c r="E58" s="62"/>
      <c r="F58" s="41"/>
      <c r="G58" s="50"/>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5.5" thickBot="1" x14ac:dyDescent="0.4">
      <c r="A59" s="32" t="s">
        <v>182</v>
      </c>
      <c r="B59" s="33">
        <v>2358</v>
      </c>
      <c r="C59" s="34">
        <v>471.02417302798983</v>
      </c>
      <c r="E59" s="62"/>
      <c r="F59" s="41"/>
      <c r="G59" s="50"/>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 thickBot="1" x14ac:dyDescent="0.4">
      <c r="A60" s="29" t="s">
        <v>37</v>
      </c>
      <c r="B60" s="30">
        <v>156</v>
      </c>
      <c r="C60" s="31">
        <v>192.23717948717947</v>
      </c>
      <c r="E60" s="62"/>
      <c r="F60" s="41"/>
      <c r="G60" s="50"/>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6" thickBot="1" x14ac:dyDescent="0.4">
      <c r="A61" s="29" t="s">
        <v>176</v>
      </c>
      <c r="B61" s="30">
        <v>2191</v>
      </c>
      <c r="C61" s="31">
        <v>491.06298493838432</v>
      </c>
      <c r="E61" s="62"/>
      <c r="F61" s="41"/>
      <c r="G61" s="50"/>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6" thickBot="1" x14ac:dyDescent="0.4">
      <c r="A62" s="29" t="s">
        <v>240</v>
      </c>
      <c r="B62" s="30">
        <v>1</v>
      </c>
      <c r="C62" s="31">
        <v>59</v>
      </c>
      <c r="E62" s="62"/>
      <c r="F62" s="41"/>
      <c r="G62" s="50"/>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6" thickBot="1" x14ac:dyDescent="0.4">
      <c r="A63" s="29" t="s">
        <v>239</v>
      </c>
      <c r="B63" s="30">
        <v>3</v>
      </c>
      <c r="C63" s="31">
        <v>1554.3333333333333</v>
      </c>
      <c r="E63" s="62"/>
      <c r="F63" s="41"/>
      <c r="G63" s="50"/>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6" thickBot="1" x14ac:dyDescent="0.4">
      <c r="A64" s="29" t="s">
        <v>251</v>
      </c>
      <c r="B64" s="30">
        <v>7</v>
      </c>
      <c r="C64" s="31">
        <v>6.4285714285714288</v>
      </c>
      <c r="E64" s="62"/>
      <c r="F64" s="41"/>
      <c r="G64" s="50"/>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5.5" thickBot="1" x14ac:dyDescent="0.4">
      <c r="A65" s="32" t="s">
        <v>183</v>
      </c>
      <c r="B65" s="33">
        <v>2924</v>
      </c>
      <c r="C65" s="34">
        <v>511.68125854993161</v>
      </c>
      <c r="E65" s="62"/>
      <c r="F65" s="41"/>
      <c r="G65" s="50"/>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6" thickBot="1" x14ac:dyDescent="0.4">
      <c r="A66" s="29" t="s">
        <v>37</v>
      </c>
      <c r="B66" s="30">
        <v>26</v>
      </c>
      <c r="C66" s="31">
        <v>306.07692307692309</v>
      </c>
      <c r="E66" s="62"/>
      <c r="F66" s="41"/>
      <c r="G66" s="50"/>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6" thickBot="1" x14ac:dyDescent="0.4">
      <c r="A67" s="29" t="s">
        <v>176</v>
      </c>
      <c r="B67" s="30">
        <v>2797</v>
      </c>
      <c r="C67" s="31">
        <v>478.07293528780838</v>
      </c>
      <c r="E67" s="62"/>
      <c r="F67" s="41"/>
      <c r="G67" s="50"/>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7.5" customHeight="1" thickBot="1" x14ac:dyDescent="0.4">
      <c r="A68" s="29" t="s">
        <v>249</v>
      </c>
      <c r="B68" s="30">
        <v>17</v>
      </c>
      <c r="C68" s="31">
        <v>920.76470588235293</v>
      </c>
      <c r="E68" s="62"/>
      <c r="F68" s="41"/>
      <c r="G68" s="50"/>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6" thickBot="1" x14ac:dyDescent="0.4">
      <c r="A69" s="29" t="s">
        <v>239</v>
      </c>
      <c r="B69" s="30">
        <v>61</v>
      </c>
      <c r="C69" s="31">
        <v>2204.7213114754099</v>
      </c>
      <c r="E69" s="62"/>
      <c r="F69" s="41"/>
      <c r="G69" s="50"/>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6" thickBot="1" x14ac:dyDescent="0.4">
      <c r="A70" s="29" t="s">
        <v>251</v>
      </c>
      <c r="B70" s="69">
        <v>23</v>
      </c>
      <c r="C70" s="70">
        <v>38.565217391304351</v>
      </c>
      <c r="E70" s="62"/>
      <c r="F70" s="41"/>
      <c r="G70" s="50"/>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6" thickBot="1" x14ac:dyDescent="0.4">
      <c r="A71" s="32" t="s">
        <v>246</v>
      </c>
      <c r="B71" s="71">
        <v>10017</v>
      </c>
      <c r="C71" s="72">
        <v>833.78147149845267</v>
      </c>
      <c r="E71" s="62"/>
      <c r="F71" s="41"/>
      <c r="G71" s="50"/>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6" thickBot="1" x14ac:dyDescent="0.4">
      <c r="A72" s="29" t="s">
        <v>37</v>
      </c>
      <c r="B72" s="30">
        <v>94</v>
      </c>
      <c r="C72" s="31">
        <v>487.39361702127661</v>
      </c>
      <c r="E72" s="62"/>
      <c r="F72" s="41"/>
      <c r="G72" s="50"/>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 thickBot="1" x14ac:dyDescent="0.4">
      <c r="A73" s="29" t="s">
        <v>176</v>
      </c>
      <c r="B73" s="30">
        <v>9343</v>
      </c>
      <c r="C73" s="31">
        <v>732.12126725891039</v>
      </c>
      <c r="E73" s="62"/>
      <c r="F73" s="41"/>
      <c r="G73" s="50"/>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 thickBot="1" x14ac:dyDescent="0.4">
      <c r="A74" s="29" t="s">
        <v>239</v>
      </c>
      <c r="B74" s="30">
        <v>580</v>
      </c>
      <c r="C74" s="31">
        <v>2527.5258620689656</v>
      </c>
      <c r="E74" s="62"/>
      <c r="F74" s="41"/>
      <c r="G74" s="50"/>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5.5" thickBot="1" x14ac:dyDescent="0.4">
      <c r="A75" s="32" t="s">
        <v>184</v>
      </c>
      <c r="B75" s="33">
        <v>2935</v>
      </c>
      <c r="C75" s="34">
        <v>263.14344122657582</v>
      </c>
      <c r="E75" s="62"/>
      <c r="F75" s="41"/>
      <c r="G75" s="50"/>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 thickBot="1" x14ac:dyDescent="0.4">
      <c r="A76" s="29" t="s">
        <v>37</v>
      </c>
      <c r="B76" s="30">
        <v>1183</v>
      </c>
      <c r="C76" s="31">
        <v>51.449704142011832</v>
      </c>
      <c r="E76" s="62"/>
      <c r="F76" s="41"/>
      <c r="G76" s="50"/>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6" thickBot="1" x14ac:dyDescent="0.4">
      <c r="A77" s="29" t="s">
        <v>176</v>
      </c>
      <c r="B77" s="30">
        <v>1558</v>
      </c>
      <c r="C77" s="31">
        <v>280.13414634146341</v>
      </c>
      <c r="E77" s="62"/>
      <c r="F77" s="41"/>
      <c r="G77" s="50"/>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 thickBot="1" x14ac:dyDescent="0.4">
      <c r="A78" s="29" t="s">
        <v>239</v>
      </c>
      <c r="B78" s="30">
        <v>192</v>
      </c>
      <c r="C78" s="31">
        <v>1431.8072916666667</v>
      </c>
      <c r="D78" s="14"/>
      <c r="E78" s="62"/>
      <c r="F78" s="41"/>
      <c r="G78" s="50"/>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 thickBot="1" x14ac:dyDescent="0.4">
      <c r="A79" s="29" t="s">
        <v>251</v>
      </c>
      <c r="B79" s="30">
        <v>2</v>
      </c>
      <c r="C79" s="31">
        <v>52.5</v>
      </c>
      <c r="E79" s="62"/>
      <c r="F79" s="41"/>
      <c r="G79" s="50"/>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5.5" thickBot="1" x14ac:dyDescent="0.4">
      <c r="A80" s="32" t="s">
        <v>234</v>
      </c>
      <c r="B80" s="33">
        <v>13995</v>
      </c>
      <c r="C80" s="34">
        <v>212.84194355126832</v>
      </c>
      <c r="E80" s="62"/>
      <c r="F80" s="41"/>
      <c r="G80" s="50"/>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 thickBot="1" x14ac:dyDescent="0.4">
      <c r="A81" s="29" t="s">
        <v>37</v>
      </c>
      <c r="B81" s="30">
        <v>2814</v>
      </c>
      <c r="C81" s="31">
        <v>33.760483297796732</v>
      </c>
      <c r="E81" s="62"/>
      <c r="F81" s="41"/>
      <c r="G81" s="50"/>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6" thickBot="1" x14ac:dyDescent="0.4">
      <c r="A82" s="29" t="s">
        <v>176</v>
      </c>
      <c r="B82" s="30">
        <v>11025</v>
      </c>
      <c r="C82" s="31">
        <v>257.81396825396826</v>
      </c>
      <c r="E82" s="62"/>
      <c r="F82" s="41"/>
      <c r="G82" s="50"/>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6" thickBot="1" x14ac:dyDescent="0.4">
      <c r="A83" s="29" t="s">
        <v>240</v>
      </c>
      <c r="B83" s="30">
        <v>122</v>
      </c>
      <c r="C83" s="31">
        <v>331.13934426229508</v>
      </c>
      <c r="E83" s="62"/>
      <c r="F83" s="41"/>
      <c r="G83" s="50"/>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 thickBot="1" x14ac:dyDescent="0.4">
      <c r="A84" s="29" t="s">
        <v>239</v>
      </c>
      <c r="B84" s="30">
        <v>1</v>
      </c>
      <c r="C84" s="31">
        <v>638</v>
      </c>
      <c r="E84" s="62"/>
      <c r="F84" s="41"/>
      <c r="G84" s="50"/>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 thickBot="1" x14ac:dyDescent="0.4">
      <c r="A85" s="29" t="s">
        <v>251</v>
      </c>
      <c r="B85" s="30">
        <v>33</v>
      </c>
      <c r="C85" s="31">
        <v>8.6363636363636367</v>
      </c>
      <c r="E85" s="62"/>
      <c r="F85" s="41"/>
      <c r="G85" s="50"/>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5.5" thickBot="1" x14ac:dyDescent="0.4">
      <c r="A86" s="32" t="s">
        <v>185</v>
      </c>
      <c r="B86" s="33">
        <v>2727</v>
      </c>
      <c r="C86" s="34">
        <v>363.58635863586358</v>
      </c>
      <c r="E86" s="62"/>
      <c r="F86" s="41"/>
      <c r="G86" s="50"/>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6" thickBot="1" x14ac:dyDescent="0.4">
      <c r="A87" s="29" t="s">
        <v>37</v>
      </c>
      <c r="B87" s="30">
        <v>354</v>
      </c>
      <c r="C87" s="31">
        <v>389.16101694915255</v>
      </c>
      <c r="E87" s="62"/>
      <c r="F87" s="41"/>
      <c r="G87" s="50"/>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 thickBot="1" x14ac:dyDescent="0.4">
      <c r="A88" s="29" t="s">
        <v>176</v>
      </c>
      <c r="B88" s="30">
        <v>2365</v>
      </c>
      <c r="C88" s="31">
        <v>360.93023255813955</v>
      </c>
      <c r="E88" s="62"/>
      <c r="F88" s="41"/>
      <c r="G88" s="50"/>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 thickBot="1" x14ac:dyDescent="0.4">
      <c r="A89" s="29" t="s">
        <v>251</v>
      </c>
      <c r="B89" s="30">
        <v>8</v>
      </c>
      <c r="C89" s="31">
        <v>17.125</v>
      </c>
      <c r="E89" s="62"/>
      <c r="F89" s="41"/>
      <c r="G89" s="50"/>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5.5" thickBot="1" x14ac:dyDescent="0.4">
      <c r="A90" s="32" t="s">
        <v>186</v>
      </c>
      <c r="B90" s="33">
        <v>11440</v>
      </c>
      <c r="C90" s="34">
        <v>509.98505244755245</v>
      </c>
      <c r="E90" s="62"/>
      <c r="F90" s="41"/>
      <c r="G90" s="50"/>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 thickBot="1" x14ac:dyDescent="0.4">
      <c r="A91" s="29" t="s">
        <v>37</v>
      </c>
      <c r="B91" s="30">
        <v>605</v>
      </c>
      <c r="C91" s="31">
        <v>262.33719008264461</v>
      </c>
      <c r="E91" s="62"/>
      <c r="F91" s="41"/>
      <c r="G91" s="50"/>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6" thickBot="1" x14ac:dyDescent="0.4">
      <c r="A92" s="29" t="s">
        <v>176</v>
      </c>
      <c r="B92" s="30">
        <v>9834</v>
      </c>
      <c r="C92" s="31">
        <v>414.74577994712223</v>
      </c>
      <c r="E92" s="62"/>
      <c r="F92" s="41"/>
      <c r="G92" s="50"/>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 thickBot="1" x14ac:dyDescent="0.4">
      <c r="A93" s="29" t="s">
        <v>249</v>
      </c>
      <c r="B93" s="30">
        <v>25</v>
      </c>
      <c r="C93" s="31">
        <v>584.44000000000005</v>
      </c>
      <c r="E93" s="62"/>
      <c r="F93" s="41"/>
      <c r="G93" s="50"/>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 thickBot="1" x14ac:dyDescent="0.4">
      <c r="A94" s="29" t="s">
        <v>239</v>
      </c>
      <c r="B94" s="30">
        <v>935</v>
      </c>
      <c r="C94" s="31">
        <v>1691.614973262032</v>
      </c>
      <c r="E94" s="62"/>
      <c r="F94" s="41"/>
      <c r="G94" s="50"/>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 thickBot="1" x14ac:dyDescent="0.4">
      <c r="A95" s="29" t="s">
        <v>251</v>
      </c>
      <c r="B95" s="30">
        <v>41</v>
      </c>
      <c r="C95" s="31">
        <v>15.463414634146341</v>
      </c>
      <c r="E95" s="62"/>
      <c r="F95" s="41"/>
      <c r="G95" s="50"/>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5.5" thickBot="1" x14ac:dyDescent="0.4">
      <c r="A96" s="32" t="s">
        <v>187</v>
      </c>
      <c r="B96" s="33">
        <v>18321</v>
      </c>
      <c r="C96" s="34">
        <v>437.57595109437256</v>
      </c>
      <c r="E96" s="62"/>
      <c r="F96" s="41"/>
      <c r="G96" s="50"/>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6" thickBot="1" x14ac:dyDescent="0.4">
      <c r="A97" s="29" t="s">
        <v>37</v>
      </c>
      <c r="B97" s="30">
        <v>433</v>
      </c>
      <c r="C97" s="31">
        <v>325.32332563510391</v>
      </c>
      <c r="E97" s="62"/>
      <c r="F97" s="41"/>
      <c r="G97" s="50"/>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 thickBot="1" x14ac:dyDescent="0.4">
      <c r="A98" s="29" t="s">
        <v>176</v>
      </c>
      <c r="B98" s="30">
        <v>17856</v>
      </c>
      <c r="C98" s="31">
        <v>439.99036738351253</v>
      </c>
      <c r="E98" s="62"/>
      <c r="F98" s="41"/>
      <c r="G98" s="50"/>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6" thickBot="1" x14ac:dyDescent="0.4">
      <c r="A99" s="29" t="s">
        <v>240</v>
      </c>
      <c r="B99" s="30">
        <v>1</v>
      </c>
      <c r="C99" s="31">
        <v>297</v>
      </c>
      <c r="E99" s="62"/>
      <c r="F99" s="41"/>
      <c r="G99" s="50"/>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 thickBot="1" x14ac:dyDescent="0.4">
      <c r="A100" s="29" t="s">
        <v>239</v>
      </c>
      <c r="B100" s="30">
        <v>15</v>
      </c>
      <c r="C100" s="31">
        <v>1270.0666666666666</v>
      </c>
      <c r="E100" s="62"/>
      <c r="F100" s="41"/>
      <c r="G100" s="50"/>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 thickBot="1" x14ac:dyDescent="0.4">
      <c r="A101" s="29" t="s">
        <v>251</v>
      </c>
      <c r="B101" s="30">
        <v>16</v>
      </c>
      <c r="C101" s="31">
        <v>9.25</v>
      </c>
      <c r="E101" s="62"/>
      <c r="F101" s="41"/>
      <c r="G101" s="50"/>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5.5" thickBot="1" x14ac:dyDescent="0.4">
      <c r="A102" s="32" t="s">
        <v>188</v>
      </c>
      <c r="B102" s="33">
        <v>4817</v>
      </c>
      <c r="C102" s="34">
        <v>553.03383848868589</v>
      </c>
      <c r="E102" s="62"/>
      <c r="F102" s="41"/>
      <c r="G102" s="50"/>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 thickBot="1" x14ac:dyDescent="0.4">
      <c r="A103" s="29" t="s">
        <v>37</v>
      </c>
      <c r="B103" s="30">
        <v>215</v>
      </c>
      <c r="C103" s="31">
        <v>263.2</v>
      </c>
      <c r="E103" s="62"/>
      <c r="F103" s="41"/>
      <c r="G103" s="50"/>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 thickBot="1" x14ac:dyDescent="0.4">
      <c r="A104" s="29" t="s">
        <v>176</v>
      </c>
      <c r="B104" s="30">
        <v>4532</v>
      </c>
      <c r="C104" s="31">
        <v>561.24183583406887</v>
      </c>
      <c r="E104" s="62"/>
      <c r="F104" s="41"/>
      <c r="G104" s="50"/>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6" thickBot="1" x14ac:dyDescent="0.4">
      <c r="A105" s="29" t="s">
        <v>239</v>
      </c>
      <c r="B105" s="30">
        <v>35</v>
      </c>
      <c r="C105" s="31">
        <v>1799.9428571428571</v>
      </c>
      <c r="E105" s="62"/>
      <c r="F105" s="41"/>
      <c r="G105" s="50"/>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 thickBot="1" x14ac:dyDescent="0.4">
      <c r="A106" s="29" t="s">
        <v>251</v>
      </c>
      <c r="B106" s="30">
        <v>35</v>
      </c>
      <c r="C106" s="31">
        <v>23.714285714285715</v>
      </c>
      <c r="E106" s="62"/>
      <c r="F106" s="41"/>
      <c r="G106" s="50"/>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5.5" thickBot="1" x14ac:dyDescent="0.4">
      <c r="A107" s="32" t="s">
        <v>189</v>
      </c>
      <c r="B107" s="33">
        <v>8818</v>
      </c>
      <c r="C107" s="34">
        <v>557.04184622363346</v>
      </c>
      <c r="E107" s="62"/>
      <c r="F107" s="41"/>
      <c r="G107" s="50"/>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6" thickBot="1" x14ac:dyDescent="0.4">
      <c r="A108" s="29" t="s">
        <v>37</v>
      </c>
      <c r="B108" s="30">
        <v>362</v>
      </c>
      <c r="C108" s="31">
        <v>525.07182320441984</v>
      </c>
      <c r="E108" s="62"/>
      <c r="F108" s="41"/>
      <c r="G108" s="50"/>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6" thickBot="1" x14ac:dyDescent="0.4">
      <c r="A109" s="29" t="s">
        <v>176</v>
      </c>
      <c r="B109" s="30">
        <v>8279</v>
      </c>
      <c r="C109" s="31">
        <v>525.00555622659738</v>
      </c>
      <c r="E109" s="62"/>
      <c r="F109" s="41"/>
      <c r="G109" s="50"/>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6" thickBot="1" x14ac:dyDescent="0.4">
      <c r="A110" s="29" t="s">
        <v>240</v>
      </c>
      <c r="B110" s="30">
        <v>2</v>
      </c>
      <c r="C110" s="31">
        <v>483.5</v>
      </c>
      <c r="E110" s="62"/>
      <c r="F110" s="41"/>
      <c r="G110" s="50"/>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6" thickBot="1" x14ac:dyDescent="0.4">
      <c r="A111" s="29" t="s">
        <v>239</v>
      </c>
      <c r="B111" s="30">
        <v>175</v>
      </c>
      <c r="C111" s="31">
        <v>2139.6057142857144</v>
      </c>
      <c r="E111" s="62"/>
      <c r="F111" s="41"/>
      <c r="G111" s="50"/>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5.5" thickBot="1" x14ac:dyDescent="0.4">
      <c r="A112" s="32" t="s">
        <v>190</v>
      </c>
      <c r="B112" s="33">
        <v>14081</v>
      </c>
      <c r="C112" s="34">
        <v>813.29365812087212</v>
      </c>
      <c r="E112" s="62"/>
      <c r="F112" s="41"/>
      <c r="G112" s="50"/>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 thickBot="1" x14ac:dyDescent="0.4">
      <c r="A113" s="29" t="s">
        <v>37</v>
      </c>
      <c r="B113" s="30">
        <v>244</v>
      </c>
      <c r="C113" s="31">
        <v>422.28278688524591</v>
      </c>
      <c r="E113" s="62"/>
      <c r="F113" s="41"/>
      <c r="G113" s="50"/>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 thickBot="1" x14ac:dyDescent="0.4">
      <c r="A114" s="29" t="s">
        <v>176</v>
      </c>
      <c r="B114" s="30">
        <v>12587</v>
      </c>
      <c r="C114" s="31">
        <v>669.79820449670297</v>
      </c>
      <c r="E114" s="62"/>
      <c r="F114" s="41"/>
      <c r="G114" s="50"/>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 thickBot="1" x14ac:dyDescent="0.4">
      <c r="A115" s="29" t="s">
        <v>240</v>
      </c>
      <c r="B115" s="30">
        <v>6</v>
      </c>
      <c r="C115" s="31">
        <v>1111.8333333333333</v>
      </c>
      <c r="E115" s="62"/>
      <c r="F115" s="41"/>
      <c r="G115" s="50"/>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6" thickBot="1" x14ac:dyDescent="0.4">
      <c r="A116" s="29" t="s">
        <v>239</v>
      </c>
      <c r="B116" s="30">
        <v>1177</v>
      </c>
      <c r="C116" s="31">
        <v>2472.1971112999149</v>
      </c>
      <c r="E116" s="62"/>
      <c r="F116" s="41"/>
      <c r="G116" s="50"/>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 thickBot="1" x14ac:dyDescent="0.4">
      <c r="A117" s="29" t="s">
        <v>251</v>
      </c>
      <c r="B117" s="30">
        <v>67</v>
      </c>
      <c r="C117" s="31">
        <v>26.17910447761194</v>
      </c>
      <c r="E117" s="62"/>
      <c r="F117" s="41"/>
      <c r="G117" s="50"/>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5.5" thickBot="1" x14ac:dyDescent="0.4">
      <c r="A118" s="32" t="s">
        <v>191</v>
      </c>
      <c r="B118" s="33">
        <v>8413</v>
      </c>
      <c r="C118" s="34">
        <v>499.55877808154048</v>
      </c>
      <c r="E118" s="62"/>
      <c r="F118" s="41"/>
      <c r="G118" s="50"/>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 thickBot="1" x14ac:dyDescent="0.4">
      <c r="A119" s="29" t="s">
        <v>37</v>
      </c>
      <c r="B119" s="30">
        <v>22</v>
      </c>
      <c r="C119" s="31">
        <v>507.54545454545456</v>
      </c>
      <c r="E119" s="62"/>
      <c r="F119" s="41"/>
      <c r="G119" s="50"/>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6" thickBot="1" x14ac:dyDescent="0.4">
      <c r="A120" s="29" t="s">
        <v>176</v>
      </c>
      <c r="B120" s="30">
        <v>8370</v>
      </c>
      <c r="C120" s="31">
        <v>496.88972520908004</v>
      </c>
      <c r="E120" s="62"/>
      <c r="F120" s="41"/>
      <c r="G120" s="50"/>
      <c r="L120"/>
    </row>
    <row r="121" spans="1:55" ht="16" thickBot="1" x14ac:dyDescent="0.4">
      <c r="A121" s="29" t="s">
        <v>239</v>
      </c>
      <c r="B121" s="30">
        <v>18</v>
      </c>
      <c r="C121" s="31">
        <v>1811.6111111111111</v>
      </c>
      <c r="E121" s="62"/>
      <c r="F121" s="41"/>
      <c r="G121" s="50"/>
    </row>
    <row r="122" spans="1:55" ht="16" thickBot="1" x14ac:dyDescent="0.4">
      <c r="A122" s="29" t="s">
        <v>251</v>
      </c>
      <c r="B122" s="30">
        <v>3</v>
      </c>
      <c r="C122" s="31">
        <v>15.333333333333334</v>
      </c>
      <c r="E122" s="62"/>
      <c r="F122" s="41"/>
      <c r="G122" s="50"/>
    </row>
    <row r="123" spans="1:55" ht="15.5" thickBot="1" x14ac:dyDescent="0.4">
      <c r="A123" s="32" t="s">
        <v>192</v>
      </c>
      <c r="B123" s="33">
        <v>6172</v>
      </c>
      <c r="C123" s="34">
        <v>163.50826312378484</v>
      </c>
      <c r="E123" s="62"/>
      <c r="F123" s="41"/>
    </row>
    <row r="124" spans="1:55" ht="16" thickBot="1" x14ac:dyDescent="0.4">
      <c r="A124" s="29" t="s">
        <v>37</v>
      </c>
      <c r="B124" s="30">
        <v>112</v>
      </c>
      <c r="C124" s="31">
        <v>138.26785714285714</v>
      </c>
      <c r="E124" s="62"/>
      <c r="F124" s="41"/>
    </row>
    <row r="125" spans="1:55" ht="16" thickBot="1" x14ac:dyDescent="0.4">
      <c r="A125" s="29" t="s">
        <v>176</v>
      </c>
      <c r="B125" s="30">
        <v>5957</v>
      </c>
      <c r="C125" s="31">
        <v>165.27060600973644</v>
      </c>
      <c r="E125" s="62"/>
      <c r="F125" s="41"/>
    </row>
    <row r="126" spans="1:55" ht="16" thickBot="1" x14ac:dyDescent="0.4">
      <c r="A126" s="29" t="s">
        <v>240</v>
      </c>
      <c r="B126" s="30">
        <v>28</v>
      </c>
      <c r="C126" s="31">
        <v>309.10714285714283</v>
      </c>
      <c r="E126" s="62"/>
      <c r="F126" s="41"/>
    </row>
    <row r="127" spans="1:55" ht="16" thickBot="1" x14ac:dyDescent="0.4">
      <c r="A127" s="29" t="s">
        <v>251</v>
      </c>
      <c r="B127" s="30">
        <v>75</v>
      </c>
      <c r="C127" s="31">
        <v>6.8666666666666663</v>
      </c>
      <c r="E127" s="62"/>
      <c r="F127" s="41"/>
    </row>
    <row r="128" spans="1:55" ht="15.5" thickBot="1" x14ac:dyDescent="0.4">
      <c r="A128" s="32" t="s">
        <v>193</v>
      </c>
      <c r="B128" s="33">
        <v>7152</v>
      </c>
      <c r="C128" s="34">
        <v>623.78159955257274</v>
      </c>
      <c r="E128" s="62"/>
      <c r="F128" s="41"/>
    </row>
    <row r="129" spans="1:12" ht="16" thickBot="1" x14ac:dyDescent="0.4">
      <c r="A129" s="29" t="s">
        <v>37</v>
      </c>
      <c r="B129" s="30">
        <v>76</v>
      </c>
      <c r="C129" s="31">
        <v>591.77631578947364</v>
      </c>
      <c r="E129" s="62"/>
      <c r="F129" s="41"/>
    </row>
    <row r="130" spans="1:12" ht="16" thickBot="1" x14ac:dyDescent="0.4">
      <c r="A130" s="29" t="s">
        <v>176</v>
      </c>
      <c r="B130" s="30">
        <v>6975</v>
      </c>
      <c r="C130" s="31">
        <v>606.56888888888886</v>
      </c>
      <c r="E130" s="62"/>
      <c r="F130" s="41"/>
    </row>
    <row r="131" spans="1:12" ht="16" thickBot="1" x14ac:dyDescent="0.4">
      <c r="A131" s="29" t="s">
        <v>239</v>
      </c>
      <c r="B131" s="30">
        <v>94</v>
      </c>
      <c r="C131" s="31">
        <v>1972.1914893617022</v>
      </c>
      <c r="E131" s="62"/>
      <c r="F131" s="41"/>
    </row>
    <row r="132" spans="1:12" ht="16" thickBot="1" x14ac:dyDescent="0.4">
      <c r="A132" s="29" t="s">
        <v>251</v>
      </c>
      <c r="B132" s="30">
        <v>7</v>
      </c>
      <c r="C132" s="31">
        <v>15.285714285714286</v>
      </c>
      <c r="E132" s="62"/>
      <c r="F132" s="41"/>
    </row>
    <row r="133" spans="1:12" ht="15.5" thickBot="1" x14ac:dyDescent="0.4">
      <c r="A133" s="32" t="s">
        <v>194</v>
      </c>
      <c r="B133" s="33">
        <v>13088</v>
      </c>
      <c r="C133" s="34">
        <v>183.99258863080684</v>
      </c>
      <c r="E133" s="62"/>
      <c r="F133" s="41"/>
    </row>
    <row r="134" spans="1:12" ht="16" thickBot="1" x14ac:dyDescent="0.4">
      <c r="A134" s="29" t="s">
        <v>37</v>
      </c>
      <c r="B134" s="30">
        <v>3417</v>
      </c>
      <c r="C134" s="31">
        <v>29.441322797775825</v>
      </c>
      <c r="E134" s="62"/>
      <c r="F134" s="41"/>
    </row>
    <row r="135" spans="1:12" ht="16" thickBot="1" x14ac:dyDescent="0.4">
      <c r="A135" s="29" t="s">
        <v>176</v>
      </c>
      <c r="B135" s="30">
        <v>9412</v>
      </c>
      <c r="C135" s="31">
        <v>234.84360390990224</v>
      </c>
      <c r="E135" s="62"/>
      <c r="F135" s="41"/>
    </row>
    <row r="136" spans="1:12" ht="16" thickBot="1" x14ac:dyDescent="0.4">
      <c r="A136" s="29" t="s">
        <v>240</v>
      </c>
      <c r="B136" s="30">
        <v>214</v>
      </c>
      <c r="C136" s="31">
        <v>350.24299065420558</v>
      </c>
      <c r="E136" s="62"/>
      <c r="F136" s="41"/>
    </row>
    <row r="137" spans="1:12" ht="16" thickBot="1" x14ac:dyDescent="0.4">
      <c r="A137" s="29" t="s">
        <v>239</v>
      </c>
      <c r="B137" s="30">
        <v>33</v>
      </c>
      <c r="C137" s="31">
        <v>663.78787878787875</v>
      </c>
      <c r="E137" s="62"/>
      <c r="F137" s="41"/>
    </row>
    <row r="138" spans="1:12" ht="16" thickBot="1" x14ac:dyDescent="0.4">
      <c r="A138" s="29" t="s">
        <v>251</v>
      </c>
      <c r="B138" s="30">
        <v>12</v>
      </c>
      <c r="C138" s="31">
        <v>24.083333333333332</v>
      </c>
      <c r="E138" s="62"/>
      <c r="F138" s="41"/>
    </row>
    <row r="139" spans="1:12" ht="15.5" thickBot="1" x14ac:dyDescent="0.4">
      <c r="A139" s="32" t="s">
        <v>195</v>
      </c>
      <c r="B139" s="33">
        <v>3314</v>
      </c>
      <c r="C139" s="34">
        <v>515.30687990343995</v>
      </c>
      <c r="E139" s="62"/>
    </row>
    <row r="140" spans="1:12" ht="16" thickBot="1" x14ac:dyDescent="0.4">
      <c r="A140" s="29" t="s">
        <v>37</v>
      </c>
      <c r="B140" s="30">
        <v>227</v>
      </c>
      <c r="C140" s="31">
        <v>540.75770925110135</v>
      </c>
      <c r="E140" s="62"/>
    </row>
    <row r="141" spans="1:12" ht="16" thickBot="1" x14ac:dyDescent="0.4">
      <c r="A141" s="29" t="s">
        <v>176</v>
      </c>
      <c r="B141" s="30">
        <v>2997</v>
      </c>
      <c r="C141" s="31">
        <v>466.96162829496166</v>
      </c>
      <c r="E141" s="62"/>
      <c r="J141" s="3"/>
      <c r="L141"/>
    </row>
    <row r="142" spans="1:12" ht="16" thickBot="1" x14ac:dyDescent="0.4">
      <c r="A142" s="29" t="s">
        <v>240</v>
      </c>
      <c r="B142" s="30">
        <v>5</v>
      </c>
      <c r="C142" s="31">
        <v>2113</v>
      </c>
      <c r="E142" s="62"/>
      <c r="J142" s="3"/>
      <c r="L142"/>
    </row>
    <row r="143" spans="1:12" ht="16" thickBot="1" x14ac:dyDescent="0.4">
      <c r="A143" s="29" t="s">
        <v>239</v>
      </c>
      <c r="B143" s="30">
        <v>80</v>
      </c>
      <c r="C143" s="31">
        <v>2185.4499999999998</v>
      </c>
      <c r="E143" s="62"/>
      <c r="J143" s="3"/>
      <c r="L143"/>
    </row>
    <row r="144" spans="1:12" ht="16" thickBot="1" x14ac:dyDescent="0.4">
      <c r="A144" s="29" t="s">
        <v>251</v>
      </c>
      <c r="B144" s="30">
        <v>5</v>
      </c>
      <c r="C144" s="31">
        <v>18</v>
      </c>
      <c r="E144" s="62"/>
      <c r="G144"/>
      <c r="J144" s="3"/>
      <c r="L144"/>
    </row>
    <row r="145" spans="1:7" ht="15.5" thickBot="1" x14ac:dyDescent="0.4">
      <c r="A145" s="32" t="s">
        <v>196</v>
      </c>
      <c r="B145" s="33">
        <v>18765</v>
      </c>
      <c r="C145" s="34">
        <v>762.87370103916862</v>
      </c>
      <c r="E145" s="62"/>
      <c r="G145"/>
    </row>
    <row r="146" spans="1:7" ht="16" thickBot="1" x14ac:dyDescent="0.4">
      <c r="A146" s="29" t="s">
        <v>37</v>
      </c>
      <c r="B146" s="30">
        <v>670</v>
      </c>
      <c r="C146" s="31">
        <v>465.14477611940299</v>
      </c>
      <c r="E146" s="62"/>
      <c r="G146"/>
    </row>
    <row r="147" spans="1:7" ht="16" thickBot="1" x14ac:dyDescent="0.4">
      <c r="A147" s="29" t="s">
        <v>176</v>
      </c>
      <c r="B147" s="30">
        <v>16005</v>
      </c>
      <c r="C147" s="31">
        <v>591.54364261168382</v>
      </c>
      <c r="E147" s="62"/>
      <c r="G147"/>
    </row>
    <row r="148" spans="1:7" ht="16" thickBot="1" x14ac:dyDescent="0.4">
      <c r="A148" s="29" t="s">
        <v>240</v>
      </c>
      <c r="B148" s="30">
        <v>1</v>
      </c>
      <c r="C148" s="31">
        <v>298</v>
      </c>
      <c r="E148" s="62"/>
    </row>
    <row r="149" spans="1:7" ht="16" thickBot="1" x14ac:dyDescent="0.4">
      <c r="A149" s="29" t="s">
        <v>239</v>
      </c>
      <c r="B149" s="30">
        <v>2074</v>
      </c>
      <c r="C149" s="31">
        <v>2186.8297974927677</v>
      </c>
      <c r="E149" s="62"/>
    </row>
    <row r="150" spans="1:7" ht="16" thickBot="1" x14ac:dyDescent="0.4">
      <c r="A150" s="29" t="s">
        <v>251</v>
      </c>
      <c r="B150" s="30">
        <v>15</v>
      </c>
      <c r="C150" s="31">
        <v>15.933333333333334</v>
      </c>
      <c r="D150" s="49"/>
      <c r="E150" s="62"/>
    </row>
    <row r="151" spans="1:7" ht="15.5" thickBot="1" x14ac:dyDescent="0.4">
      <c r="A151" s="32" t="s">
        <v>197</v>
      </c>
      <c r="B151" s="33">
        <v>7216</v>
      </c>
      <c r="C151" s="34">
        <v>739.68472838137473</v>
      </c>
      <c r="D151" s="49"/>
      <c r="E151" s="62"/>
    </row>
    <row r="152" spans="1:7" ht="16" thickBot="1" x14ac:dyDescent="0.4">
      <c r="A152" s="29" t="s">
        <v>37</v>
      </c>
      <c r="B152" s="30">
        <v>129</v>
      </c>
      <c r="C152" s="31">
        <v>279.82945736434107</v>
      </c>
      <c r="D152" s="49"/>
      <c r="E152" s="62"/>
    </row>
    <row r="153" spans="1:7" ht="16" thickBot="1" x14ac:dyDescent="0.4">
      <c r="A153" s="29" t="s">
        <v>176</v>
      </c>
      <c r="B153" s="30">
        <v>6756</v>
      </c>
      <c r="C153" s="31">
        <v>672.70293072824154</v>
      </c>
      <c r="D153" s="49"/>
      <c r="E153" s="55"/>
      <c r="F153"/>
    </row>
    <row r="154" spans="1:7" ht="16" thickBot="1" x14ac:dyDescent="0.4">
      <c r="A154" s="29" t="s">
        <v>239</v>
      </c>
      <c r="B154" s="30">
        <v>322</v>
      </c>
      <c r="C154" s="31">
        <v>2349.6863354037268</v>
      </c>
      <c r="E154" s="55"/>
      <c r="F154"/>
    </row>
    <row r="155" spans="1:7" ht="16" thickBot="1" x14ac:dyDescent="0.4">
      <c r="A155" s="29" t="s">
        <v>251</v>
      </c>
      <c r="B155" s="30">
        <v>9</v>
      </c>
      <c r="C155" s="31">
        <v>9.6666666666666661</v>
      </c>
      <c r="E155" s="55"/>
      <c r="F155"/>
    </row>
    <row r="156" spans="1:7" ht="15.5" thickBot="1" x14ac:dyDescent="0.4">
      <c r="A156" s="32" t="s">
        <v>198</v>
      </c>
      <c r="B156" s="33">
        <v>3467</v>
      </c>
      <c r="C156" s="34">
        <v>926.72050764349581</v>
      </c>
      <c r="E156" s="55"/>
      <c r="F156"/>
    </row>
    <row r="157" spans="1:7" ht="16" thickBot="1" x14ac:dyDescent="0.4">
      <c r="A157" s="29" t="s">
        <v>37</v>
      </c>
      <c r="B157" s="30">
        <v>124</v>
      </c>
      <c r="C157" s="31">
        <v>638.04032258064512</v>
      </c>
    </row>
    <row r="158" spans="1:7" ht="16" thickBot="1" x14ac:dyDescent="0.4">
      <c r="A158" s="29" t="s">
        <v>176</v>
      </c>
      <c r="B158" s="30">
        <v>3094</v>
      </c>
      <c r="C158" s="31">
        <v>813.13510019392368</v>
      </c>
    </row>
    <row r="159" spans="1:7" ht="16" thickBot="1" x14ac:dyDescent="0.4">
      <c r="A159" s="29" t="s">
        <v>239</v>
      </c>
      <c r="B159" s="30">
        <v>242</v>
      </c>
      <c r="C159" s="31">
        <v>2552.7190082644629</v>
      </c>
    </row>
    <row r="160" spans="1:7" ht="16" thickBot="1" x14ac:dyDescent="0.4">
      <c r="A160" s="29" t="s">
        <v>251</v>
      </c>
      <c r="B160" s="30">
        <v>7</v>
      </c>
      <c r="C160" s="31">
        <v>32.142857142857146</v>
      </c>
    </row>
    <row r="161" spans="1:3" ht="15.5" thickBot="1" x14ac:dyDescent="0.4">
      <c r="A161" s="32" t="s">
        <v>232</v>
      </c>
      <c r="B161" s="33">
        <v>4080</v>
      </c>
      <c r="C161" s="34">
        <v>580.66250000000002</v>
      </c>
    </row>
    <row r="162" spans="1:3" ht="16" thickBot="1" x14ac:dyDescent="0.4">
      <c r="A162" s="29" t="s">
        <v>37</v>
      </c>
      <c r="B162" s="30">
        <v>328</v>
      </c>
      <c r="C162" s="31">
        <v>516.29878048780483</v>
      </c>
    </row>
    <row r="163" spans="1:3" ht="16" thickBot="1" x14ac:dyDescent="0.4">
      <c r="A163" s="29" t="s">
        <v>176</v>
      </c>
      <c r="B163" s="30">
        <v>3720</v>
      </c>
      <c r="C163" s="31">
        <v>586.78655913978491</v>
      </c>
    </row>
    <row r="164" spans="1:3" ht="16" thickBot="1" x14ac:dyDescent="0.4">
      <c r="A164" s="29" t="s">
        <v>240</v>
      </c>
      <c r="B164" s="30">
        <v>2</v>
      </c>
      <c r="C164" s="31">
        <v>1803</v>
      </c>
    </row>
    <row r="165" spans="1:3" ht="16" thickBot="1" x14ac:dyDescent="0.4">
      <c r="A165" s="29" t="s">
        <v>239</v>
      </c>
      <c r="B165" s="30">
        <v>8</v>
      </c>
      <c r="C165" s="31">
        <v>1584.75</v>
      </c>
    </row>
    <row r="166" spans="1:3" ht="16" thickBot="1" x14ac:dyDescent="0.4">
      <c r="A166" s="73" t="s">
        <v>251</v>
      </c>
      <c r="B166" s="67">
        <v>22</v>
      </c>
      <c r="C166" s="68">
        <v>28.5</v>
      </c>
    </row>
    <row r="167" spans="1:3" x14ac:dyDescent="0.35">
      <c r="C167" s="62"/>
    </row>
    <row r="168" spans="1:3" x14ac:dyDescent="0.35">
      <c r="C168" s="62"/>
    </row>
    <row r="169" spans="1:3" x14ac:dyDescent="0.35">
      <c r="C169" s="62"/>
    </row>
  </sheetData>
  <mergeCells count="18">
    <mergeCell ref="E18:G18"/>
    <mergeCell ref="A17:C17"/>
    <mergeCell ref="A19:C19"/>
    <mergeCell ref="E19:G19"/>
    <mergeCell ref="E25:G25"/>
    <mergeCell ref="A30:C30"/>
    <mergeCell ref="E24:G24"/>
    <mergeCell ref="A29:C29"/>
    <mergeCell ref="A28:C28"/>
    <mergeCell ref="A26:C26"/>
    <mergeCell ref="A27:C27"/>
    <mergeCell ref="A7:C7"/>
    <mergeCell ref="A16:C16"/>
    <mergeCell ref="A1:G1"/>
    <mergeCell ref="A2:G3"/>
    <mergeCell ref="A4:G4"/>
    <mergeCell ref="E8:G8"/>
    <mergeCell ref="E14:G1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FB8BC-C436-43B8-8A7A-23AA5A161C12}">
  <dimension ref="A1:AX137"/>
  <sheetViews>
    <sheetView showGridLines="0" zoomScaleNormal="100" zoomScaleSheetLayoutView="70" zoomScalePageLayoutView="90" workbookViewId="0">
      <selection activeCell="D114" sqref="D114"/>
    </sheetView>
  </sheetViews>
  <sheetFormatPr defaultRowHeight="14.5" x14ac:dyDescent="0.35"/>
  <cols>
    <col min="1" max="1" width="36.453125" customWidth="1"/>
    <col min="2" max="2" width="23.81640625" bestFit="1" customWidth="1"/>
    <col min="3" max="3" width="11.453125" customWidth="1"/>
    <col min="4" max="4" width="14.453125" customWidth="1"/>
    <col min="5" max="5" width="13.1796875" customWidth="1"/>
    <col min="6" max="6" width="12.81640625" customWidth="1"/>
    <col min="7" max="8" width="10.453125" customWidth="1"/>
    <col min="9" max="9" width="13.453125" customWidth="1"/>
    <col min="10" max="10" width="11.54296875" customWidth="1"/>
    <col min="12" max="12" width="8.81640625" bestFit="1" customWidth="1"/>
    <col min="13" max="13" width="9" bestFit="1" customWidth="1"/>
    <col min="14" max="14" width="13.54296875" customWidth="1"/>
    <col min="15" max="15" width="17.1796875" customWidth="1"/>
    <col min="16" max="16" width="10.453125" customWidth="1"/>
    <col min="25" max="25" width="8.81640625" customWidth="1"/>
    <col min="27" max="27" width="10.54296875" bestFit="1" customWidth="1"/>
  </cols>
  <sheetData>
    <row r="1" spans="1:50" s="177" customFormat="1" ht="27.75" customHeight="1" x14ac:dyDescent="0.3">
      <c r="A1" s="160" t="s">
        <v>10</v>
      </c>
      <c r="B1" s="160"/>
      <c r="C1" s="160"/>
      <c r="D1" s="160"/>
    </row>
    <row r="2" spans="1:50" s="179" customFormat="1" ht="45.75" customHeight="1" x14ac:dyDescent="0.3">
      <c r="A2" s="175" t="s">
        <v>11</v>
      </c>
      <c r="B2" s="175"/>
      <c r="C2" s="175"/>
      <c r="D2" s="175"/>
      <c r="E2" s="175"/>
      <c r="F2" s="175"/>
      <c r="G2" s="175"/>
      <c r="H2" s="175"/>
      <c r="I2" s="175"/>
      <c r="J2" s="175"/>
      <c r="K2" s="175"/>
      <c r="L2" s="175"/>
      <c r="M2" s="175"/>
      <c r="N2" s="175"/>
      <c r="O2" s="175"/>
      <c r="P2" s="175"/>
      <c r="Q2" s="178"/>
      <c r="R2" s="178"/>
      <c r="S2" s="178"/>
      <c r="T2" s="178"/>
      <c r="U2" s="178"/>
      <c r="V2" s="178"/>
    </row>
    <row r="3" spans="1:50" ht="31.5" customHeight="1" x14ac:dyDescent="0.35">
      <c r="A3" s="180" t="s">
        <v>667</v>
      </c>
      <c r="B3" s="180"/>
      <c r="C3" s="180"/>
      <c r="D3" s="180"/>
      <c r="E3" s="181"/>
      <c r="F3" s="181"/>
      <c r="G3" s="181"/>
      <c r="H3" s="181"/>
      <c r="I3" s="181"/>
      <c r="J3" s="181"/>
      <c r="K3" s="181"/>
      <c r="L3" s="181"/>
      <c r="M3" s="181"/>
      <c r="N3" s="181"/>
      <c r="O3" s="181"/>
      <c r="P3" s="181"/>
      <c r="Q3" s="181"/>
      <c r="R3" s="181"/>
      <c r="S3" s="181"/>
      <c r="T3" s="181"/>
      <c r="U3" s="181"/>
      <c r="V3" s="181"/>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s="177" customFormat="1" ht="30.75" customHeight="1" x14ac:dyDescent="0.3">
      <c r="A4" s="182"/>
      <c r="B4" s="182"/>
      <c r="C4" s="182"/>
      <c r="D4" s="182"/>
      <c r="E4" s="182"/>
      <c r="F4" s="182"/>
      <c r="G4" s="182"/>
      <c r="H4" s="182"/>
      <c r="I4" s="182"/>
      <c r="J4" s="182"/>
      <c r="K4" s="182"/>
      <c r="L4" s="182"/>
      <c r="M4" s="182"/>
      <c r="N4" s="182"/>
      <c r="O4" s="182"/>
      <c r="P4" s="182"/>
      <c r="Q4" s="182"/>
      <c r="R4" s="182"/>
      <c r="S4" s="182"/>
      <c r="T4" s="182"/>
      <c r="U4" s="182"/>
      <c r="V4" s="182"/>
      <c r="W4" s="183"/>
      <c r="X4" s="183"/>
      <c r="Y4" s="183"/>
      <c r="Z4" s="183"/>
    </row>
    <row r="5" spans="1:50" s="179" customFormat="1" ht="7.5" customHeight="1" thickBot="1" x14ac:dyDescent="0.35">
      <c r="A5" s="184"/>
      <c r="B5" s="184"/>
      <c r="C5" s="184"/>
      <c r="D5" s="184"/>
      <c r="E5" s="184"/>
      <c r="F5" s="184"/>
      <c r="G5" s="184"/>
      <c r="H5" s="184"/>
      <c r="I5" s="184"/>
      <c r="J5" s="184"/>
      <c r="K5" s="184"/>
      <c r="L5" s="184"/>
      <c r="M5" s="184"/>
      <c r="N5" s="184"/>
      <c r="O5" s="184"/>
      <c r="P5" s="184"/>
      <c r="Q5" s="184"/>
      <c r="R5" s="184"/>
      <c r="S5" s="184"/>
      <c r="T5" s="184"/>
      <c r="U5" s="184"/>
      <c r="V5" s="184"/>
      <c r="W5" s="185"/>
      <c r="X5" s="185"/>
      <c r="Y5" s="185"/>
      <c r="Z5" s="185"/>
    </row>
    <row r="6" spans="1:50" s="179" customFormat="1" ht="16.5" customHeight="1" x14ac:dyDescent="0.3">
      <c r="A6" s="186"/>
      <c r="B6" s="187"/>
      <c r="C6" s="187"/>
      <c r="D6" s="187"/>
      <c r="E6" s="187"/>
      <c r="F6" s="187"/>
      <c r="G6" s="187"/>
      <c r="H6" s="187"/>
      <c r="I6" s="187"/>
      <c r="J6" s="187"/>
      <c r="K6" s="187"/>
      <c r="L6" s="187"/>
      <c r="M6" s="187"/>
      <c r="N6" s="187"/>
      <c r="O6" s="187"/>
      <c r="P6" s="187"/>
      <c r="Q6" s="187"/>
      <c r="R6" s="187"/>
      <c r="S6" s="187"/>
      <c r="T6" s="187"/>
      <c r="U6" s="187"/>
      <c r="V6" s="188"/>
      <c r="W6" s="185"/>
      <c r="X6" s="185"/>
      <c r="Y6" s="185"/>
      <c r="Z6" s="185"/>
    </row>
    <row r="7" spans="1:50" s="177" customFormat="1" ht="16.5" customHeight="1" x14ac:dyDescent="0.3">
      <c r="A7" s="189"/>
      <c r="B7" s="190"/>
      <c r="C7" s="190"/>
      <c r="D7" s="190"/>
      <c r="E7" s="190"/>
      <c r="F7" s="190"/>
      <c r="G7" s="190"/>
      <c r="H7" s="190"/>
      <c r="J7" s="191"/>
      <c r="K7" s="191"/>
      <c r="L7" s="191"/>
      <c r="N7" s="190"/>
      <c r="O7" s="190"/>
      <c r="P7" s="190"/>
      <c r="Q7" s="190"/>
      <c r="R7" s="190"/>
      <c r="S7" s="190"/>
      <c r="T7" s="190"/>
      <c r="U7" s="190"/>
      <c r="V7" s="192"/>
      <c r="W7" s="193"/>
      <c r="X7" s="193"/>
      <c r="Y7" s="193"/>
      <c r="Z7" s="193"/>
    </row>
    <row r="8" spans="1:50" s="196" customFormat="1" ht="30.65" customHeight="1" x14ac:dyDescent="0.3">
      <c r="A8" s="194" t="s">
        <v>668</v>
      </c>
      <c r="B8" s="195"/>
      <c r="C8" s="195"/>
      <c r="D8" s="195"/>
      <c r="E8" s="12"/>
      <c r="F8" s="12"/>
      <c r="G8" s="195" t="s">
        <v>669</v>
      </c>
      <c r="H8" s="195"/>
      <c r="I8" s="195"/>
      <c r="J8" s="195"/>
      <c r="K8" s="195"/>
      <c r="M8" s="195" t="s">
        <v>670</v>
      </c>
      <c r="N8" s="195"/>
      <c r="O8" s="195"/>
      <c r="P8" s="195"/>
      <c r="Q8" s="195"/>
      <c r="T8" s="197"/>
      <c r="U8" s="197"/>
      <c r="V8" s="198"/>
      <c r="W8" s="199"/>
      <c r="X8" s="199"/>
      <c r="Y8" s="199"/>
      <c r="Z8" s="199"/>
      <c r="AB8" s="200"/>
      <c r="AC8" s="200"/>
    </row>
    <row r="9" spans="1:50" s="177" customFormat="1" ht="28.4" customHeight="1" x14ac:dyDescent="0.3">
      <c r="A9" s="201" t="s">
        <v>671</v>
      </c>
      <c r="B9" s="11" t="s">
        <v>672</v>
      </c>
      <c r="C9" s="11" t="s">
        <v>0</v>
      </c>
      <c r="D9" s="190"/>
      <c r="E9" s="190"/>
      <c r="F9" s="190"/>
      <c r="G9" s="202" t="s">
        <v>673</v>
      </c>
      <c r="H9" s="203"/>
      <c r="I9" s="204" t="s">
        <v>672</v>
      </c>
      <c r="J9" s="204" t="s">
        <v>0</v>
      </c>
      <c r="K9" s="205"/>
      <c r="L9" s="205"/>
      <c r="M9" s="206" t="s">
        <v>674</v>
      </c>
      <c r="N9" s="206"/>
      <c r="O9" s="207" t="s">
        <v>675</v>
      </c>
      <c r="P9" s="190"/>
      <c r="Q9" s="190"/>
      <c r="R9" s="190"/>
      <c r="S9" s="190"/>
      <c r="T9" s="190"/>
      <c r="U9" s="193"/>
      <c r="V9" s="198"/>
      <c r="W9" s="193"/>
      <c r="X9" s="193"/>
      <c r="Y9" s="193"/>
      <c r="Z9" s="193"/>
      <c r="AA9" s="193"/>
      <c r="AB9" s="208"/>
      <c r="AC9" s="208"/>
    </row>
    <row r="10" spans="1:50" s="177" customFormat="1" ht="16.5" customHeight="1" thickBot="1" x14ac:dyDescent="0.35">
      <c r="A10" s="209" t="s">
        <v>0</v>
      </c>
      <c r="B10" s="210">
        <f>SUM(B11:B14)</f>
        <v>37782</v>
      </c>
      <c r="C10" s="210">
        <f>SUM(C11:C14)</f>
        <v>37782</v>
      </c>
      <c r="D10" s="190"/>
      <c r="E10" s="190"/>
      <c r="F10" s="190"/>
      <c r="G10" s="211" t="s">
        <v>676</v>
      </c>
      <c r="H10" s="211"/>
      <c r="I10" s="212">
        <v>35.901339880159803</v>
      </c>
      <c r="J10" s="212">
        <v>35.901339880159803</v>
      </c>
      <c r="K10" s="213"/>
      <c r="L10" s="213"/>
      <c r="M10" s="214" t="s">
        <v>0</v>
      </c>
      <c r="N10" s="214"/>
      <c r="O10" s="215">
        <f>SUM(O11)</f>
        <v>10519</v>
      </c>
      <c r="P10" s="190"/>
      <c r="Q10" s="190"/>
      <c r="R10" s="190"/>
      <c r="S10" s="190"/>
      <c r="T10" s="190"/>
      <c r="U10" s="216"/>
      <c r="V10" s="198"/>
      <c r="W10" s="193"/>
      <c r="X10" s="193"/>
      <c r="Y10" s="193"/>
      <c r="Z10" s="193"/>
      <c r="AA10" s="193"/>
      <c r="AB10" s="208"/>
      <c r="AC10" s="208"/>
    </row>
    <row r="11" spans="1:50" s="177" customFormat="1" ht="13.4" customHeight="1" thickTop="1" x14ac:dyDescent="0.3">
      <c r="A11" s="217" t="s">
        <v>677</v>
      </c>
      <c r="B11" s="218">
        <v>20489</v>
      </c>
      <c r="C11" s="219">
        <f>SUM(B11:B11)</f>
        <v>20489</v>
      </c>
      <c r="D11" s="190"/>
      <c r="E11" s="190"/>
      <c r="F11" s="220"/>
      <c r="G11" s="221"/>
      <c r="H11" s="222"/>
      <c r="I11" s="222"/>
      <c r="J11" s="222"/>
      <c r="K11" s="222"/>
      <c r="M11" s="223" t="s">
        <v>672</v>
      </c>
      <c r="N11" s="223"/>
      <c r="O11" s="224">
        <v>10519</v>
      </c>
      <c r="P11" s="190"/>
      <c r="Q11" s="190"/>
      <c r="R11" s="216"/>
      <c r="S11" s="216"/>
      <c r="T11" s="216"/>
      <c r="U11" s="193"/>
      <c r="V11" s="198"/>
      <c r="W11" s="193"/>
      <c r="X11" s="193"/>
      <c r="Y11" s="208"/>
      <c r="Z11" s="208"/>
    </row>
    <row r="12" spans="1:50" s="177" customFormat="1" ht="13.4" customHeight="1" x14ac:dyDescent="0.3">
      <c r="A12" s="225" t="s">
        <v>678</v>
      </c>
      <c r="B12" s="218">
        <v>9339</v>
      </c>
      <c r="C12" s="219">
        <f>SUM(B12:B12)</f>
        <v>9339</v>
      </c>
      <c r="D12" s="190"/>
      <c r="E12" s="190"/>
      <c r="M12" s="226"/>
      <c r="N12" s="226"/>
      <c r="O12" s="227"/>
      <c r="P12" s="190"/>
      <c r="Q12" s="190"/>
      <c r="R12" s="190"/>
      <c r="S12" s="190"/>
      <c r="T12" s="190"/>
      <c r="U12" s="216"/>
      <c r="V12" s="198"/>
      <c r="W12" s="228"/>
      <c r="X12" s="193"/>
      <c r="Y12" s="193"/>
      <c r="Z12" s="193"/>
      <c r="AA12" s="193"/>
      <c r="AB12" s="208"/>
      <c r="AC12" s="208"/>
    </row>
    <row r="13" spans="1:50" s="177" customFormat="1" ht="13.4" customHeight="1" x14ac:dyDescent="0.3">
      <c r="A13" s="225" t="s">
        <v>679</v>
      </c>
      <c r="B13" s="218">
        <v>6576</v>
      </c>
      <c r="C13" s="219">
        <f>SUM(B13:B13)</f>
        <v>6576</v>
      </c>
      <c r="D13" s="190"/>
      <c r="E13" s="190"/>
      <c r="F13" s="190"/>
      <c r="G13" s="190"/>
      <c r="H13" s="190"/>
      <c r="I13" s="190"/>
      <c r="J13" s="190"/>
      <c r="Q13" s="190"/>
      <c r="R13" s="190"/>
      <c r="S13" s="190"/>
      <c r="T13" s="216"/>
      <c r="U13" s="190"/>
      <c r="V13" s="198"/>
      <c r="W13" s="229"/>
      <c r="X13" s="193"/>
      <c r="Y13" s="193"/>
      <c r="Z13" s="193"/>
      <c r="AA13" s="208"/>
      <c r="AB13" s="208"/>
    </row>
    <row r="14" spans="1:50" s="177" customFormat="1" ht="13.4" customHeight="1" x14ac:dyDescent="0.3">
      <c r="A14" s="225" t="s">
        <v>680</v>
      </c>
      <c r="B14" s="218">
        <v>1378</v>
      </c>
      <c r="C14" s="219">
        <f>SUM(B14:B14)</f>
        <v>1378</v>
      </c>
      <c r="D14" s="190"/>
      <c r="E14" s="190"/>
      <c r="F14" s="190"/>
      <c r="G14" s="190"/>
      <c r="H14" s="190"/>
      <c r="I14" s="190"/>
      <c r="J14" s="190"/>
      <c r="K14" s="190"/>
      <c r="L14" s="190"/>
      <c r="M14" s="190"/>
      <c r="N14" s="190"/>
      <c r="O14" s="190"/>
      <c r="P14" s="190"/>
      <c r="Q14" s="190"/>
      <c r="R14" s="190"/>
      <c r="S14" s="190"/>
      <c r="T14" s="216"/>
      <c r="U14" s="190"/>
      <c r="V14" s="198"/>
      <c r="W14" s="229"/>
      <c r="X14" s="193"/>
      <c r="Y14" s="193"/>
      <c r="Z14" s="193"/>
      <c r="AA14" s="208"/>
      <c r="AB14" s="208"/>
    </row>
    <row r="15" spans="1:50" s="177" customFormat="1" ht="16.5" customHeight="1" x14ac:dyDescent="0.3">
      <c r="A15" s="230"/>
      <c r="B15" s="231"/>
      <c r="C15" s="231"/>
      <c r="D15" s="231"/>
      <c r="E15" s="231"/>
      <c r="F15" s="231"/>
      <c r="G15" s="190"/>
      <c r="H15" s="190"/>
      <c r="I15" s="190"/>
      <c r="J15" s="190"/>
      <c r="K15" s="190"/>
      <c r="L15" s="190"/>
      <c r="M15" s="190"/>
      <c r="N15" s="190"/>
      <c r="O15" s="190"/>
      <c r="P15" s="190"/>
      <c r="Q15" s="190"/>
      <c r="R15" s="190"/>
      <c r="S15" s="190"/>
      <c r="T15" s="190"/>
      <c r="U15" s="190"/>
      <c r="V15" s="198"/>
      <c r="W15" s="229"/>
      <c r="X15" s="193"/>
      <c r="Y15" s="193"/>
      <c r="Z15" s="193"/>
      <c r="AA15" s="193"/>
      <c r="AB15" s="208"/>
      <c r="AC15" s="208"/>
      <c r="AK15" s="208"/>
      <c r="AL15" s="208"/>
    </row>
    <row r="16" spans="1:50" s="177" customFormat="1" ht="16.5" customHeight="1" x14ac:dyDescent="0.3">
      <c r="A16" s="232"/>
      <c r="B16" s="233"/>
      <c r="C16" s="233"/>
      <c r="D16" s="233"/>
      <c r="E16" s="233"/>
      <c r="F16" s="233"/>
      <c r="G16" s="233"/>
      <c r="H16" s="233"/>
      <c r="I16" s="233"/>
      <c r="J16" s="233"/>
      <c r="K16" s="233"/>
      <c r="L16" s="233"/>
      <c r="M16" s="233"/>
      <c r="N16" s="233"/>
      <c r="O16" s="233"/>
      <c r="P16" s="233"/>
      <c r="Q16" s="233"/>
      <c r="R16" s="233"/>
      <c r="S16" s="233"/>
      <c r="T16" s="233"/>
      <c r="U16" s="233"/>
      <c r="V16" s="233"/>
      <c r="W16" s="229"/>
      <c r="X16" s="208"/>
      <c r="Y16" s="193"/>
      <c r="Z16" s="193"/>
      <c r="AK16" s="208"/>
    </row>
    <row r="17" spans="1:38" s="177" customFormat="1" ht="16.5" customHeight="1" x14ac:dyDescent="0.3">
      <c r="A17" s="189"/>
      <c r="B17" s="190"/>
      <c r="C17" s="190"/>
      <c r="D17" s="190"/>
      <c r="E17" s="190"/>
      <c r="F17" s="190"/>
      <c r="G17" s="190"/>
      <c r="H17" s="190"/>
      <c r="I17" s="190"/>
      <c r="J17" s="190"/>
      <c r="K17" s="190"/>
      <c r="L17" s="190"/>
      <c r="M17" s="190"/>
      <c r="N17" s="190"/>
      <c r="O17" s="190"/>
      <c r="P17" s="190"/>
      <c r="Q17" s="190"/>
      <c r="R17" s="190"/>
      <c r="S17" s="190"/>
      <c r="T17" s="190"/>
      <c r="U17" s="190"/>
      <c r="V17" s="192"/>
      <c r="W17" s="193"/>
      <c r="X17" s="193"/>
      <c r="Y17" s="193"/>
      <c r="Z17" s="193"/>
      <c r="AF17" s="208"/>
      <c r="AK17" s="208"/>
    </row>
    <row r="18" spans="1:38" s="236" customFormat="1" ht="27.65" customHeight="1" x14ac:dyDescent="0.3">
      <c r="A18" s="234" t="s">
        <v>681</v>
      </c>
      <c r="B18" s="235"/>
      <c r="C18" s="235"/>
      <c r="D18" s="235"/>
      <c r="E18" s="235"/>
      <c r="F18" s="235"/>
      <c r="I18" s="237" t="s">
        <v>682</v>
      </c>
      <c r="J18" s="237"/>
      <c r="K18" s="237"/>
      <c r="L18" s="237"/>
      <c r="M18" s="237"/>
      <c r="N18" s="237"/>
      <c r="O18" s="237"/>
      <c r="P18" s="237"/>
      <c r="Q18" s="237"/>
      <c r="R18" s="237"/>
      <c r="S18" s="237"/>
      <c r="T18" s="237"/>
      <c r="U18" s="237"/>
      <c r="V18" s="238"/>
      <c r="W18" s="239"/>
      <c r="X18" s="239"/>
      <c r="Y18" s="239"/>
      <c r="AE18" s="177"/>
      <c r="AF18" s="208"/>
      <c r="AG18" s="177"/>
      <c r="AH18" s="177"/>
      <c r="AI18" s="177"/>
      <c r="AJ18" s="177"/>
      <c r="AK18" s="177"/>
      <c r="AL18" s="208"/>
    </row>
    <row r="19" spans="1:38" s="179" customFormat="1" ht="28.75" customHeight="1" x14ac:dyDescent="0.3">
      <c r="A19" s="11" t="s">
        <v>683</v>
      </c>
      <c r="B19" s="11" t="s">
        <v>41</v>
      </c>
      <c r="C19" s="11" t="s">
        <v>684</v>
      </c>
      <c r="D19" s="11" t="s">
        <v>25</v>
      </c>
      <c r="E19" s="11" t="s">
        <v>685</v>
      </c>
      <c r="F19" s="11" t="s">
        <v>0</v>
      </c>
      <c r="I19" s="11" t="s">
        <v>686</v>
      </c>
      <c r="J19" s="11" t="s">
        <v>687</v>
      </c>
      <c r="K19" s="11" t="s">
        <v>688</v>
      </c>
      <c r="L19" s="11" t="s">
        <v>689</v>
      </c>
      <c r="M19" s="11" t="s">
        <v>690</v>
      </c>
      <c r="N19" s="11" t="s">
        <v>691</v>
      </c>
      <c r="O19" s="11" t="s">
        <v>692</v>
      </c>
      <c r="P19" s="11" t="s">
        <v>693</v>
      </c>
      <c r="Q19" s="11" t="s">
        <v>694</v>
      </c>
      <c r="R19" s="11" t="s">
        <v>695</v>
      </c>
      <c r="S19" s="11" t="s">
        <v>696</v>
      </c>
      <c r="T19" s="11" t="s">
        <v>697</v>
      </c>
      <c r="U19" s="11" t="s">
        <v>698</v>
      </c>
      <c r="V19" s="11" t="s">
        <v>0</v>
      </c>
      <c r="W19" s="240"/>
      <c r="X19" s="241"/>
      <c r="Y19" s="241"/>
      <c r="Z19" s="242"/>
      <c r="AA19" s="243"/>
      <c r="AB19" s="244"/>
      <c r="AC19" s="244"/>
      <c r="AD19" s="244"/>
      <c r="AE19" s="245"/>
      <c r="AF19" s="244"/>
      <c r="AG19" s="244"/>
      <c r="AH19" s="244"/>
      <c r="AI19" s="244"/>
      <c r="AJ19" s="244"/>
      <c r="AK19" s="244"/>
    </row>
    <row r="20" spans="1:38" s="179" customFormat="1" ht="18" customHeight="1" thickBot="1" x14ac:dyDescent="0.35">
      <c r="A20" s="209" t="s">
        <v>0</v>
      </c>
      <c r="B20" s="210">
        <f>SUM(B21:B23)</f>
        <v>10879</v>
      </c>
      <c r="C20" s="246">
        <f>IF(ISERROR(B20/F20),0,B20/F20)</f>
        <v>0.28794134773172408</v>
      </c>
      <c r="D20" s="210">
        <f>SUM(D21:D23)</f>
        <v>26903</v>
      </c>
      <c r="E20" s="246">
        <f>IF(ISERROR(D20/F20),0,D20/F20)</f>
        <v>0.71205865226827592</v>
      </c>
      <c r="F20" s="210">
        <f>B20+D20</f>
        <v>37782</v>
      </c>
      <c r="I20" s="247" t="s">
        <v>0</v>
      </c>
      <c r="J20" s="248">
        <f t="shared" ref="J20:U20" si="0">SUM(J21:J22)</f>
        <v>24107</v>
      </c>
      <c r="K20" s="249">
        <f t="shared" si="0"/>
        <v>17691</v>
      </c>
      <c r="L20" s="248">
        <f t="shared" si="0"/>
        <v>21093</v>
      </c>
      <c r="M20" s="248">
        <f t="shared" si="0"/>
        <v>8337</v>
      </c>
      <c r="N20" s="248">
        <f t="shared" si="0"/>
        <v>0</v>
      </c>
      <c r="O20" s="248">
        <f t="shared" si="0"/>
        <v>0</v>
      </c>
      <c r="P20" s="248">
        <f t="shared" si="0"/>
        <v>0</v>
      </c>
      <c r="Q20" s="248">
        <f t="shared" si="0"/>
        <v>0</v>
      </c>
      <c r="R20" s="248">
        <f t="shared" si="0"/>
        <v>0</v>
      </c>
      <c r="S20" s="248">
        <f t="shared" si="0"/>
        <v>0</v>
      </c>
      <c r="T20" s="248">
        <f t="shared" si="0"/>
        <v>0</v>
      </c>
      <c r="U20" s="248">
        <f t="shared" si="0"/>
        <v>0</v>
      </c>
      <c r="V20" s="250">
        <f>SUM(J20:U20)</f>
        <v>71228</v>
      </c>
      <c r="W20" s="240"/>
      <c r="X20" s="240"/>
      <c r="Y20" s="241"/>
      <c r="Z20" s="241"/>
      <c r="AA20" s="244"/>
      <c r="AB20" s="244"/>
      <c r="AC20" s="244"/>
      <c r="AD20" s="244"/>
      <c r="AE20" s="245"/>
      <c r="AF20" s="244"/>
      <c r="AG20" s="244"/>
    </row>
    <row r="21" spans="1:38" s="179" customFormat="1" ht="15" customHeight="1" thickTop="1" x14ac:dyDescent="0.3">
      <c r="A21" s="217" t="s">
        <v>699</v>
      </c>
      <c r="B21" s="251">
        <v>7074</v>
      </c>
      <c r="C21" s="252">
        <f>IF(ISERROR(B21/F21),0,B21/F21)</f>
        <v>0.78556357579122704</v>
      </c>
      <c r="D21" s="251">
        <v>1931</v>
      </c>
      <c r="E21" s="252">
        <f>IF(ISERROR(D21/F21),0,D21/F21)</f>
        <v>0.2144364242087729</v>
      </c>
      <c r="F21" s="253">
        <f>B21+D21</f>
        <v>9005</v>
      </c>
      <c r="I21" s="253" t="s">
        <v>25</v>
      </c>
      <c r="J21" s="254">
        <v>17277</v>
      </c>
      <c r="K21" s="254">
        <v>10921</v>
      </c>
      <c r="L21" s="254">
        <v>13447</v>
      </c>
      <c r="M21" s="254">
        <v>5671</v>
      </c>
      <c r="N21" s="254">
        <v>0</v>
      </c>
      <c r="O21" s="254">
        <v>0</v>
      </c>
      <c r="P21" s="254">
        <v>0</v>
      </c>
      <c r="Q21" s="254">
        <v>0</v>
      </c>
      <c r="R21" s="254">
        <v>0</v>
      </c>
      <c r="S21" s="254">
        <v>0</v>
      </c>
      <c r="T21" s="254">
        <v>0</v>
      </c>
      <c r="U21" s="254">
        <v>0</v>
      </c>
      <c r="V21" s="255">
        <f>SUM(J21:U21)</f>
        <v>47316</v>
      </c>
      <c r="W21" s="240"/>
      <c r="X21" s="256"/>
      <c r="Y21" s="256"/>
      <c r="Z21" s="241"/>
      <c r="AA21" s="244"/>
      <c r="AB21" s="245"/>
      <c r="AC21" s="245"/>
      <c r="AD21" s="245"/>
      <c r="AE21" s="245"/>
      <c r="AF21" s="245"/>
      <c r="AG21" s="245"/>
      <c r="AH21" s="245"/>
      <c r="AI21" s="245"/>
      <c r="AJ21" s="245"/>
      <c r="AK21" s="245"/>
      <c r="AL21" s="245"/>
    </row>
    <row r="22" spans="1:38" s="179" customFormat="1" ht="15" customHeight="1" x14ac:dyDescent="0.3">
      <c r="A22" s="225" t="s">
        <v>700</v>
      </c>
      <c r="B22" s="257">
        <v>2618</v>
      </c>
      <c r="C22" s="258">
        <f>IF(ISERROR(B22/F22),0,B22/F22)</f>
        <v>0.78032786885245897</v>
      </c>
      <c r="D22" s="257">
        <v>737</v>
      </c>
      <c r="E22" s="258">
        <f>IF(ISERROR(D22/F22),0,D22/F22)</f>
        <v>0.21967213114754097</v>
      </c>
      <c r="F22" s="259">
        <f>B22+D22</f>
        <v>3355</v>
      </c>
      <c r="I22" s="259" t="s">
        <v>701</v>
      </c>
      <c r="J22" s="260">
        <v>6830</v>
      </c>
      <c r="K22" s="254">
        <v>6770</v>
      </c>
      <c r="L22" s="254">
        <v>7646</v>
      </c>
      <c r="M22" s="254">
        <v>2666</v>
      </c>
      <c r="N22" s="254">
        <v>0</v>
      </c>
      <c r="O22" s="254">
        <v>0</v>
      </c>
      <c r="P22" s="254">
        <v>0</v>
      </c>
      <c r="Q22" s="254">
        <v>0</v>
      </c>
      <c r="R22" s="254">
        <v>0</v>
      </c>
      <c r="S22" s="254">
        <v>0</v>
      </c>
      <c r="T22" s="254">
        <v>0</v>
      </c>
      <c r="U22" s="254">
        <v>0</v>
      </c>
      <c r="V22" s="261">
        <f>SUM(J22:U22)</f>
        <v>23912</v>
      </c>
      <c r="W22" s="240"/>
      <c r="X22" s="256"/>
      <c r="Y22" s="256"/>
      <c r="Z22" s="256"/>
      <c r="AA22" s="245"/>
      <c r="AB22" s="245"/>
      <c r="AC22" s="245"/>
      <c r="AD22" s="245"/>
      <c r="AE22" s="245"/>
      <c r="AF22" s="245"/>
      <c r="AG22" s="245"/>
      <c r="AH22" s="245"/>
      <c r="AI22" s="245"/>
      <c r="AJ22" s="245"/>
      <c r="AK22" s="245"/>
      <c r="AL22" s="245"/>
    </row>
    <row r="23" spans="1:38" s="179" customFormat="1" ht="15" customHeight="1" x14ac:dyDescent="0.3">
      <c r="A23" s="225" t="s">
        <v>702</v>
      </c>
      <c r="B23" s="257">
        <v>1187</v>
      </c>
      <c r="C23" s="258">
        <f>IF(ISERROR(B23/F23),0,B23/F23)</f>
        <v>4.6691841711903076E-2</v>
      </c>
      <c r="D23" s="257">
        <v>24235</v>
      </c>
      <c r="E23" s="258">
        <f>IF(ISERROR(D23/F23),0,D23/F23)</f>
        <v>0.9533081582880969</v>
      </c>
      <c r="F23" s="259">
        <f>B23+D23</f>
        <v>25422</v>
      </c>
      <c r="T23" s="193"/>
      <c r="U23" s="193"/>
      <c r="V23" s="262"/>
      <c r="W23" s="240"/>
      <c r="X23" s="256"/>
      <c r="Y23" s="256"/>
      <c r="Z23" s="256"/>
      <c r="AA23" s="245"/>
      <c r="AB23" s="245"/>
      <c r="AC23" s="245"/>
      <c r="AD23" s="245"/>
      <c r="AE23" s="245"/>
      <c r="AF23" s="245"/>
      <c r="AG23" s="245"/>
      <c r="AH23" s="245"/>
      <c r="AI23" s="245"/>
      <c r="AJ23" s="245"/>
      <c r="AK23" s="245"/>
      <c r="AL23" s="245"/>
    </row>
    <row r="24" spans="1:38" s="179" customFormat="1" ht="12" x14ac:dyDescent="0.3">
      <c r="A24" s="263"/>
      <c r="T24" s="193"/>
      <c r="U24" s="193"/>
      <c r="V24" s="262"/>
      <c r="W24" s="240"/>
      <c r="X24" s="240"/>
      <c r="Y24" s="256"/>
      <c r="Z24" s="256"/>
      <c r="AA24" s="245"/>
      <c r="AB24" s="245"/>
      <c r="AC24" s="245"/>
      <c r="AD24" s="245"/>
      <c r="AE24" s="245"/>
      <c r="AF24" s="245"/>
      <c r="AG24" s="245"/>
      <c r="AH24" s="245"/>
      <c r="AK24" s="245"/>
      <c r="AL24" s="245"/>
    </row>
    <row r="25" spans="1:38" s="177" customFormat="1" ht="16.5" customHeight="1" x14ac:dyDescent="0.3">
      <c r="A25" s="232"/>
      <c r="B25" s="233"/>
      <c r="C25" s="233"/>
      <c r="D25" s="233"/>
      <c r="E25" s="233"/>
      <c r="F25" s="233"/>
      <c r="G25" s="233"/>
      <c r="H25" s="233"/>
      <c r="I25" s="233"/>
      <c r="J25" s="233"/>
      <c r="K25" s="233"/>
      <c r="L25" s="233"/>
      <c r="M25" s="233"/>
      <c r="N25" s="233"/>
      <c r="O25" s="233"/>
      <c r="P25" s="233"/>
      <c r="Q25" s="233"/>
      <c r="R25" s="233"/>
      <c r="S25" s="233"/>
      <c r="T25" s="233"/>
      <c r="U25" s="233"/>
      <c r="V25" s="264"/>
      <c r="W25" s="193"/>
      <c r="X25" s="193"/>
      <c r="Y25" s="193"/>
      <c r="Z25" s="216"/>
      <c r="AA25" s="208"/>
      <c r="AB25" s="208"/>
      <c r="AC25" s="208"/>
      <c r="AD25" s="208"/>
      <c r="AE25" s="208"/>
      <c r="AF25" s="208"/>
      <c r="AG25" s="208"/>
    </row>
    <row r="26" spans="1:38" s="179" customFormat="1" ht="12" x14ac:dyDescent="0.3">
      <c r="A26" s="263"/>
      <c r="T26" s="193"/>
      <c r="U26" s="193"/>
      <c r="V26" s="262"/>
      <c r="W26" s="240"/>
      <c r="X26" s="240"/>
      <c r="Y26" s="240"/>
      <c r="Z26" s="256"/>
      <c r="AA26" s="245"/>
      <c r="AB26" s="245"/>
      <c r="AC26" s="245"/>
      <c r="AG26" s="245"/>
    </row>
    <row r="27" spans="1:38" s="177" customFormat="1" ht="21.65" customHeight="1" x14ac:dyDescent="0.3">
      <c r="A27" s="265" t="s">
        <v>703</v>
      </c>
      <c r="B27" s="266"/>
      <c r="C27" s="266"/>
      <c r="D27" s="266"/>
      <c r="E27" s="266"/>
      <c r="F27" s="267"/>
      <c r="H27" s="266" t="s">
        <v>704</v>
      </c>
      <c r="I27" s="266"/>
      <c r="J27" s="266"/>
      <c r="K27" s="266"/>
      <c r="L27" s="266"/>
      <c r="M27" s="267"/>
      <c r="N27" s="268" t="s">
        <v>705</v>
      </c>
      <c r="O27" s="268"/>
      <c r="P27" s="268"/>
      <c r="Q27" s="268"/>
      <c r="R27" s="268"/>
      <c r="S27" s="267"/>
      <c r="V27" s="269"/>
      <c r="W27" s="270"/>
      <c r="X27" s="271"/>
      <c r="Y27" s="271"/>
      <c r="Z27" s="271"/>
      <c r="AA27" s="272"/>
      <c r="AB27" s="272"/>
      <c r="AC27" s="272"/>
      <c r="AD27" s="272"/>
      <c r="AE27" s="208"/>
      <c r="AF27" s="208"/>
      <c r="AG27" s="208"/>
      <c r="AH27" s="272"/>
      <c r="AI27" s="272"/>
    </row>
    <row r="28" spans="1:38" s="179" customFormat="1" ht="37.5" customHeight="1" x14ac:dyDescent="0.3">
      <c r="A28" s="11" t="s">
        <v>706</v>
      </c>
      <c r="B28" s="11" t="s">
        <v>699</v>
      </c>
      <c r="C28" s="11" t="s">
        <v>700</v>
      </c>
      <c r="D28" s="11" t="s">
        <v>702</v>
      </c>
      <c r="E28" s="11" t="s">
        <v>0</v>
      </c>
      <c r="H28" s="206" t="s">
        <v>706</v>
      </c>
      <c r="I28" s="206"/>
      <c r="J28" s="207" t="s">
        <v>0</v>
      </c>
      <c r="K28" s="193"/>
      <c r="L28" s="193"/>
      <c r="M28" s="193"/>
      <c r="N28" s="273" t="s">
        <v>707</v>
      </c>
      <c r="O28" s="274"/>
      <c r="P28" s="275" t="s">
        <v>0</v>
      </c>
      <c r="U28" s="193"/>
      <c r="V28" s="276"/>
      <c r="W28" s="240"/>
      <c r="X28" s="240"/>
      <c r="Y28" s="240"/>
      <c r="Z28" s="245"/>
      <c r="AD28" s="245"/>
      <c r="AE28" s="245"/>
      <c r="AF28" s="245"/>
      <c r="AG28" s="245"/>
    </row>
    <row r="29" spans="1:38" s="179" customFormat="1" ht="15" customHeight="1" thickBot="1" x14ac:dyDescent="0.35">
      <c r="A29" s="209" t="s">
        <v>0</v>
      </c>
      <c r="B29" s="210">
        <f>SUM(B30:B30)</f>
        <v>17691</v>
      </c>
      <c r="C29" s="210">
        <f>SUM(C30:C30)</f>
        <v>6297</v>
      </c>
      <c r="D29" s="210">
        <f>SUM(D30:D30)</f>
        <v>47240</v>
      </c>
      <c r="E29" s="249">
        <f>SUM(B29:D29)</f>
        <v>71228</v>
      </c>
      <c r="H29" s="277" t="s">
        <v>0</v>
      </c>
      <c r="I29" s="277"/>
      <c r="J29" s="278">
        <f>SUM(J30:J30)</f>
        <v>33945</v>
      </c>
      <c r="K29" s="193"/>
      <c r="L29" s="193"/>
      <c r="M29" s="193"/>
      <c r="N29" s="279" t="s">
        <v>0</v>
      </c>
      <c r="O29" s="280"/>
      <c r="P29" s="281">
        <v>69741</v>
      </c>
      <c r="U29" s="216"/>
      <c r="V29" s="282"/>
      <c r="W29" s="240"/>
      <c r="X29" s="256"/>
      <c r="Y29" s="256"/>
      <c r="Z29" s="245"/>
      <c r="AA29" s="245"/>
      <c r="AB29" s="245"/>
      <c r="AC29" s="245"/>
      <c r="AD29" s="245"/>
      <c r="AE29" s="245"/>
      <c r="AF29" s="245"/>
      <c r="AG29" s="245"/>
      <c r="AH29" s="245"/>
      <c r="AI29" s="245"/>
      <c r="AJ29" s="245"/>
    </row>
    <row r="30" spans="1:38" s="179" customFormat="1" ht="14.5" customHeight="1" thickTop="1" x14ac:dyDescent="0.3">
      <c r="A30" s="225" t="s">
        <v>672</v>
      </c>
      <c r="B30" s="257">
        <v>17691</v>
      </c>
      <c r="C30" s="257">
        <v>6297</v>
      </c>
      <c r="D30" s="257">
        <v>47240</v>
      </c>
      <c r="E30" s="253">
        <f>SUM(B30:D30)</f>
        <v>71228</v>
      </c>
      <c r="F30" s="177"/>
      <c r="G30" s="177"/>
      <c r="H30" s="223" t="s">
        <v>672</v>
      </c>
      <c r="I30" s="223"/>
      <c r="J30" s="283">
        <v>33945</v>
      </c>
      <c r="K30" s="193"/>
      <c r="L30" s="193"/>
      <c r="M30" s="193"/>
      <c r="N30" s="223" t="s">
        <v>708</v>
      </c>
      <c r="O30" s="223"/>
      <c r="P30" s="283">
        <v>22541</v>
      </c>
      <c r="Q30" s="193"/>
      <c r="R30" s="193"/>
      <c r="U30" s="216"/>
      <c r="V30" s="282"/>
      <c r="W30" s="240"/>
      <c r="X30" s="256"/>
      <c r="Y30" s="256"/>
      <c r="Z30" s="245"/>
      <c r="AA30" s="245"/>
      <c r="AB30" s="245"/>
      <c r="AC30" s="245"/>
      <c r="AD30" s="245"/>
      <c r="AE30" s="245"/>
      <c r="AF30" s="245"/>
      <c r="AG30" s="245"/>
      <c r="AH30" s="245"/>
      <c r="AI30" s="245"/>
      <c r="AJ30" s="245"/>
    </row>
    <row r="31" spans="1:38" s="179" customFormat="1" ht="12" x14ac:dyDescent="0.3">
      <c r="A31" s="263"/>
      <c r="F31" s="177"/>
      <c r="G31" s="177"/>
      <c r="H31" s="177"/>
      <c r="K31" s="177"/>
      <c r="L31" s="193"/>
      <c r="M31" s="193"/>
      <c r="N31" s="193"/>
      <c r="O31" s="193"/>
      <c r="P31" s="193"/>
      <c r="Q31" s="193"/>
      <c r="R31" s="193"/>
      <c r="S31" s="193"/>
      <c r="T31" s="193"/>
      <c r="U31" s="216"/>
      <c r="V31" s="262"/>
      <c r="W31" s="240"/>
      <c r="X31" s="256"/>
      <c r="Y31" s="256"/>
      <c r="Z31" s="256"/>
      <c r="AA31" s="245"/>
      <c r="AB31" s="245"/>
      <c r="AC31" s="245"/>
      <c r="AD31" s="245"/>
      <c r="AE31" s="245"/>
      <c r="AF31" s="245"/>
      <c r="AG31" s="245"/>
    </row>
    <row r="32" spans="1:38" s="177" customFormat="1" ht="16.5" customHeight="1" x14ac:dyDescent="0.3">
      <c r="A32" s="232"/>
      <c r="B32" s="233"/>
      <c r="C32" s="233"/>
      <c r="D32" s="233"/>
      <c r="E32" s="233"/>
      <c r="F32" s="233"/>
      <c r="G32" s="233"/>
      <c r="H32" s="233"/>
      <c r="I32" s="233"/>
      <c r="J32" s="233"/>
      <c r="K32" s="233"/>
      <c r="L32" s="233"/>
      <c r="M32" s="233"/>
      <c r="N32" s="233"/>
      <c r="O32" s="233"/>
      <c r="P32" s="233"/>
      <c r="Q32" s="233"/>
      <c r="R32" s="233"/>
      <c r="S32" s="233"/>
      <c r="T32" s="233"/>
      <c r="U32" s="233"/>
      <c r="V32" s="264"/>
      <c r="W32" s="193"/>
      <c r="X32" s="193"/>
      <c r="Y32" s="193"/>
      <c r="Z32" s="216"/>
      <c r="AA32" s="208"/>
      <c r="AB32" s="208"/>
      <c r="AC32" s="208"/>
      <c r="AD32" s="208"/>
      <c r="AE32" s="208"/>
      <c r="AF32" s="208"/>
      <c r="AG32" s="208"/>
    </row>
    <row r="33" spans="1:45" s="179" customFormat="1" ht="12" x14ac:dyDescent="0.3">
      <c r="A33" s="263"/>
      <c r="F33" s="177"/>
      <c r="G33" s="177"/>
      <c r="H33" s="177"/>
      <c r="I33" s="245"/>
      <c r="K33" s="177"/>
      <c r="L33" s="193"/>
      <c r="M33" s="193"/>
      <c r="N33" s="193"/>
      <c r="O33" s="193"/>
      <c r="P33" s="193"/>
      <c r="Q33" s="193"/>
      <c r="R33" s="193"/>
      <c r="S33" s="193"/>
      <c r="T33" s="193"/>
      <c r="U33" s="193"/>
      <c r="V33" s="284"/>
      <c r="W33" s="240"/>
      <c r="X33" s="240"/>
      <c r="Y33" s="240"/>
      <c r="Z33" s="256"/>
      <c r="AA33" s="245"/>
      <c r="AB33" s="245"/>
      <c r="AC33" s="245"/>
      <c r="AD33" s="245"/>
      <c r="AE33" s="245"/>
    </row>
    <row r="34" spans="1:45" s="179" customFormat="1" ht="12" x14ac:dyDescent="0.3">
      <c r="A34" s="263"/>
      <c r="F34" s="177"/>
      <c r="G34" s="177"/>
      <c r="H34" s="177"/>
      <c r="I34" s="244"/>
      <c r="J34" s="244"/>
      <c r="K34" s="272"/>
      <c r="L34" s="285"/>
      <c r="M34" s="285"/>
      <c r="N34" s="285"/>
      <c r="O34" s="285"/>
      <c r="P34" s="285"/>
      <c r="Q34" s="285"/>
      <c r="R34" s="285"/>
      <c r="S34" s="285"/>
      <c r="T34" s="193"/>
      <c r="U34" s="193"/>
      <c r="V34" s="262"/>
      <c r="W34" s="240"/>
      <c r="X34" s="240"/>
      <c r="Y34" s="240"/>
      <c r="Z34" s="256"/>
      <c r="AB34" s="245"/>
      <c r="AC34" s="245"/>
      <c r="AE34" s="245"/>
    </row>
    <row r="35" spans="1:45" s="179" customFormat="1" ht="22.5" customHeight="1" x14ac:dyDescent="0.3">
      <c r="A35" s="194" t="s">
        <v>709</v>
      </c>
      <c r="B35" s="195"/>
      <c r="C35" s="195"/>
      <c r="D35" s="195"/>
      <c r="E35" s="195"/>
      <c r="F35" s="267"/>
      <c r="G35" s="177"/>
      <c r="H35" s="177"/>
      <c r="I35" s="177"/>
      <c r="J35" s="177"/>
      <c r="K35" s="177"/>
      <c r="L35" s="177"/>
      <c r="M35" s="177"/>
      <c r="N35" s="177"/>
      <c r="O35" s="177"/>
      <c r="P35" s="177"/>
      <c r="Q35" s="177"/>
      <c r="R35" s="208"/>
      <c r="S35" s="177"/>
      <c r="T35" s="177"/>
      <c r="U35" s="177"/>
      <c r="V35" s="286"/>
      <c r="W35" s="240"/>
      <c r="X35" s="240"/>
      <c r="Y35" s="240"/>
      <c r="Z35" s="256"/>
      <c r="AB35" s="245"/>
      <c r="AC35" s="245"/>
      <c r="AE35" s="245"/>
    </row>
    <row r="36" spans="1:45" s="179" customFormat="1" ht="38.5" customHeight="1" x14ac:dyDescent="0.3">
      <c r="A36" s="287" t="s">
        <v>710</v>
      </c>
      <c r="B36" s="11" t="s">
        <v>683</v>
      </c>
      <c r="C36" s="11" t="s">
        <v>687</v>
      </c>
      <c r="D36" s="11" t="s">
        <v>688</v>
      </c>
      <c r="E36" s="11" t="s">
        <v>689</v>
      </c>
      <c r="F36" s="11" t="s">
        <v>690</v>
      </c>
      <c r="G36" s="11" t="s">
        <v>691</v>
      </c>
      <c r="H36" s="11" t="s">
        <v>692</v>
      </c>
      <c r="I36" s="11" t="s">
        <v>693</v>
      </c>
      <c r="J36" s="11" t="s">
        <v>694</v>
      </c>
      <c r="K36" s="11" t="s">
        <v>695</v>
      </c>
      <c r="L36" s="11" t="s">
        <v>696</v>
      </c>
      <c r="M36" s="11" t="s">
        <v>697</v>
      </c>
      <c r="N36" s="11" t="s">
        <v>698</v>
      </c>
      <c r="O36" s="11" t="s">
        <v>0</v>
      </c>
      <c r="P36" s="177"/>
      <c r="Q36" s="177"/>
      <c r="R36" s="208"/>
      <c r="S36" s="177"/>
      <c r="T36" s="177"/>
      <c r="U36" s="177"/>
      <c r="V36" s="286"/>
      <c r="W36" s="177"/>
      <c r="X36" s="177"/>
      <c r="Y36" s="177"/>
      <c r="Z36" s="177"/>
      <c r="AA36" s="177"/>
      <c r="AB36" s="177"/>
      <c r="AC36" s="177"/>
      <c r="AD36" s="240"/>
      <c r="AE36" s="240"/>
      <c r="AI36" s="245"/>
      <c r="AJ36" s="245"/>
      <c r="AL36" s="245"/>
    </row>
    <row r="37" spans="1:45" s="179" customFormat="1" ht="15.75" customHeight="1" thickBot="1" x14ac:dyDescent="0.35">
      <c r="A37" s="288" t="s">
        <v>0</v>
      </c>
      <c r="B37" s="210"/>
      <c r="C37" s="289">
        <f t="shared" ref="C37:N37" si="1">SUM(C38,C50,C54,C58)</f>
        <v>10028</v>
      </c>
      <c r="D37" s="289">
        <f t="shared" si="1"/>
        <v>10022</v>
      </c>
      <c r="E37" s="289">
        <f t="shared" si="1"/>
        <v>10953</v>
      </c>
      <c r="F37" s="289">
        <f t="shared" si="1"/>
        <v>2942</v>
      </c>
      <c r="G37" s="289">
        <f t="shared" si="1"/>
        <v>0</v>
      </c>
      <c r="H37" s="289">
        <f t="shared" si="1"/>
        <v>0</v>
      </c>
      <c r="I37" s="289">
        <f t="shared" si="1"/>
        <v>0</v>
      </c>
      <c r="J37" s="289">
        <f t="shared" si="1"/>
        <v>0</v>
      </c>
      <c r="K37" s="289">
        <f t="shared" si="1"/>
        <v>0</v>
      </c>
      <c r="L37" s="289">
        <f t="shared" si="1"/>
        <v>0</v>
      </c>
      <c r="M37" s="289">
        <f t="shared" si="1"/>
        <v>0</v>
      </c>
      <c r="N37" s="289">
        <f t="shared" si="1"/>
        <v>0</v>
      </c>
      <c r="O37" s="290">
        <f>SUM(C37:N37)</f>
        <v>33945</v>
      </c>
      <c r="P37" s="177"/>
      <c r="Q37" s="177"/>
      <c r="R37" s="208"/>
      <c r="S37" s="177"/>
      <c r="T37" s="177"/>
      <c r="U37" s="208"/>
      <c r="V37" s="291"/>
      <c r="W37" s="208"/>
      <c r="X37" s="208"/>
      <c r="Y37" s="208"/>
      <c r="Z37" s="208"/>
      <c r="AA37" s="208"/>
      <c r="AB37" s="208"/>
      <c r="AC37" s="208"/>
      <c r="AD37" s="256"/>
      <c r="AE37" s="256"/>
      <c r="AF37" s="245"/>
      <c r="AG37" s="245"/>
      <c r="AH37" s="245"/>
      <c r="AI37" s="245"/>
      <c r="AJ37" s="245"/>
      <c r="AL37" s="245"/>
      <c r="AP37" s="245"/>
      <c r="AQ37" s="245"/>
      <c r="AR37" s="245"/>
      <c r="AS37" s="245"/>
    </row>
    <row r="38" spans="1:45" s="179" customFormat="1" ht="15" customHeight="1" thickTop="1" x14ac:dyDescent="0.3">
      <c r="A38" s="292" t="s">
        <v>711</v>
      </c>
      <c r="B38" s="292" t="s">
        <v>0</v>
      </c>
      <c r="C38" s="293">
        <f t="shared" ref="C38:N38" si="2">SUM(C39:C41)</f>
        <v>941</v>
      </c>
      <c r="D38" s="293">
        <f t="shared" si="2"/>
        <v>940</v>
      </c>
      <c r="E38" s="293">
        <f t="shared" si="2"/>
        <v>978</v>
      </c>
      <c r="F38" s="293">
        <f t="shared" si="2"/>
        <v>271</v>
      </c>
      <c r="G38" s="293">
        <f t="shared" si="2"/>
        <v>0</v>
      </c>
      <c r="H38" s="293">
        <f t="shared" si="2"/>
        <v>0</v>
      </c>
      <c r="I38" s="293">
        <f t="shared" si="2"/>
        <v>0</v>
      </c>
      <c r="J38" s="293">
        <f t="shared" si="2"/>
        <v>0</v>
      </c>
      <c r="K38" s="293">
        <f t="shared" si="2"/>
        <v>0</v>
      </c>
      <c r="L38" s="293">
        <f t="shared" si="2"/>
        <v>0</v>
      </c>
      <c r="M38" s="293">
        <f t="shared" si="2"/>
        <v>0</v>
      </c>
      <c r="N38" s="293">
        <f t="shared" si="2"/>
        <v>0</v>
      </c>
      <c r="O38" s="293">
        <f>SUM(C38:N38)</f>
        <v>3130</v>
      </c>
      <c r="P38" s="294"/>
      <c r="Q38" s="294"/>
      <c r="R38" s="208"/>
      <c r="S38" s="208"/>
      <c r="T38" s="208"/>
      <c r="U38" s="208"/>
      <c r="V38" s="291"/>
      <c r="W38" s="208"/>
      <c r="X38" s="208"/>
      <c r="Y38" s="208"/>
      <c r="Z38" s="208"/>
      <c r="AA38" s="208"/>
      <c r="AB38" s="208"/>
      <c r="AC38" s="208"/>
      <c r="AD38" s="256"/>
      <c r="AE38" s="256"/>
      <c r="AF38" s="245"/>
      <c r="AG38" s="245"/>
      <c r="AH38" s="245"/>
      <c r="AI38" s="245"/>
      <c r="AS38" s="245"/>
    </row>
    <row r="39" spans="1:45" s="179" customFormat="1" ht="15" customHeight="1" x14ac:dyDescent="0.3">
      <c r="A39" s="259"/>
      <c r="B39" s="259" t="s">
        <v>699</v>
      </c>
      <c r="C39" s="295">
        <v>181</v>
      </c>
      <c r="D39" s="295">
        <v>169</v>
      </c>
      <c r="E39" s="295">
        <v>183</v>
      </c>
      <c r="F39" s="295">
        <v>58</v>
      </c>
      <c r="G39" s="295">
        <v>0</v>
      </c>
      <c r="H39" s="295">
        <v>0</v>
      </c>
      <c r="I39" s="295">
        <v>0</v>
      </c>
      <c r="J39" s="295">
        <v>0</v>
      </c>
      <c r="K39" s="295">
        <v>0</v>
      </c>
      <c r="L39" s="296">
        <v>0</v>
      </c>
      <c r="M39" s="296">
        <v>0</v>
      </c>
      <c r="N39" s="296">
        <v>0</v>
      </c>
      <c r="O39" s="297">
        <f>O43+O47</f>
        <v>591</v>
      </c>
      <c r="P39" s="177"/>
      <c r="Q39" s="177"/>
      <c r="R39" s="208"/>
      <c r="S39" s="177"/>
      <c r="T39" s="177"/>
      <c r="U39" s="208"/>
      <c r="V39" s="291"/>
      <c r="W39" s="177"/>
      <c r="X39" s="177"/>
      <c r="Y39" s="177"/>
      <c r="Z39" s="177"/>
      <c r="AA39" s="208"/>
      <c r="AB39" s="208"/>
      <c r="AC39" s="208"/>
      <c r="AD39" s="256"/>
      <c r="AE39" s="256"/>
      <c r="AF39" s="245"/>
      <c r="AG39" s="245"/>
      <c r="AH39" s="245"/>
      <c r="AI39" s="245"/>
      <c r="AS39" s="245"/>
    </row>
    <row r="40" spans="1:45" s="179" customFormat="1" ht="15" customHeight="1" x14ac:dyDescent="0.3">
      <c r="A40" s="259"/>
      <c r="B40" s="259" t="s">
        <v>700</v>
      </c>
      <c r="C40" s="295">
        <v>229</v>
      </c>
      <c r="D40" s="295">
        <v>219</v>
      </c>
      <c r="E40" s="295">
        <v>221</v>
      </c>
      <c r="F40" s="295">
        <v>71</v>
      </c>
      <c r="G40" s="295">
        <v>0</v>
      </c>
      <c r="H40" s="295">
        <v>0</v>
      </c>
      <c r="I40" s="295">
        <v>0</v>
      </c>
      <c r="J40" s="295">
        <v>0</v>
      </c>
      <c r="K40" s="295">
        <v>0</v>
      </c>
      <c r="L40" s="296">
        <v>0</v>
      </c>
      <c r="M40" s="296">
        <v>0</v>
      </c>
      <c r="N40" s="296">
        <v>0</v>
      </c>
      <c r="O40" s="297">
        <f>O44+O48</f>
        <v>740</v>
      </c>
      <c r="P40" s="177"/>
      <c r="Q40" s="177"/>
      <c r="R40" s="177"/>
      <c r="S40" s="208"/>
      <c r="T40" s="208"/>
      <c r="U40" s="208"/>
      <c r="V40" s="291"/>
      <c r="W40" s="177"/>
      <c r="X40" s="177"/>
      <c r="Y40" s="177"/>
      <c r="Z40" s="177"/>
      <c r="AA40" s="177"/>
      <c r="AB40" s="208"/>
      <c r="AC40" s="177"/>
      <c r="AD40" s="256"/>
      <c r="AE40" s="240"/>
      <c r="AF40" s="245"/>
      <c r="AH40" s="245"/>
      <c r="AS40" s="245"/>
    </row>
    <row r="41" spans="1:45" s="179" customFormat="1" ht="15" customHeight="1" x14ac:dyDescent="0.3">
      <c r="A41" s="259"/>
      <c r="B41" s="259" t="s">
        <v>702</v>
      </c>
      <c r="C41" s="295">
        <v>531</v>
      </c>
      <c r="D41" s="295">
        <v>552</v>
      </c>
      <c r="E41" s="295">
        <v>574</v>
      </c>
      <c r="F41" s="295">
        <v>142</v>
      </c>
      <c r="G41" s="295">
        <v>0</v>
      </c>
      <c r="H41" s="295">
        <v>0</v>
      </c>
      <c r="I41" s="295">
        <v>0</v>
      </c>
      <c r="J41" s="295">
        <v>0</v>
      </c>
      <c r="K41" s="295">
        <v>0</v>
      </c>
      <c r="L41" s="296">
        <v>0</v>
      </c>
      <c r="M41" s="296">
        <v>0</v>
      </c>
      <c r="N41" s="296">
        <v>0</v>
      </c>
      <c r="O41" s="297">
        <f>O45+O49</f>
        <v>1799</v>
      </c>
      <c r="P41" s="177"/>
      <c r="Q41" s="177"/>
      <c r="R41" s="177"/>
      <c r="S41" s="177"/>
      <c r="T41" s="177"/>
      <c r="U41" s="208"/>
      <c r="V41" s="286"/>
      <c r="W41" s="177"/>
      <c r="X41" s="177"/>
      <c r="Y41" s="177"/>
      <c r="Z41" s="177"/>
      <c r="AA41" s="177"/>
      <c r="AB41" s="208"/>
      <c r="AC41" s="177"/>
      <c r="AD41" s="240"/>
      <c r="AE41" s="240"/>
      <c r="AS41" s="245"/>
    </row>
    <row r="42" spans="1:45" s="179" customFormat="1" ht="14.5" customHeight="1" x14ac:dyDescent="0.3">
      <c r="A42" s="298" t="s">
        <v>712</v>
      </c>
      <c r="B42" s="299" t="s">
        <v>0</v>
      </c>
      <c r="C42" s="300">
        <f t="shared" ref="C42:N42" si="3">SUM(C43:C45)</f>
        <v>295</v>
      </c>
      <c r="D42" s="300">
        <f t="shared" si="3"/>
        <v>363</v>
      </c>
      <c r="E42" s="300">
        <f t="shared" si="3"/>
        <v>360</v>
      </c>
      <c r="F42" s="300">
        <f t="shared" si="3"/>
        <v>46</v>
      </c>
      <c r="G42" s="300">
        <f t="shared" si="3"/>
        <v>0</v>
      </c>
      <c r="H42" s="300">
        <f t="shared" si="3"/>
        <v>0</v>
      </c>
      <c r="I42" s="300">
        <f t="shared" si="3"/>
        <v>0</v>
      </c>
      <c r="J42" s="300">
        <f t="shared" si="3"/>
        <v>0</v>
      </c>
      <c r="K42" s="300">
        <f t="shared" si="3"/>
        <v>0</v>
      </c>
      <c r="L42" s="300">
        <f t="shared" si="3"/>
        <v>0</v>
      </c>
      <c r="M42" s="300">
        <f t="shared" si="3"/>
        <v>0</v>
      </c>
      <c r="N42" s="300">
        <f t="shared" si="3"/>
        <v>0</v>
      </c>
      <c r="O42" s="300">
        <f t="shared" ref="O42:O61" si="4">SUM(C42:N42)</f>
        <v>1064</v>
      </c>
      <c r="P42" s="294"/>
      <c r="Q42" s="177"/>
      <c r="R42" s="177"/>
      <c r="S42" s="177"/>
      <c r="T42" s="177"/>
      <c r="U42" s="177"/>
      <c r="V42" s="286"/>
      <c r="W42" s="177"/>
      <c r="X42" s="177"/>
      <c r="Y42" s="177"/>
      <c r="Z42" s="177"/>
      <c r="AA42" s="177"/>
      <c r="AB42" s="208"/>
      <c r="AC42" s="177"/>
      <c r="AD42" s="240"/>
      <c r="AE42" s="240"/>
      <c r="AF42" s="245"/>
      <c r="AG42" s="245"/>
      <c r="AH42" s="245"/>
      <c r="AQ42" s="245"/>
      <c r="AR42" s="245"/>
      <c r="AS42" s="245"/>
    </row>
    <row r="43" spans="1:45" s="179" customFormat="1" ht="14.5" customHeight="1" x14ac:dyDescent="0.3">
      <c r="A43" s="301"/>
      <c r="B43" s="259" t="s">
        <v>699</v>
      </c>
      <c r="C43" s="295">
        <v>40</v>
      </c>
      <c r="D43" s="295">
        <v>42</v>
      </c>
      <c r="E43" s="295">
        <v>29</v>
      </c>
      <c r="F43" s="295">
        <v>3</v>
      </c>
      <c r="G43" s="295">
        <v>0</v>
      </c>
      <c r="H43" s="295">
        <v>0</v>
      </c>
      <c r="I43" s="295">
        <v>0</v>
      </c>
      <c r="J43" s="295">
        <v>0</v>
      </c>
      <c r="K43" s="295">
        <v>0</v>
      </c>
      <c r="L43" s="296">
        <v>0</v>
      </c>
      <c r="M43" s="296">
        <v>0</v>
      </c>
      <c r="N43" s="296">
        <v>0</v>
      </c>
      <c r="O43" s="302">
        <f t="shared" si="4"/>
        <v>114</v>
      </c>
      <c r="P43" s="294"/>
      <c r="Q43" s="177"/>
      <c r="R43" s="177"/>
      <c r="S43" s="177"/>
      <c r="T43" s="177"/>
      <c r="U43" s="177"/>
      <c r="V43" s="286"/>
      <c r="W43" s="177"/>
      <c r="X43" s="177"/>
      <c r="Y43" s="177"/>
      <c r="Z43" s="177"/>
      <c r="AA43" s="177"/>
      <c r="AB43" s="208"/>
      <c r="AC43" s="208"/>
      <c r="AD43" s="240"/>
      <c r="AE43" s="256"/>
      <c r="AF43" s="245"/>
      <c r="AG43" s="245"/>
      <c r="AH43" s="245"/>
      <c r="AI43" s="245"/>
      <c r="AQ43" s="245"/>
      <c r="AR43" s="245"/>
      <c r="AS43" s="245"/>
    </row>
    <row r="44" spans="1:45" s="179" customFormat="1" ht="14.5" customHeight="1" x14ac:dyDescent="0.3">
      <c r="A44" s="301"/>
      <c r="B44" s="259" t="s">
        <v>700</v>
      </c>
      <c r="C44" s="295">
        <v>55</v>
      </c>
      <c r="D44" s="295">
        <v>39</v>
      </c>
      <c r="E44" s="295">
        <v>58</v>
      </c>
      <c r="F44" s="295">
        <v>9</v>
      </c>
      <c r="G44" s="295">
        <v>0</v>
      </c>
      <c r="H44" s="295">
        <v>0</v>
      </c>
      <c r="I44" s="295">
        <v>0</v>
      </c>
      <c r="J44" s="295">
        <v>0</v>
      </c>
      <c r="K44" s="295">
        <v>0</v>
      </c>
      <c r="L44" s="296">
        <v>0</v>
      </c>
      <c r="M44" s="296">
        <v>0</v>
      </c>
      <c r="N44" s="296">
        <v>0</v>
      </c>
      <c r="O44" s="302">
        <f t="shared" si="4"/>
        <v>161</v>
      </c>
      <c r="P44" s="177"/>
      <c r="Q44" s="177"/>
      <c r="R44" s="177"/>
      <c r="S44" s="177"/>
      <c r="T44" s="177"/>
      <c r="U44" s="177"/>
      <c r="V44" s="286"/>
      <c r="W44" s="177"/>
      <c r="X44" s="177"/>
      <c r="Y44" s="177"/>
      <c r="Z44" s="177"/>
      <c r="AA44" s="177"/>
      <c r="AB44" s="208"/>
      <c r="AC44" s="177"/>
      <c r="AD44" s="256"/>
      <c r="AE44" s="240"/>
      <c r="AF44" s="245"/>
      <c r="AG44" s="245"/>
      <c r="AH44" s="245"/>
      <c r="AI44" s="245"/>
      <c r="AQ44" s="245"/>
      <c r="AR44" s="245"/>
      <c r="AS44" s="245"/>
    </row>
    <row r="45" spans="1:45" s="179" customFormat="1" ht="14.5" customHeight="1" x14ac:dyDescent="0.3">
      <c r="A45" s="301"/>
      <c r="B45" s="259" t="s">
        <v>702</v>
      </c>
      <c r="C45" s="295">
        <v>200</v>
      </c>
      <c r="D45" s="295">
        <v>282</v>
      </c>
      <c r="E45" s="295">
        <v>273</v>
      </c>
      <c r="F45" s="295">
        <v>34</v>
      </c>
      <c r="G45" s="295">
        <v>0</v>
      </c>
      <c r="H45" s="295">
        <v>0</v>
      </c>
      <c r="I45" s="295">
        <v>0</v>
      </c>
      <c r="J45" s="295">
        <v>0</v>
      </c>
      <c r="K45" s="295">
        <v>0</v>
      </c>
      <c r="L45" s="296">
        <v>0</v>
      </c>
      <c r="M45" s="296">
        <v>0</v>
      </c>
      <c r="N45" s="296">
        <v>0</v>
      </c>
      <c r="O45" s="302">
        <f t="shared" si="4"/>
        <v>789</v>
      </c>
      <c r="P45" s="177"/>
      <c r="Q45" s="177"/>
      <c r="R45" s="177"/>
      <c r="S45" s="177"/>
      <c r="T45" s="177"/>
      <c r="U45" s="177"/>
      <c r="V45" s="286"/>
      <c r="W45" s="177"/>
      <c r="X45" s="177"/>
      <c r="Y45" s="177"/>
      <c r="Z45" s="177"/>
      <c r="AA45" s="177"/>
      <c r="AB45" s="208"/>
      <c r="AC45" s="177"/>
      <c r="AD45" s="256"/>
      <c r="AE45" s="240"/>
      <c r="AF45" s="245"/>
      <c r="AG45" s="245"/>
      <c r="AH45" s="245"/>
      <c r="AI45" s="245"/>
      <c r="AQ45" s="245"/>
      <c r="AR45" s="245"/>
      <c r="AS45" s="245"/>
    </row>
    <row r="46" spans="1:45" s="179" customFormat="1" ht="14.5" customHeight="1" x14ac:dyDescent="0.3">
      <c r="A46" s="298" t="s">
        <v>713</v>
      </c>
      <c r="B46" s="299" t="s">
        <v>0</v>
      </c>
      <c r="C46" s="300">
        <f t="shared" ref="C46:N46" si="5">SUM(C47:C49)</f>
        <v>646</v>
      </c>
      <c r="D46" s="300">
        <f t="shared" si="5"/>
        <v>577</v>
      </c>
      <c r="E46" s="300">
        <f t="shared" si="5"/>
        <v>618</v>
      </c>
      <c r="F46" s="300">
        <f t="shared" si="5"/>
        <v>225</v>
      </c>
      <c r="G46" s="300">
        <f t="shared" si="5"/>
        <v>0</v>
      </c>
      <c r="H46" s="300">
        <f t="shared" si="5"/>
        <v>0</v>
      </c>
      <c r="I46" s="300">
        <f t="shared" si="5"/>
        <v>0</v>
      </c>
      <c r="J46" s="300">
        <f t="shared" si="5"/>
        <v>0</v>
      </c>
      <c r="K46" s="300">
        <f t="shared" si="5"/>
        <v>0</v>
      </c>
      <c r="L46" s="300">
        <f t="shared" si="5"/>
        <v>0</v>
      </c>
      <c r="M46" s="300">
        <f t="shared" si="5"/>
        <v>0</v>
      </c>
      <c r="N46" s="300">
        <f t="shared" si="5"/>
        <v>0</v>
      </c>
      <c r="O46" s="300">
        <f t="shared" si="4"/>
        <v>2066</v>
      </c>
      <c r="P46" s="177"/>
      <c r="Q46" s="177"/>
      <c r="R46" s="177"/>
      <c r="S46" s="177"/>
      <c r="T46" s="177"/>
      <c r="U46" s="177"/>
      <c r="V46" s="286"/>
      <c r="W46" s="177"/>
      <c r="X46" s="177"/>
      <c r="Y46" s="177"/>
      <c r="Z46" s="177"/>
      <c r="AA46" s="177"/>
      <c r="AB46" s="208"/>
      <c r="AC46" s="177"/>
      <c r="AD46" s="256"/>
      <c r="AE46" s="240"/>
      <c r="AF46" s="245"/>
      <c r="AG46" s="245"/>
      <c r="AH46" s="245"/>
      <c r="AI46" s="245"/>
      <c r="AP46" s="245"/>
      <c r="AQ46" s="245"/>
      <c r="AR46" s="245"/>
      <c r="AS46" s="245"/>
    </row>
    <row r="47" spans="1:45" s="179" customFormat="1" ht="14.5" customHeight="1" x14ac:dyDescent="0.3">
      <c r="A47" s="301"/>
      <c r="B47" s="259" t="s">
        <v>699</v>
      </c>
      <c r="C47" s="295">
        <v>141</v>
      </c>
      <c r="D47" s="295">
        <v>127</v>
      </c>
      <c r="E47" s="295">
        <v>154</v>
      </c>
      <c r="F47" s="295">
        <v>55</v>
      </c>
      <c r="G47" s="295">
        <v>0</v>
      </c>
      <c r="H47" s="295">
        <v>0</v>
      </c>
      <c r="I47" s="295">
        <v>0</v>
      </c>
      <c r="J47" s="295">
        <v>0</v>
      </c>
      <c r="K47" s="295">
        <v>0</v>
      </c>
      <c r="L47" s="296">
        <v>0</v>
      </c>
      <c r="M47" s="296">
        <v>0</v>
      </c>
      <c r="N47" s="296">
        <v>0</v>
      </c>
      <c r="O47" s="302">
        <f t="shared" si="4"/>
        <v>477</v>
      </c>
      <c r="P47" s="177"/>
      <c r="Q47" s="177"/>
      <c r="R47" s="177"/>
      <c r="S47" s="177"/>
      <c r="T47" s="177"/>
      <c r="U47" s="177"/>
      <c r="V47" s="291"/>
      <c r="W47" s="208"/>
      <c r="X47" s="208"/>
      <c r="Y47" s="208"/>
      <c r="Z47" s="208"/>
      <c r="AA47" s="208"/>
      <c r="AB47" s="208"/>
      <c r="AC47" s="208"/>
      <c r="AD47" s="256"/>
      <c r="AE47" s="256"/>
      <c r="AF47" s="245"/>
      <c r="AG47" s="245"/>
      <c r="AH47" s="245"/>
      <c r="AI47" s="245"/>
      <c r="AP47" s="245"/>
      <c r="AQ47" s="245"/>
      <c r="AR47" s="245"/>
      <c r="AS47" s="245"/>
    </row>
    <row r="48" spans="1:45" s="179" customFormat="1" ht="14.5" customHeight="1" x14ac:dyDescent="0.3">
      <c r="A48" s="301"/>
      <c r="B48" s="259" t="s">
        <v>700</v>
      </c>
      <c r="C48" s="295">
        <v>174</v>
      </c>
      <c r="D48" s="295">
        <v>180</v>
      </c>
      <c r="E48" s="295">
        <v>163</v>
      </c>
      <c r="F48" s="295">
        <v>62</v>
      </c>
      <c r="G48" s="295">
        <v>0</v>
      </c>
      <c r="H48" s="295">
        <v>0</v>
      </c>
      <c r="I48" s="295">
        <v>0</v>
      </c>
      <c r="J48" s="295">
        <v>0</v>
      </c>
      <c r="K48" s="295">
        <v>0</v>
      </c>
      <c r="L48" s="296">
        <v>0</v>
      </c>
      <c r="M48" s="296">
        <v>0</v>
      </c>
      <c r="N48" s="296">
        <v>0</v>
      </c>
      <c r="O48" s="302">
        <f t="shared" si="4"/>
        <v>579</v>
      </c>
      <c r="P48" s="177"/>
      <c r="Q48" s="177"/>
      <c r="R48" s="177"/>
      <c r="S48" s="177"/>
      <c r="T48" s="177"/>
      <c r="U48" s="208"/>
      <c r="V48" s="291"/>
      <c r="W48" s="208"/>
      <c r="X48" s="208"/>
      <c r="Y48" s="208"/>
      <c r="Z48" s="208"/>
      <c r="AA48" s="208"/>
      <c r="AB48" s="208"/>
      <c r="AC48" s="208"/>
      <c r="AD48" s="256"/>
      <c r="AE48" s="256"/>
      <c r="AF48" s="245"/>
      <c r="AG48" s="245"/>
      <c r="AH48" s="245"/>
      <c r="AI48" s="245"/>
      <c r="AL48" s="245"/>
      <c r="AM48" s="245"/>
      <c r="AN48" s="245"/>
      <c r="AO48" s="245"/>
      <c r="AP48" s="245"/>
      <c r="AQ48" s="245"/>
      <c r="AR48" s="245"/>
      <c r="AS48" s="245"/>
    </row>
    <row r="49" spans="1:45" s="179" customFormat="1" ht="14.5" customHeight="1" x14ac:dyDescent="0.3">
      <c r="A49" s="301"/>
      <c r="B49" s="259" t="s">
        <v>702</v>
      </c>
      <c r="C49" s="295">
        <v>331</v>
      </c>
      <c r="D49" s="295">
        <v>270</v>
      </c>
      <c r="E49" s="295">
        <v>301</v>
      </c>
      <c r="F49" s="295">
        <v>108</v>
      </c>
      <c r="G49" s="295">
        <v>0</v>
      </c>
      <c r="H49" s="295">
        <v>0</v>
      </c>
      <c r="I49" s="295">
        <v>0</v>
      </c>
      <c r="J49" s="295">
        <v>0</v>
      </c>
      <c r="K49" s="295">
        <v>0</v>
      </c>
      <c r="L49" s="296">
        <v>0</v>
      </c>
      <c r="M49" s="296">
        <v>0</v>
      </c>
      <c r="N49" s="296">
        <v>0</v>
      </c>
      <c r="O49" s="302">
        <f t="shared" si="4"/>
        <v>1010</v>
      </c>
      <c r="P49" s="177"/>
      <c r="Q49" s="177"/>
      <c r="R49" s="177"/>
      <c r="S49" s="177"/>
      <c r="T49" s="177"/>
      <c r="U49" s="177"/>
      <c r="V49" s="286"/>
      <c r="W49" s="177"/>
      <c r="X49" s="177"/>
      <c r="Y49" s="177"/>
      <c r="Z49" s="177"/>
      <c r="AA49" s="177"/>
      <c r="AB49" s="177"/>
      <c r="AC49" s="177"/>
      <c r="AD49" s="256"/>
      <c r="AE49" s="240"/>
      <c r="AF49" s="245"/>
      <c r="AG49" s="245"/>
      <c r="AH49" s="245"/>
      <c r="AI49" s="245"/>
      <c r="AP49" s="245"/>
      <c r="AQ49" s="245"/>
      <c r="AR49" s="245"/>
      <c r="AS49" s="245"/>
    </row>
    <row r="50" spans="1:45" s="179" customFormat="1" ht="14.5" customHeight="1" x14ac:dyDescent="0.3">
      <c r="A50" s="299" t="s">
        <v>1</v>
      </c>
      <c r="B50" s="299" t="s">
        <v>0</v>
      </c>
      <c r="C50" s="300">
        <f t="shared" ref="C50:N50" si="6">SUM(C51:C53)</f>
        <v>2912</v>
      </c>
      <c r="D50" s="300">
        <f t="shared" si="6"/>
        <v>3059</v>
      </c>
      <c r="E50" s="300">
        <f t="shared" si="6"/>
        <v>4444</v>
      </c>
      <c r="F50" s="300">
        <f t="shared" si="6"/>
        <v>756</v>
      </c>
      <c r="G50" s="300">
        <f t="shared" si="6"/>
        <v>0</v>
      </c>
      <c r="H50" s="300">
        <f t="shared" si="6"/>
        <v>0</v>
      </c>
      <c r="I50" s="300">
        <f t="shared" si="6"/>
        <v>0</v>
      </c>
      <c r="J50" s="300">
        <f t="shared" si="6"/>
        <v>0</v>
      </c>
      <c r="K50" s="300">
        <f t="shared" si="6"/>
        <v>0</v>
      </c>
      <c r="L50" s="300">
        <f t="shared" si="6"/>
        <v>0</v>
      </c>
      <c r="M50" s="300">
        <f t="shared" si="6"/>
        <v>0</v>
      </c>
      <c r="N50" s="300">
        <f t="shared" si="6"/>
        <v>0</v>
      </c>
      <c r="O50" s="300">
        <f t="shared" si="4"/>
        <v>11171</v>
      </c>
      <c r="P50" s="177"/>
      <c r="Q50" s="177"/>
      <c r="R50" s="177"/>
      <c r="S50" s="177"/>
      <c r="T50" s="177"/>
      <c r="U50" s="208"/>
      <c r="V50" s="291"/>
      <c r="W50" s="208"/>
      <c r="X50" s="208"/>
      <c r="Y50" s="208"/>
      <c r="Z50" s="208"/>
      <c r="AA50" s="208"/>
      <c r="AB50" s="208"/>
      <c r="AC50" s="208"/>
      <c r="AD50" s="256"/>
      <c r="AE50" s="256"/>
      <c r="AF50" s="245"/>
      <c r="AG50" s="245"/>
      <c r="AH50" s="245"/>
      <c r="AI50" s="245"/>
      <c r="AP50" s="245"/>
      <c r="AQ50" s="245"/>
      <c r="AR50" s="245"/>
      <c r="AS50" s="245"/>
    </row>
    <row r="51" spans="1:45" s="179" customFormat="1" ht="14.5" customHeight="1" x14ac:dyDescent="0.3">
      <c r="A51" s="259"/>
      <c r="B51" s="259" t="s">
        <v>699</v>
      </c>
      <c r="C51" s="295">
        <v>185</v>
      </c>
      <c r="D51" s="295">
        <v>180</v>
      </c>
      <c r="E51" s="295">
        <v>175</v>
      </c>
      <c r="F51" s="295">
        <v>39</v>
      </c>
      <c r="G51" s="295">
        <v>0</v>
      </c>
      <c r="H51" s="295">
        <v>0</v>
      </c>
      <c r="I51" s="295">
        <v>0</v>
      </c>
      <c r="J51" s="295">
        <v>0</v>
      </c>
      <c r="K51" s="295">
        <v>0</v>
      </c>
      <c r="L51" s="296">
        <v>0</v>
      </c>
      <c r="M51" s="296">
        <v>0</v>
      </c>
      <c r="N51" s="296">
        <v>0</v>
      </c>
      <c r="O51" s="302">
        <f t="shared" si="4"/>
        <v>579</v>
      </c>
      <c r="P51" s="177"/>
      <c r="Q51" s="177"/>
      <c r="R51" s="177"/>
      <c r="S51" s="177"/>
      <c r="T51" s="177"/>
      <c r="U51" s="177"/>
      <c r="V51" s="286"/>
      <c r="W51" s="177"/>
      <c r="X51" s="208"/>
      <c r="Y51" s="208"/>
      <c r="Z51" s="208"/>
      <c r="AA51" s="208"/>
      <c r="AB51" s="208"/>
      <c r="AC51" s="208"/>
      <c r="AD51" s="256"/>
      <c r="AE51" s="256"/>
      <c r="AF51" s="245"/>
      <c r="AG51" s="245"/>
      <c r="AH51" s="245"/>
      <c r="AI51" s="245"/>
      <c r="AO51" s="245"/>
      <c r="AP51" s="245"/>
      <c r="AQ51" s="245"/>
      <c r="AR51" s="245"/>
      <c r="AS51" s="245"/>
    </row>
    <row r="52" spans="1:45" s="179" customFormat="1" ht="14.5" customHeight="1" x14ac:dyDescent="0.3">
      <c r="A52" s="259"/>
      <c r="B52" s="259" t="s">
        <v>700</v>
      </c>
      <c r="C52" s="295">
        <v>238</v>
      </c>
      <c r="D52" s="295">
        <v>213</v>
      </c>
      <c r="E52" s="295">
        <v>250</v>
      </c>
      <c r="F52" s="295">
        <v>78</v>
      </c>
      <c r="G52" s="295">
        <v>0</v>
      </c>
      <c r="H52" s="295">
        <v>0</v>
      </c>
      <c r="I52" s="295">
        <v>0</v>
      </c>
      <c r="J52" s="295">
        <v>0</v>
      </c>
      <c r="K52" s="295">
        <v>0</v>
      </c>
      <c r="L52" s="296">
        <v>0</v>
      </c>
      <c r="M52" s="296">
        <v>0</v>
      </c>
      <c r="N52" s="296">
        <v>0</v>
      </c>
      <c r="O52" s="302">
        <f t="shared" si="4"/>
        <v>779</v>
      </c>
      <c r="P52" s="177"/>
      <c r="Q52" s="177"/>
      <c r="R52" s="177"/>
      <c r="S52" s="177"/>
      <c r="T52" s="177"/>
      <c r="U52" s="177"/>
      <c r="V52" s="286"/>
      <c r="W52" s="177"/>
      <c r="X52" s="177"/>
      <c r="Y52" s="208"/>
      <c r="Z52" s="208"/>
      <c r="AA52" s="208"/>
      <c r="AB52" s="208"/>
      <c r="AC52" s="177"/>
      <c r="AD52" s="256"/>
      <c r="AE52" s="240"/>
      <c r="AF52" s="245"/>
      <c r="AG52" s="245"/>
      <c r="AH52" s="245"/>
      <c r="AI52" s="245"/>
      <c r="AP52" s="245"/>
      <c r="AQ52" s="245"/>
      <c r="AR52" s="245"/>
      <c r="AS52" s="245"/>
    </row>
    <row r="53" spans="1:45" s="179" customFormat="1" ht="14.5" customHeight="1" x14ac:dyDescent="0.3">
      <c r="A53" s="259"/>
      <c r="B53" s="259" t="s">
        <v>702</v>
      </c>
      <c r="C53" s="295">
        <v>2489</v>
      </c>
      <c r="D53" s="295">
        <v>2666</v>
      </c>
      <c r="E53" s="295">
        <v>4019</v>
      </c>
      <c r="F53" s="295">
        <v>639</v>
      </c>
      <c r="G53" s="295">
        <v>0</v>
      </c>
      <c r="H53" s="295">
        <v>0</v>
      </c>
      <c r="I53" s="295">
        <v>0</v>
      </c>
      <c r="J53" s="295">
        <v>0</v>
      </c>
      <c r="K53" s="295">
        <v>0</v>
      </c>
      <c r="L53" s="296">
        <v>0</v>
      </c>
      <c r="M53" s="296">
        <v>0</v>
      </c>
      <c r="N53" s="296">
        <v>0</v>
      </c>
      <c r="O53" s="302">
        <f t="shared" si="4"/>
        <v>9813</v>
      </c>
      <c r="P53" s="177"/>
      <c r="Q53" s="177"/>
      <c r="R53" s="177"/>
      <c r="S53" s="177"/>
      <c r="T53" s="177"/>
      <c r="U53" s="177"/>
      <c r="V53" s="286"/>
      <c r="W53" s="177"/>
      <c r="X53" s="208"/>
      <c r="Y53" s="208"/>
      <c r="Z53" s="208"/>
      <c r="AA53" s="208"/>
      <c r="AB53" s="208"/>
      <c r="AC53" s="208"/>
      <c r="AD53" s="256"/>
      <c r="AE53" s="256"/>
      <c r="AF53" s="245"/>
      <c r="AG53" s="245"/>
      <c r="AH53" s="245"/>
      <c r="AI53" s="245"/>
      <c r="AP53" s="245"/>
      <c r="AQ53" s="245"/>
      <c r="AR53" s="245"/>
      <c r="AS53" s="245"/>
    </row>
    <row r="54" spans="1:45" s="179" customFormat="1" ht="14.5" customHeight="1" x14ac:dyDescent="0.3">
      <c r="A54" s="299" t="s">
        <v>2</v>
      </c>
      <c r="B54" s="299" t="s">
        <v>0</v>
      </c>
      <c r="C54" s="300">
        <f t="shared" ref="C54:N54" si="7">SUM(C55:C57)</f>
        <v>549</v>
      </c>
      <c r="D54" s="300">
        <f t="shared" si="7"/>
        <v>393</v>
      </c>
      <c r="E54" s="300">
        <f t="shared" si="7"/>
        <v>407</v>
      </c>
      <c r="F54" s="300">
        <f t="shared" si="7"/>
        <v>197</v>
      </c>
      <c r="G54" s="300">
        <f t="shared" si="7"/>
        <v>0</v>
      </c>
      <c r="H54" s="300">
        <f t="shared" si="7"/>
        <v>0</v>
      </c>
      <c r="I54" s="300">
        <f t="shared" si="7"/>
        <v>0</v>
      </c>
      <c r="J54" s="300">
        <f t="shared" si="7"/>
        <v>0</v>
      </c>
      <c r="K54" s="300">
        <f t="shared" si="7"/>
        <v>0</v>
      </c>
      <c r="L54" s="300">
        <f t="shared" si="7"/>
        <v>0</v>
      </c>
      <c r="M54" s="300">
        <f t="shared" si="7"/>
        <v>0</v>
      </c>
      <c r="N54" s="300">
        <f t="shared" si="7"/>
        <v>0</v>
      </c>
      <c r="O54" s="300">
        <f t="shared" si="4"/>
        <v>1546</v>
      </c>
      <c r="P54" s="177"/>
      <c r="Q54" s="177"/>
      <c r="R54" s="177"/>
      <c r="S54" s="177"/>
      <c r="T54" s="177"/>
      <c r="U54" s="177"/>
      <c r="V54" s="286"/>
      <c r="W54" s="177"/>
      <c r="X54" s="177"/>
      <c r="Y54" s="208"/>
      <c r="Z54" s="208"/>
      <c r="AA54" s="177"/>
      <c r="AB54" s="208"/>
      <c r="AC54" s="177"/>
      <c r="AD54" s="240"/>
      <c r="AE54" s="240"/>
      <c r="AF54" s="245"/>
      <c r="AG54" s="245"/>
      <c r="AH54" s="245"/>
      <c r="AI54" s="245"/>
      <c r="AP54" s="245"/>
      <c r="AQ54" s="245"/>
      <c r="AR54" s="245"/>
      <c r="AS54" s="245"/>
    </row>
    <row r="55" spans="1:45" s="179" customFormat="1" ht="14.5" customHeight="1" x14ac:dyDescent="0.3">
      <c r="A55" s="259"/>
      <c r="B55" s="259" t="s">
        <v>699</v>
      </c>
      <c r="C55" s="295">
        <v>160</v>
      </c>
      <c r="D55" s="295">
        <v>167</v>
      </c>
      <c r="E55" s="295">
        <v>185</v>
      </c>
      <c r="F55" s="295">
        <v>71</v>
      </c>
      <c r="G55" s="295">
        <v>0</v>
      </c>
      <c r="H55" s="295">
        <v>0</v>
      </c>
      <c r="I55" s="295">
        <v>0</v>
      </c>
      <c r="J55" s="295">
        <v>0</v>
      </c>
      <c r="K55" s="295">
        <v>0</v>
      </c>
      <c r="L55" s="296">
        <v>0</v>
      </c>
      <c r="M55" s="296">
        <v>0</v>
      </c>
      <c r="N55" s="296">
        <v>0</v>
      </c>
      <c r="O55" s="302">
        <f t="shared" si="4"/>
        <v>583</v>
      </c>
      <c r="P55" s="177"/>
      <c r="Q55" s="177"/>
      <c r="R55" s="177"/>
      <c r="S55" s="177"/>
      <c r="T55" s="177"/>
      <c r="U55" s="177"/>
      <c r="V55" s="286"/>
      <c r="W55" s="177"/>
      <c r="X55" s="177"/>
      <c r="Y55" s="177"/>
      <c r="Z55" s="208"/>
      <c r="AA55" s="208"/>
      <c r="AB55" s="208"/>
      <c r="AC55" s="208"/>
      <c r="AD55" s="256"/>
      <c r="AE55" s="256"/>
      <c r="AF55" s="245"/>
      <c r="AG55" s="245"/>
      <c r="AH55" s="245"/>
      <c r="AP55" s="245"/>
      <c r="AQ55" s="245"/>
      <c r="AR55" s="245"/>
      <c r="AS55" s="245"/>
    </row>
    <row r="56" spans="1:45" s="179" customFormat="1" ht="14.5" customHeight="1" x14ac:dyDescent="0.3">
      <c r="A56" s="259"/>
      <c r="B56" s="259" t="s">
        <v>700</v>
      </c>
      <c r="C56" s="295">
        <v>52</v>
      </c>
      <c r="D56" s="295">
        <v>50</v>
      </c>
      <c r="E56" s="295">
        <v>31</v>
      </c>
      <c r="F56" s="295">
        <v>14</v>
      </c>
      <c r="G56" s="295">
        <v>0</v>
      </c>
      <c r="H56" s="295">
        <v>0</v>
      </c>
      <c r="I56" s="295">
        <v>0</v>
      </c>
      <c r="J56" s="295">
        <v>0</v>
      </c>
      <c r="K56" s="295">
        <v>0</v>
      </c>
      <c r="L56" s="296">
        <v>0</v>
      </c>
      <c r="M56" s="296">
        <v>0</v>
      </c>
      <c r="N56" s="296">
        <v>0</v>
      </c>
      <c r="O56" s="302">
        <f t="shared" si="4"/>
        <v>147</v>
      </c>
      <c r="P56" s="177"/>
      <c r="Q56" s="177"/>
      <c r="R56" s="177"/>
      <c r="S56" s="177"/>
      <c r="T56" s="177"/>
      <c r="U56" s="177"/>
      <c r="V56" s="291"/>
      <c r="W56" s="208"/>
      <c r="X56" s="208"/>
      <c r="Y56" s="208"/>
      <c r="Z56" s="208"/>
      <c r="AA56" s="208"/>
      <c r="AB56" s="208"/>
      <c r="AC56" s="208"/>
      <c r="AD56" s="256"/>
      <c r="AE56" s="256"/>
      <c r="AF56" s="245"/>
      <c r="AG56" s="245"/>
      <c r="AH56" s="245"/>
      <c r="AI56" s="245"/>
      <c r="AP56" s="245"/>
      <c r="AQ56" s="245"/>
      <c r="AR56" s="245"/>
      <c r="AS56" s="245"/>
    </row>
    <row r="57" spans="1:45" s="179" customFormat="1" ht="14.5" customHeight="1" x14ac:dyDescent="0.3">
      <c r="A57" s="259"/>
      <c r="B57" s="259" t="s">
        <v>702</v>
      </c>
      <c r="C57" s="295">
        <v>337</v>
      </c>
      <c r="D57" s="295">
        <v>176</v>
      </c>
      <c r="E57" s="295">
        <v>191</v>
      </c>
      <c r="F57" s="295">
        <v>112</v>
      </c>
      <c r="G57" s="295">
        <v>0</v>
      </c>
      <c r="H57" s="295">
        <v>0</v>
      </c>
      <c r="I57" s="295">
        <v>0</v>
      </c>
      <c r="J57" s="295">
        <v>0</v>
      </c>
      <c r="K57" s="295">
        <v>0</v>
      </c>
      <c r="L57" s="296">
        <v>0</v>
      </c>
      <c r="M57" s="296">
        <v>0</v>
      </c>
      <c r="N57" s="296">
        <v>0</v>
      </c>
      <c r="O57" s="302">
        <f t="shared" si="4"/>
        <v>816</v>
      </c>
      <c r="P57" s="177"/>
      <c r="Q57" s="177"/>
      <c r="R57" s="177"/>
      <c r="S57" s="177"/>
      <c r="T57" s="177"/>
      <c r="U57" s="177"/>
      <c r="V57" s="291"/>
      <c r="W57" s="208"/>
      <c r="X57" s="208"/>
      <c r="Y57" s="208"/>
      <c r="Z57" s="208"/>
      <c r="AA57" s="208"/>
      <c r="AB57" s="208"/>
      <c r="AC57" s="177"/>
      <c r="AD57" s="240"/>
      <c r="AE57" s="240"/>
      <c r="AF57" s="245"/>
      <c r="AG57" s="245"/>
      <c r="AI57" s="245"/>
      <c r="AP57" s="245"/>
      <c r="AQ57" s="245"/>
      <c r="AR57" s="245"/>
      <c r="AS57" s="245"/>
    </row>
    <row r="58" spans="1:45" s="179" customFormat="1" ht="14.5" customHeight="1" x14ac:dyDescent="0.3">
      <c r="A58" s="299" t="s">
        <v>714</v>
      </c>
      <c r="B58" s="299" t="s">
        <v>0</v>
      </c>
      <c r="C58" s="300">
        <f t="shared" ref="C58:N58" si="8">SUM(C59:C61)</f>
        <v>5626</v>
      </c>
      <c r="D58" s="300">
        <f t="shared" si="8"/>
        <v>5630</v>
      </c>
      <c r="E58" s="300">
        <f t="shared" si="8"/>
        <v>5124</v>
      </c>
      <c r="F58" s="300">
        <f t="shared" si="8"/>
        <v>1718</v>
      </c>
      <c r="G58" s="300">
        <f t="shared" si="8"/>
        <v>0</v>
      </c>
      <c r="H58" s="300">
        <f t="shared" si="8"/>
        <v>0</v>
      </c>
      <c r="I58" s="300">
        <f t="shared" si="8"/>
        <v>0</v>
      </c>
      <c r="J58" s="300">
        <f t="shared" si="8"/>
        <v>0</v>
      </c>
      <c r="K58" s="300">
        <f t="shared" si="8"/>
        <v>0</v>
      </c>
      <c r="L58" s="300">
        <f t="shared" si="8"/>
        <v>0</v>
      </c>
      <c r="M58" s="300">
        <f t="shared" si="8"/>
        <v>0</v>
      </c>
      <c r="N58" s="300">
        <f t="shared" si="8"/>
        <v>0</v>
      </c>
      <c r="O58" s="300">
        <f t="shared" si="4"/>
        <v>18098</v>
      </c>
      <c r="P58" s="177"/>
      <c r="Q58" s="177"/>
      <c r="R58" s="177"/>
      <c r="S58" s="177"/>
      <c r="T58" s="177"/>
      <c r="U58" s="177"/>
      <c r="V58" s="286"/>
      <c r="W58" s="177"/>
      <c r="X58" s="177"/>
      <c r="Y58" s="208"/>
      <c r="Z58" s="208"/>
      <c r="AA58" s="208"/>
      <c r="AB58" s="208"/>
      <c r="AC58" s="208"/>
      <c r="AD58" s="256"/>
      <c r="AE58" s="256"/>
      <c r="AF58" s="245"/>
      <c r="AG58" s="245"/>
      <c r="AH58" s="245"/>
      <c r="AI58" s="245"/>
      <c r="AP58" s="245"/>
      <c r="AQ58" s="245"/>
      <c r="AR58" s="245"/>
      <c r="AS58" s="245"/>
    </row>
    <row r="59" spans="1:45" s="179" customFormat="1" ht="14.5" customHeight="1" x14ac:dyDescent="0.3">
      <c r="A59" s="259"/>
      <c r="B59" s="259" t="s">
        <v>699</v>
      </c>
      <c r="C59" s="295">
        <v>102</v>
      </c>
      <c r="D59" s="295">
        <v>54</v>
      </c>
      <c r="E59" s="295">
        <v>57</v>
      </c>
      <c r="F59" s="295">
        <v>33</v>
      </c>
      <c r="G59" s="295">
        <v>0</v>
      </c>
      <c r="H59" s="295">
        <v>0</v>
      </c>
      <c r="I59" s="295">
        <v>0</v>
      </c>
      <c r="J59" s="295">
        <v>0</v>
      </c>
      <c r="K59" s="295">
        <v>0</v>
      </c>
      <c r="L59" s="296">
        <v>0</v>
      </c>
      <c r="M59" s="296">
        <v>0</v>
      </c>
      <c r="N59" s="296">
        <v>0</v>
      </c>
      <c r="O59" s="302">
        <f t="shared" si="4"/>
        <v>246</v>
      </c>
      <c r="P59" s="177"/>
      <c r="Q59" s="177"/>
      <c r="R59" s="177"/>
      <c r="S59" s="177"/>
      <c r="T59" s="177"/>
      <c r="U59" s="177"/>
      <c r="V59" s="286"/>
      <c r="W59" s="177"/>
      <c r="X59" s="177"/>
      <c r="Y59" s="208"/>
      <c r="Z59" s="208"/>
      <c r="AA59" s="208"/>
      <c r="AB59" s="208"/>
      <c r="AC59" s="208"/>
      <c r="AD59" s="256"/>
      <c r="AE59" s="256"/>
      <c r="AF59" s="245"/>
      <c r="AG59" s="245"/>
      <c r="AH59" s="245"/>
      <c r="AP59" s="245"/>
      <c r="AQ59" s="245"/>
      <c r="AR59" s="245"/>
      <c r="AS59" s="245"/>
    </row>
    <row r="60" spans="1:45" s="179" customFormat="1" ht="14.5" customHeight="1" x14ac:dyDescent="0.3">
      <c r="A60" s="259"/>
      <c r="B60" s="259" t="s">
        <v>700</v>
      </c>
      <c r="C60" s="295">
        <v>92</v>
      </c>
      <c r="D60" s="295">
        <v>75</v>
      </c>
      <c r="E60" s="295">
        <v>63</v>
      </c>
      <c r="F60" s="295">
        <v>16</v>
      </c>
      <c r="G60" s="295">
        <v>0</v>
      </c>
      <c r="H60" s="295">
        <v>0</v>
      </c>
      <c r="I60" s="295">
        <v>0</v>
      </c>
      <c r="J60" s="295">
        <v>0</v>
      </c>
      <c r="K60" s="295">
        <v>0</v>
      </c>
      <c r="L60" s="296">
        <v>0</v>
      </c>
      <c r="M60" s="296">
        <v>0</v>
      </c>
      <c r="N60" s="296">
        <v>0</v>
      </c>
      <c r="O60" s="302">
        <f t="shared" si="4"/>
        <v>246</v>
      </c>
      <c r="P60" s="177"/>
      <c r="Q60" s="177"/>
      <c r="R60" s="177"/>
      <c r="S60" s="177"/>
      <c r="T60" s="177"/>
      <c r="U60" s="177"/>
      <c r="V60" s="286"/>
      <c r="W60" s="177"/>
      <c r="X60" s="177"/>
      <c r="Y60" s="208"/>
      <c r="Z60" s="208"/>
      <c r="AA60" s="208"/>
      <c r="AB60" s="208"/>
      <c r="AC60" s="208"/>
      <c r="AD60" s="256"/>
      <c r="AE60" s="256"/>
      <c r="AF60" s="245"/>
      <c r="AG60" s="245"/>
      <c r="AH60" s="245"/>
      <c r="AK60" s="245"/>
      <c r="AL60" s="245"/>
      <c r="AM60" s="245"/>
      <c r="AN60" s="245"/>
      <c r="AO60" s="245"/>
      <c r="AP60" s="245"/>
      <c r="AQ60" s="245"/>
      <c r="AR60" s="245"/>
      <c r="AS60" s="245"/>
    </row>
    <row r="61" spans="1:45" s="179" customFormat="1" ht="14.5" customHeight="1" x14ac:dyDescent="0.3">
      <c r="A61" s="259"/>
      <c r="B61" s="259" t="s">
        <v>702</v>
      </c>
      <c r="C61" s="295">
        <v>5432</v>
      </c>
      <c r="D61" s="295">
        <v>5501</v>
      </c>
      <c r="E61" s="295">
        <v>5004</v>
      </c>
      <c r="F61" s="295">
        <v>1669</v>
      </c>
      <c r="G61" s="295">
        <v>0</v>
      </c>
      <c r="H61" s="295">
        <v>0</v>
      </c>
      <c r="I61" s="295">
        <v>0</v>
      </c>
      <c r="J61" s="295">
        <v>0</v>
      </c>
      <c r="K61" s="295">
        <v>0</v>
      </c>
      <c r="L61" s="296">
        <v>0</v>
      </c>
      <c r="M61" s="296">
        <v>0</v>
      </c>
      <c r="N61" s="296">
        <v>0</v>
      </c>
      <c r="O61" s="302">
        <f t="shared" si="4"/>
        <v>17606</v>
      </c>
      <c r="P61" s="177"/>
      <c r="Q61" s="177"/>
      <c r="R61" s="177"/>
      <c r="S61" s="177"/>
      <c r="T61" s="177"/>
      <c r="U61" s="177"/>
      <c r="V61" s="286"/>
      <c r="W61" s="177"/>
      <c r="X61" s="177"/>
      <c r="Y61" s="208"/>
      <c r="Z61" s="208"/>
      <c r="AA61" s="208"/>
      <c r="AB61" s="208"/>
      <c r="AC61" s="208"/>
      <c r="AD61" s="256"/>
      <c r="AE61" s="256"/>
      <c r="AF61" s="245"/>
      <c r="AG61" s="245"/>
      <c r="AI61" s="245"/>
      <c r="AP61" s="245"/>
      <c r="AQ61" s="245"/>
      <c r="AR61" s="245"/>
      <c r="AS61" s="245"/>
    </row>
    <row r="62" spans="1:45" s="179" customFormat="1" ht="12" x14ac:dyDescent="0.3">
      <c r="A62" s="263"/>
      <c r="E62" s="177"/>
      <c r="F62" s="177"/>
      <c r="G62" s="177"/>
      <c r="Q62" s="177"/>
      <c r="R62" s="193"/>
      <c r="S62" s="193"/>
      <c r="T62" s="216"/>
      <c r="U62" s="216"/>
      <c r="V62" s="303"/>
      <c r="W62" s="193"/>
      <c r="X62" s="216"/>
      <c r="Y62" s="216"/>
      <c r="Z62" s="193"/>
      <c r="AA62" s="193"/>
      <c r="AB62" s="193"/>
      <c r="AC62" s="240"/>
      <c r="AD62" s="240"/>
      <c r="AE62" s="240"/>
      <c r="AF62" s="240"/>
      <c r="AQ62" s="245"/>
      <c r="AS62" s="245"/>
    </row>
    <row r="63" spans="1:45" s="177" customFormat="1" ht="18" customHeight="1" x14ac:dyDescent="0.3">
      <c r="A63" s="304"/>
      <c r="B63" s="305"/>
      <c r="C63" s="305"/>
      <c r="D63" s="305"/>
      <c r="E63" s="305"/>
      <c r="F63" s="305"/>
      <c r="G63" s="305"/>
      <c r="H63" s="305"/>
      <c r="I63" s="305"/>
      <c r="J63" s="305"/>
      <c r="K63" s="305"/>
      <c r="L63" s="305"/>
      <c r="M63" s="305"/>
      <c r="N63" s="305"/>
      <c r="O63" s="305"/>
      <c r="P63" s="305"/>
      <c r="Q63" s="305"/>
      <c r="R63" s="305"/>
      <c r="S63" s="305"/>
      <c r="T63" s="305"/>
      <c r="U63" s="305"/>
      <c r="V63" s="306"/>
      <c r="W63" s="193"/>
      <c r="X63" s="193"/>
      <c r="Y63" s="193"/>
      <c r="Z63" s="193"/>
    </row>
    <row r="64" spans="1:45" s="179" customFormat="1" ht="12" x14ac:dyDescent="0.3">
      <c r="A64" s="263"/>
      <c r="F64" s="177"/>
      <c r="G64" s="177"/>
      <c r="H64" s="177"/>
      <c r="K64" s="177"/>
      <c r="L64" s="193"/>
      <c r="M64" s="193"/>
      <c r="N64" s="193"/>
      <c r="O64" s="193"/>
      <c r="P64" s="193"/>
      <c r="Q64" s="193"/>
      <c r="R64" s="193"/>
      <c r="S64" s="193"/>
      <c r="T64" s="193"/>
      <c r="U64" s="193"/>
      <c r="V64" s="262"/>
      <c r="W64" s="240"/>
      <c r="X64" s="240"/>
      <c r="Y64" s="240"/>
      <c r="Z64" s="240"/>
    </row>
    <row r="65" spans="1:33" s="179" customFormat="1" ht="23.25" customHeight="1" x14ac:dyDescent="0.3">
      <c r="A65" s="307" t="s">
        <v>715</v>
      </c>
      <c r="B65" s="308"/>
      <c r="C65" s="308"/>
      <c r="D65" s="308"/>
      <c r="E65" s="308"/>
      <c r="F65" s="308"/>
      <c r="G65" s="308"/>
      <c r="H65" s="308"/>
      <c r="I65" s="308"/>
      <c r="J65" s="308"/>
      <c r="K65" s="308"/>
      <c r="L65" s="308"/>
      <c r="M65" s="308"/>
      <c r="N65" s="308"/>
      <c r="O65" s="193"/>
      <c r="P65" s="193"/>
      <c r="Q65" s="285"/>
      <c r="R65" s="285"/>
      <c r="S65" s="285"/>
      <c r="T65" s="285"/>
      <c r="U65" s="285"/>
      <c r="V65" s="309"/>
      <c r="W65" s="241"/>
      <c r="X65" s="241"/>
      <c r="Y65" s="241"/>
      <c r="Z65" s="241"/>
      <c r="AA65" s="244"/>
      <c r="AB65" s="244"/>
    </row>
    <row r="66" spans="1:33" s="179" customFormat="1" ht="22.5" customHeight="1" x14ac:dyDescent="0.3">
      <c r="A66" s="11" t="s">
        <v>686</v>
      </c>
      <c r="B66" s="11" t="s">
        <v>687</v>
      </c>
      <c r="C66" s="11" t="s">
        <v>688</v>
      </c>
      <c r="D66" s="11" t="s">
        <v>689</v>
      </c>
      <c r="E66" s="11" t="s">
        <v>690</v>
      </c>
      <c r="F66" s="11" t="s">
        <v>691</v>
      </c>
      <c r="G66" s="11" t="s">
        <v>692</v>
      </c>
      <c r="H66" s="11" t="s">
        <v>693</v>
      </c>
      <c r="I66" s="11" t="s">
        <v>694</v>
      </c>
      <c r="J66" s="11" t="s">
        <v>695</v>
      </c>
      <c r="K66" s="11" t="s">
        <v>696</v>
      </c>
      <c r="L66" s="11" t="s">
        <v>697</v>
      </c>
      <c r="M66" s="11" t="s">
        <v>698</v>
      </c>
      <c r="N66" s="11" t="s">
        <v>716</v>
      </c>
      <c r="O66" s="193"/>
      <c r="P66" s="285"/>
      <c r="Q66" s="285"/>
      <c r="R66" s="285"/>
      <c r="S66" s="285"/>
      <c r="T66" s="285"/>
      <c r="U66" s="285"/>
      <c r="V66" s="309"/>
      <c r="W66" s="241"/>
      <c r="X66" s="241"/>
      <c r="Y66" s="241"/>
      <c r="Z66" s="241"/>
      <c r="AA66" s="244"/>
      <c r="AB66" s="244"/>
      <c r="AC66" s="244"/>
      <c r="AD66" s="244"/>
      <c r="AE66" s="244"/>
      <c r="AF66" s="244"/>
    </row>
    <row r="67" spans="1:33" s="179" customFormat="1" ht="12" x14ac:dyDescent="0.3">
      <c r="A67" s="310" t="s">
        <v>717</v>
      </c>
      <c r="B67" s="311">
        <v>28302.677419354801</v>
      </c>
      <c r="C67" s="312">
        <v>28816.9666666667</v>
      </c>
      <c r="D67" s="313">
        <v>26125.451612903202</v>
      </c>
      <c r="E67" s="312">
        <v>26626.230769230799</v>
      </c>
      <c r="F67" s="313">
        <v>0</v>
      </c>
      <c r="G67" s="312">
        <v>0</v>
      </c>
      <c r="H67" s="312">
        <v>0</v>
      </c>
      <c r="I67" s="313">
        <v>0</v>
      </c>
      <c r="J67" s="312">
        <v>0</v>
      </c>
      <c r="K67" s="313">
        <v>0</v>
      </c>
      <c r="L67" s="313">
        <v>0</v>
      </c>
      <c r="M67" s="312">
        <v>0</v>
      </c>
      <c r="N67" s="313">
        <v>27599.257142857099</v>
      </c>
      <c r="O67" s="314"/>
      <c r="P67" s="315"/>
      <c r="Q67" s="315"/>
      <c r="R67" s="315"/>
      <c r="S67" s="315"/>
      <c r="T67" s="315"/>
      <c r="U67" s="315"/>
      <c r="V67" s="316"/>
      <c r="W67" s="317"/>
      <c r="X67" s="317"/>
      <c r="Y67" s="317"/>
      <c r="Z67" s="317"/>
      <c r="AA67" s="318"/>
      <c r="AB67" s="318"/>
    </row>
    <row r="68" spans="1:33" s="179" customFormat="1" ht="12" x14ac:dyDescent="0.3">
      <c r="A68" s="319" t="s">
        <v>699</v>
      </c>
      <c r="B68" s="260">
        <v>1602.41935483871</v>
      </c>
      <c r="C68" s="320">
        <v>1732.2666666666701</v>
      </c>
      <c r="D68" s="320">
        <v>1860.8064516129</v>
      </c>
      <c r="E68" s="320">
        <v>1888.9230769230801</v>
      </c>
      <c r="F68" s="320">
        <v>0</v>
      </c>
      <c r="G68" s="320">
        <v>0</v>
      </c>
      <c r="H68" s="320">
        <v>0</v>
      </c>
      <c r="I68" s="320">
        <v>0</v>
      </c>
      <c r="J68" s="320">
        <v>0</v>
      </c>
      <c r="K68" s="320">
        <v>0</v>
      </c>
      <c r="L68" s="320">
        <v>0</v>
      </c>
      <c r="M68" s="320">
        <v>0</v>
      </c>
      <c r="N68" s="320">
        <v>1751.2761904761901</v>
      </c>
      <c r="O68" s="193"/>
      <c r="P68" s="315"/>
      <c r="Q68" s="315"/>
      <c r="R68" s="315"/>
      <c r="S68" s="315"/>
      <c r="T68" s="315"/>
      <c r="U68" s="216"/>
      <c r="V68" s="316"/>
      <c r="W68" s="317"/>
      <c r="X68" s="317"/>
      <c r="Y68" s="317"/>
      <c r="Z68" s="317"/>
      <c r="AA68" s="318"/>
      <c r="AB68" s="318"/>
      <c r="AC68" s="318"/>
      <c r="AD68" s="318"/>
      <c r="AE68" s="318"/>
      <c r="AF68" s="318"/>
      <c r="AG68" s="318"/>
    </row>
    <row r="69" spans="1:33" s="179" customFormat="1" ht="12" x14ac:dyDescent="0.3">
      <c r="A69" s="321" t="s">
        <v>700</v>
      </c>
      <c r="B69" s="260">
        <v>691.48387096774195</v>
      </c>
      <c r="C69" s="320">
        <v>663.93333333333305</v>
      </c>
      <c r="D69" s="320">
        <v>667.90322580645204</v>
      </c>
      <c r="E69" s="320">
        <v>704.30769230769204</v>
      </c>
      <c r="F69" s="320">
        <v>0</v>
      </c>
      <c r="G69" s="320">
        <v>0</v>
      </c>
      <c r="H69" s="320">
        <v>0</v>
      </c>
      <c r="I69" s="320">
        <v>0</v>
      </c>
      <c r="J69" s="320">
        <v>0</v>
      </c>
      <c r="K69" s="320">
        <v>0</v>
      </c>
      <c r="L69" s="320">
        <v>0</v>
      </c>
      <c r="M69" s="320">
        <v>0</v>
      </c>
      <c r="N69" s="320">
        <v>678.23809523809496</v>
      </c>
      <c r="O69" s="193"/>
      <c r="P69" s="285"/>
      <c r="Q69" s="285"/>
      <c r="R69" s="285"/>
      <c r="S69" s="285"/>
      <c r="T69" s="285"/>
      <c r="U69" s="285"/>
      <c r="V69" s="309"/>
      <c r="W69" s="241"/>
      <c r="X69" s="241"/>
      <c r="Y69" s="241"/>
      <c r="Z69" s="241"/>
      <c r="AA69" s="318"/>
      <c r="AB69" s="318"/>
      <c r="AC69" s="318"/>
      <c r="AG69" s="318"/>
    </row>
    <row r="70" spans="1:33" s="323" customFormat="1" ht="12" x14ac:dyDescent="0.3">
      <c r="A70" s="321" t="s">
        <v>702</v>
      </c>
      <c r="B70" s="260">
        <v>26008.774193548401</v>
      </c>
      <c r="C70" s="320">
        <v>26420.766666666699</v>
      </c>
      <c r="D70" s="320">
        <v>23596.7419354839</v>
      </c>
      <c r="E70" s="320">
        <v>24033</v>
      </c>
      <c r="F70" s="320">
        <v>0</v>
      </c>
      <c r="G70" s="320">
        <v>0</v>
      </c>
      <c r="H70" s="320">
        <v>0</v>
      </c>
      <c r="I70" s="320">
        <v>0</v>
      </c>
      <c r="J70" s="320">
        <v>0</v>
      </c>
      <c r="K70" s="320">
        <v>0</v>
      </c>
      <c r="L70" s="320">
        <v>0</v>
      </c>
      <c r="M70" s="320">
        <v>0</v>
      </c>
      <c r="N70" s="320">
        <v>25169.742857142901</v>
      </c>
      <c r="O70" s="315"/>
      <c r="P70" s="315"/>
      <c r="Q70" s="315"/>
      <c r="R70" s="315"/>
      <c r="S70" s="315"/>
      <c r="T70" s="315"/>
      <c r="U70" s="315"/>
      <c r="V70" s="316"/>
      <c r="W70" s="322"/>
      <c r="X70" s="322"/>
      <c r="Y70" s="322"/>
      <c r="Z70" s="322"/>
      <c r="AA70" s="322"/>
      <c r="AB70" s="322"/>
      <c r="AC70" s="322"/>
      <c r="AD70" s="322"/>
      <c r="AE70" s="322"/>
      <c r="AF70" s="322"/>
      <c r="AG70" s="322"/>
    </row>
    <row r="71" spans="1:33" s="179" customFormat="1" ht="12" x14ac:dyDescent="0.3">
      <c r="A71" s="310" t="s">
        <v>718</v>
      </c>
      <c r="B71" s="311">
        <v>10214.032258064501</v>
      </c>
      <c r="C71" s="312">
        <v>10380.6333333333</v>
      </c>
      <c r="D71" s="313">
        <v>10890.5483870968</v>
      </c>
      <c r="E71" s="312">
        <v>11192.8461538462</v>
      </c>
      <c r="F71" s="313">
        <v>0</v>
      </c>
      <c r="G71" s="312">
        <v>0</v>
      </c>
      <c r="H71" s="312">
        <v>0</v>
      </c>
      <c r="I71" s="313">
        <v>0</v>
      </c>
      <c r="J71" s="312">
        <v>0</v>
      </c>
      <c r="K71" s="313">
        <v>0</v>
      </c>
      <c r="L71" s="313">
        <v>0</v>
      </c>
      <c r="M71" s="312">
        <v>0</v>
      </c>
      <c r="N71" s="313">
        <v>10582.5523809524</v>
      </c>
      <c r="O71" s="193"/>
      <c r="P71" s="315"/>
      <c r="Q71" s="315"/>
      <c r="R71" s="315"/>
      <c r="S71" s="315"/>
      <c r="T71" s="315"/>
      <c r="U71" s="315"/>
      <c r="V71" s="316"/>
      <c r="W71" s="318"/>
      <c r="X71" s="318"/>
      <c r="Y71" s="318"/>
      <c r="Z71" s="318"/>
      <c r="AA71" s="318"/>
      <c r="AB71" s="318"/>
      <c r="AC71" s="318"/>
      <c r="AD71" s="318"/>
      <c r="AE71" s="318"/>
      <c r="AF71" s="318"/>
      <c r="AG71" s="318"/>
    </row>
    <row r="72" spans="1:33" s="179" customFormat="1" ht="12" x14ac:dyDescent="0.3">
      <c r="A72" s="319" t="s">
        <v>699</v>
      </c>
      <c r="B72" s="260">
        <v>6896.0322580645197</v>
      </c>
      <c r="C72" s="320">
        <v>7054.9666666666699</v>
      </c>
      <c r="D72" s="320">
        <v>7248.6129032258104</v>
      </c>
      <c r="E72" s="320">
        <v>7245</v>
      </c>
      <c r="F72" s="320">
        <v>0</v>
      </c>
      <c r="G72" s="320">
        <v>0</v>
      </c>
      <c r="H72" s="320">
        <v>0</v>
      </c>
      <c r="I72" s="320">
        <v>0</v>
      </c>
      <c r="J72" s="320">
        <v>0</v>
      </c>
      <c r="K72" s="320">
        <v>0</v>
      </c>
      <c r="L72" s="320">
        <v>0</v>
      </c>
      <c r="M72" s="320">
        <v>0</v>
      </c>
      <c r="N72" s="320">
        <v>7088.74285714286</v>
      </c>
      <c r="O72" s="193"/>
      <c r="P72" s="315"/>
      <c r="Q72" s="315"/>
      <c r="R72" s="315"/>
      <c r="S72" s="315"/>
      <c r="T72" s="315"/>
      <c r="U72" s="315"/>
      <c r="V72" s="316"/>
      <c r="W72" s="318"/>
      <c r="X72" s="318"/>
      <c r="Y72" s="318"/>
      <c r="Z72" s="318"/>
      <c r="AA72" s="318"/>
      <c r="AB72" s="318"/>
      <c r="AC72" s="245"/>
      <c r="AD72" s="318"/>
      <c r="AE72" s="318"/>
      <c r="AF72" s="318"/>
      <c r="AG72" s="318"/>
    </row>
    <row r="73" spans="1:33" s="179" customFormat="1" ht="12" x14ac:dyDescent="0.3">
      <c r="A73" s="321" t="s">
        <v>700</v>
      </c>
      <c r="B73" s="260">
        <v>2330.9032258064499</v>
      </c>
      <c r="C73" s="320">
        <v>2369.13333333333</v>
      </c>
      <c r="D73" s="320">
        <v>2545.1290322580599</v>
      </c>
      <c r="E73" s="320">
        <v>2711.6153846153802</v>
      </c>
      <c r="F73" s="320">
        <v>0</v>
      </c>
      <c r="G73" s="320">
        <v>0</v>
      </c>
      <c r="H73" s="320">
        <v>0</v>
      </c>
      <c r="I73" s="320">
        <v>0</v>
      </c>
      <c r="J73" s="320">
        <v>0</v>
      </c>
      <c r="K73" s="320">
        <v>0</v>
      </c>
      <c r="L73" s="320">
        <v>0</v>
      </c>
      <c r="M73" s="320">
        <v>0</v>
      </c>
      <c r="N73" s="320">
        <v>2452.2095238095199</v>
      </c>
      <c r="O73" s="193"/>
      <c r="P73" s="315"/>
      <c r="Q73" s="315"/>
      <c r="R73" s="315"/>
      <c r="S73" s="315"/>
      <c r="T73" s="216"/>
      <c r="U73" s="315"/>
      <c r="V73" s="316"/>
      <c r="W73" s="318"/>
      <c r="X73" s="318"/>
      <c r="Y73" s="318"/>
      <c r="Z73" s="318"/>
      <c r="AA73" s="318"/>
      <c r="AB73" s="318"/>
      <c r="AC73" s="318"/>
      <c r="AD73" s="318"/>
      <c r="AE73" s="318"/>
      <c r="AF73" s="318"/>
      <c r="AG73" s="318"/>
    </row>
    <row r="74" spans="1:33" s="179" customFormat="1" ht="12" x14ac:dyDescent="0.3">
      <c r="A74" s="321" t="s">
        <v>702</v>
      </c>
      <c r="B74" s="320">
        <v>987.09677419354796</v>
      </c>
      <c r="C74" s="320">
        <v>956.53333333333296</v>
      </c>
      <c r="D74" s="320">
        <v>1096.8064516129</v>
      </c>
      <c r="E74" s="320">
        <v>1236.23076923077</v>
      </c>
      <c r="F74" s="320">
        <v>0</v>
      </c>
      <c r="G74" s="320">
        <v>0</v>
      </c>
      <c r="H74" s="320">
        <v>0</v>
      </c>
      <c r="I74" s="320">
        <v>0</v>
      </c>
      <c r="J74" s="320">
        <v>0</v>
      </c>
      <c r="K74" s="320">
        <v>0</v>
      </c>
      <c r="L74" s="320">
        <v>0</v>
      </c>
      <c r="M74" s="320">
        <v>0</v>
      </c>
      <c r="N74" s="320">
        <v>1041.5999999999999</v>
      </c>
      <c r="O74" s="193"/>
      <c r="P74" s="315"/>
      <c r="Q74" s="315"/>
      <c r="R74" s="315"/>
      <c r="S74" s="315"/>
      <c r="T74" s="315"/>
      <c r="U74" s="315"/>
      <c r="V74" s="316"/>
      <c r="W74" s="318"/>
      <c r="X74" s="318"/>
      <c r="Y74" s="318"/>
      <c r="Z74" s="245"/>
      <c r="AA74" s="318"/>
      <c r="AB74" s="318"/>
      <c r="AC74" s="318"/>
      <c r="AD74" s="318"/>
      <c r="AG74" s="318"/>
    </row>
    <row r="75" spans="1:33" s="179" customFormat="1" ht="12" x14ac:dyDescent="0.3">
      <c r="A75" s="310" t="s">
        <v>719</v>
      </c>
      <c r="B75" s="311">
        <v>38516.7096774194</v>
      </c>
      <c r="C75" s="312">
        <v>39197.599999999999</v>
      </c>
      <c r="D75" s="313">
        <v>37016</v>
      </c>
      <c r="E75" s="312">
        <v>37819.0769230769</v>
      </c>
      <c r="F75" s="313">
        <v>0</v>
      </c>
      <c r="G75" s="312">
        <v>0</v>
      </c>
      <c r="H75" s="312">
        <v>0</v>
      </c>
      <c r="I75" s="313">
        <v>0</v>
      </c>
      <c r="J75" s="312">
        <v>0</v>
      </c>
      <c r="K75" s="313">
        <v>0</v>
      </c>
      <c r="L75" s="313">
        <v>0</v>
      </c>
      <c r="M75" s="312">
        <v>0</v>
      </c>
      <c r="N75" s="313">
        <v>38181.809523809497</v>
      </c>
      <c r="O75" s="193"/>
      <c r="P75" s="315"/>
      <c r="Q75" s="315"/>
      <c r="R75" s="315"/>
      <c r="S75" s="315"/>
      <c r="T75" s="315"/>
      <c r="U75" s="315"/>
      <c r="V75" s="316"/>
      <c r="W75" s="318"/>
      <c r="X75" s="318"/>
      <c r="Y75" s="318"/>
      <c r="Z75" s="318"/>
      <c r="AA75" s="318"/>
      <c r="AB75" s="318"/>
      <c r="AC75" s="318"/>
      <c r="AD75" s="318"/>
      <c r="AG75" s="318"/>
    </row>
    <row r="76" spans="1:33" s="179" customFormat="1" ht="12" x14ac:dyDescent="0.3">
      <c r="A76" s="319" t="s">
        <v>699</v>
      </c>
      <c r="B76" s="260">
        <v>8498.4516129032309</v>
      </c>
      <c r="C76" s="320">
        <v>8787.2333333333299</v>
      </c>
      <c r="D76" s="320">
        <v>9109.4193548387102</v>
      </c>
      <c r="E76" s="320">
        <v>9133.9230769230799</v>
      </c>
      <c r="F76" s="320">
        <v>0</v>
      </c>
      <c r="G76" s="320">
        <v>0</v>
      </c>
      <c r="H76" s="320">
        <v>0</v>
      </c>
      <c r="I76" s="320">
        <v>0</v>
      </c>
      <c r="J76" s="320">
        <v>0</v>
      </c>
      <c r="K76" s="320">
        <v>0</v>
      </c>
      <c r="L76" s="320">
        <v>0</v>
      </c>
      <c r="M76" s="320">
        <v>0</v>
      </c>
      <c r="N76" s="320">
        <v>8840.0190476190492</v>
      </c>
      <c r="O76" s="193"/>
      <c r="P76" s="315"/>
      <c r="Q76" s="315"/>
      <c r="R76" s="318"/>
      <c r="S76" s="315"/>
      <c r="T76" s="315"/>
      <c r="U76" s="315"/>
      <c r="V76" s="316"/>
      <c r="W76" s="318"/>
      <c r="X76" s="318"/>
      <c r="Y76" s="318"/>
      <c r="Z76" s="318"/>
      <c r="AA76" s="318"/>
      <c r="AB76" s="318"/>
    </row>
    <row r="77" spans="1:33" s="179" customFormat="1" ht="12" x14ac:dyDescent="0.3">
      <c r="A77" s="321" t="s">
        <v>700</v>
      </c>
      <c r="B77" s="260">
        <v>3022.38709677419</v>
      </c>
      <c r="C77" s="320">
        <v>3033.0666666666698</v>
      </c>
      <c r="D77" s="320">
        <v>3213.0322580645202</v>
      </c>
      <c r="E77" s="320">
        <v>3415.9230769230799</v>
      </c>
      <c r="F77" s="320">
        <v>0</v>
      </c>
      <c r="G77" s="320">
        <v>0</v>
      </c>
      <c r="H77" s="320">
        <v>0</v>
      </c>
      <c r="I77" s="320">
        <v>0</v>
      </c>
      <c r="J77" s="320">
        <v>0</v>
      </c>
      <c r="K77" s="320">
        <v>0</v>
      </c>
      <c r="L77" s="320">
        <v>0</v>
      </c>
      <c r="M77" s="320">
        <v>0</v>
      </c>
      <c r="N77" s="320">
        <v>3130.4476190476198</v>
      </c>
      <c r="O77" s="193"/>
      <c r="P77" s="315"/>
      <c r="Q77" s="315"/>
      <c r="R77" s="216"/>
      <c r="S77" s="315"/>
      <c r="T77" s="315"/>
      <c r="U77" s="315"/>
      <c r="V77" s="316"/>
      <c r="W77" s="318"/>
      <c r="X77" s="318"/>
      <c r="Y77" s="318"/>
      <c r="Z77" s="318"/>
      <c r="AA77" s="318"/>
      <c r="AB77" s="318"/>
    </row>
    <row r="78" spans="1:33" s="179" customFormat="1" ht="12" x14ac:dyDescent="0.3">
      <c r="A78" s="321" t="s">
        <v>702</v>
      </c>
      <c r="B78" s="260">
        <v>26995.870967741899</v>
      </c>
      <c r="C78" s="320">
        <v>27377.3</v>
      </c>
      <c r="D78" s="320">
        <v>24693.548387096798</v>
      </c>
      <c r="E78" s="320">
        <v>25269.230769230799</v>
      </c>
      <c r="F78" s="320">
        <v>0</v>
      </c>
      <c r="G78" s="320">
        <v>0</v>
      </c>
      <c r="H78" s="320">
        <v>0</v>
      </c>
      <c r="I78" s="320">
        <v>0</v>
      </c>
      <c r="J78" s="320">
        <v>0</v>
      </c>
      <c r="K78" s="320">
        <v>0</v>
      </c>
      <c r="L78" s="320">
        <v>0</v>
      </c>
      <c r="M78" s="320">
        <v>0</v>
      </c>
      <c r="N78" s="320">
        <v>26211.342857142899</v>
      </c>
      <c r="O78" s="193"/>
      <c r="P78" s="315"/>
      <c r="Q78" s="315"/>
      <c r="R78" s="216"/>
      <c r="S78" s="216"/>
      <c r="T78" s="315"/>
      <c r="U78" s="315"/>
      <c r="V78" s="316"/>
      <c r="W78" s="318"/>
      <c r="X78" s="318"/>
      <c r="Y78" s="318"/>
      <c r="Z78" s="318"/>
      <c r="AA78" s="318"/>
      <c r="AB78" s="318"/>
    </row>
    <row r="79" spans="1:33" s="179" customFormat="1" ht="12" x14ac:dyDescent="0.3">
      <c r="A79" s="263"/>
      <c r="F79" s="177"/>
      <c r="G79" s="177"/>
      <c r="H79" s="177"/>
      <c r="I79" s="177"/>
      <c r="J79" s="177"/>
      <c r="K79" s="177"/>
      <c r="L79" s="193"/>
      <c r="M79" s="193"/>
      <c r="N79" s="193"/>
      <c r="O79" s="193"/>
      <c r="P79" s="315"/>
      <c r="Q79" s="315"/>
      <c r="R79" s="315"/>
      <c r="S79" s="216"/>
      <c r="T79" s="315"/>
      <c r="U79" s="315"/>
      <c r="V79" s="316"/>
      <c r="W79" s="318"/>
      <c r="X79" s="318"/>
      <c r="Y79" s="318"/>
      <c r="Z79" s="318"/>
      <c r="AA79" s="318"/>
      <c r="AB79" s="318"/>
    </row>
    <row r="80" spans="1:33" s="179" customFormat="1" ht="12" customHeight="1" x14ac:dyDescent="0.3">
      <c r="A80" s="324"/>
      <c r="B80" s="305"/>
      <c r="C80" s="305"/>
      <c r="D80" s="305"/>
      <c r="E80" s="305"/>
      <c r="F80" s="305"/>
      <c r="G80" s="305"/>
      <c r="H80" s="305"/>
      <c r="I80" s="305"/>
      <c r="J80" s="305"/>
      <c r="K80" s="305"/>
      <c r="L80" s="305"/>
      <c r="M80" s="305"/>
      <c r="N80" s="305"/>
      <c r="O80" s="305"/>
      <c r="P80" s="305"/>
      <c r="Q80" s="305"/>
      <c r="R80" s="305"/>
      <c r="S80" s="305"/>
      <c r="T80" s="305"/>
      <c r="U80" s="305"/>
      <c r="V80" s="325"/>
    </row>
    <row r="81" spans="1:34" s="179" customFormat="1" ht="12" x14ac:dyDescent="0.3">
      <c r="A81" s="263"/>
      <c r="F81" s="177"/>
      <c r="G81" s="177"/>
      <c r="H81" s="177"/>
      <c r="I81" s="177"/>
      <c r="J81" s="177"/>
      <c r="K81" s="177"/>
      <c r="L81" s="193"/>
      <c r="M81" s="193"/>
      <c r="N81" s="193"/>
      <c r="O81" s="193"/>
      <c r="P81" s="193"/>
      <c r="Q81" s="193"/>
      <c r="R81" s="193"/>
      <c r="S81" s="193"/>
      <c r="T81" s="193"/>
      <c r="U81" s="193"/>
      <c r="V81" s="262"/>
      <c r="AA81" s="244"/>
      <c r="AB81" s="244"/>
      <c r="AC81" s="244"/>
      <c r="AD81" s="244"/>
      <c r="AE81" s="244"/>
      <c r="AF81" s="244"/>
      <c r="AG81" s="244"/>
    </row>
    <row r="82" spans="1:34" s="179" customFormat="1" ht="24.75" customHeight="1" x14ac:dyDescent="0.3">
      <c r="A82" s="307" t="s">
        <v>720</v>
      </c>
      <c r="B82" s="308"/>
      <c r="C82" s="308"/>
      <c r="D82" s="308"/>
      <c r="E82" s="308"/>
      <c r="F82" s="308"/>
      <c r="G82" s="308"/>
      <c r="H82" s="308"/>
      <c r="I82" s="308"/>
      <c r="J82" s="308"/>
      <c r="K82" s="308"/>
      <c r="L82" s="308"/>
      <c r="M82" s="308"/>
      <c r="N82" s="308"/>
      <c r="O82" s="193"/>
      <c r="P82" s="193"/>
      <c r="Q82" s="285"/>
      <c r="R82" s="285"/>
      <c r="S82" s="285"/>
      <c r="T82" s="285"/>
      <c r="U82" s="285"/>
      <c r="V82" s="309"/>
      <c r="W82" s="244"/>
      <c r="X82" s="244"/>
      <c r="Y82" s="244"/>
      <c r="Z82" s="244"/>
      <c r="AA82" s="244"/>
      <c r="AB82" s="244"/>
    </row>
    <row r="83" spans="1:34" s="179" customFormat="1" ht="12" x14ac:dyDescent="0.3">
      <c r="A83" s="11" t="s">
        <v>686</v>
      </c>
      <c r="B83" s="11" t="s">
        <v>687</v>
      </c>
      <c r="C83" s="11" t="s">
        <v>688</v>
      </c>
      <c r="D83" s="11" t="s">
        <v>689</v>
      </c>
      <c r="E83" s="11" t="s">
        <v>690</v>
      </c>
      <c r="F83" s="11" t="s">
        <v>691</v>
      </c>
      <c r="G83" s="11" t="s">
        <v>692</v>
      </c>
      <c r="H83" s="11" t="s">
        <v>693</v>
      </c>
      <c r="I83" s="11" t="s">
        <v>694</v>
      </c>
      <c r="J83" s="11" t="s">
        <v>695</v>
      </c>
      <c r="K83" s="11" t="s">
        <v>696</v>
      </c>
      <c r="L83" s="11" t="s">
        <v>697</v>
      </c>
      <c r="M83" s="11" t="s">
        <v>698</v>
      </c>
      <c r="N83" s="11" t="s">
        <v>716</v>
      </c>
      <c r="O83" s="193"/>
      <c r="P83" s="285"/>
      <c r="Q83" s="285"/>
      <c r="R83" s="285"/>
      <c r="S83" s="285"/>
      <c r="T83" s="285"/>
      <c r="U83" s="285"/>
      <c r="V83" s="309"/>
      <c r="W83" s="244"/>
      <c r="X83" s="244"/>
      <c r="Y83" s="244"/>
      <c r="Z83" s="244"/>
      <c r="AA83" s="244"/>
      <c r="AB83" s="244"/>
      <c r="AC83" s="318"/>
      <c r="AD83" s="318"/>
      <c r="AE83" s="318"/>
      <c r="AF83" s="318"/>
      <c r="AG83" s="318"/>
      <c r="AH83" s="318"/>
    </row>
    <row r="84" spans="1:34" s="179" customFormat="1" ht="12.75" customHeight="1" x14ac:dyDescent="0.3">
      <c r="A84" s="310" t="s">
        <v>717</v>
      </c>
      <c r="B84" s="326">
        <v>44.596219686162598</v>
      </c>
      <c r="C84" s="327">
        <v>50.061467956645103</v>
      </c>
      <c r="D84" s="328">
        <v>54.645036778093399</v>
      </c>
      <c r="E84" s="327">
        <v>56.3026491328378</v>
      </c>
      <c r="F84" s="328">
        <v>0</v>
      </c>
      <c r="G84" s="327">
        <v>0</v>
      </c>
      <c r="H84" s="327">
        <v>0</v>
      </c>
      <c r="I84" s="328">
        <v>0</v>
      </c>
      <c r="J84" s="327">
        <v>0</v>
      </c>
      <c r="K84" s="328">
        <v>0</v>
      </c>
      <c r="L84" s="328">
        <v>0</v>
      </c>
      <c r="M84" s="327">
        <v>0</v>
      </c>
      <c r="N84" s="328">
        <v>50.469248047919599</v>
      </c>
      <c r="O84" s="193"/>
      <c r="P84" s="193"/>
      <c r="Q84" s="285"/>
      <c r="R84" s="285"/>
      <c r="S84" s="285"/>
      <c r="T84" s="285"/>
      <c r="U84" s="285"/>
      <c r="V84" s="309"/>
      <c r="W84" s="244"/>
      <c r="X84" s="244"/>
      <c r="Y84" s="244"/>
      <c r="Z84" s="244"/>
      <c r="AA84" s="244"/>
      <c r="AB84" s="244"/>
      <c r="AC84" s="318"/>
      <c r="AD84" s="318"/>
      <c r="AE84" s="318"/>
      <c r="AF84" s="318"/>
      <c r="AG84" s="318"/>
      <c r="AH84" s="318"/>
    </row>
    <row r="85" spans="1:34" s="179" customFormat="1" ht="12" x14ac:dyDescent="0.3">
      <c r="A85" s="319" t="s">
        <v>699</v>
      </c>
      <c r="B85" s="329">
        <v>41.047072330654402</v>
      </c>
      <c r="C85" s="330">
        <v>45.698901098901104</v>
      </c>
      <c r="D85" s="330">
        <v>52.818275154004098</v>
      </c>
      <c r="E85" s="330">
        <v>47.453307392996102</v>
      </c>
      <c r="F85" s="330">
        <v>0</v>
      </c>
      <c r="G85" s="330">
        <v>0</v>
      </c>
      <c r="H85" s="330">
        <v>0</v>
      </c>
      <c r="I85" s="330">
        <v>0</v>
      </c>
      <c r="J85" s="330">
        <v>0</v>
      </c>
      <c r="K85" s="330">
        <v>0</v>
      </c>
      <c r="L85" s="330">
        <v>0</v>
      </c>
      <c r="M85" s="330">
        <v>0</v>
      </c>
      <c r="N85" s="330">
        <v>46.856531049250499</v>
      </c>
      <c r="O85" s="193"/>
      <c r="P85" s="193"/>
      <c r="Q85" s="193"/>
      <c r="R85" s="285"/>
      <c r="S85" s="285"/>
      <c r="T85" s="285"/>
      <c r="U85" s="285"/>
      <c r="V85" s="309"/>
      <c r="W85" s="244"/>
      <c r="X85" s="244"/>
      <c r="Y85" s="244"/>
      <c r="Z85" s="244"/>
      <c r="AA85" s="318"/>
      <c r="AB85" s="318"/>
      <c r="AC85" s="245"/>
      <c r="AD85" s="318"/>
      <c r="AE85" s="318"/>
      <c r="AF85" s="318"/>
      <c r="AH85" s="318"/>
    </row>
    <row r="86" spans="1:34" s="179" customFormat="1" ht="12" x14ac:dyDescent="0.3">
      <c r="A86" s="321" t="s">
        <v>700</v>
      </c>
      <c r="B86" s="329">
        <v>57.558823529411796</v>
      </c>
      <c r="C86" s="330">
        <v>53.609970674486803</v>
      </c>
      <c r="D86" s="330">
        <v>60.714285714285701</v>
      </c>
      <c r="E86" s="330">
        <v>63.570512820512803</v>
      </c>
      <c r="F86" s="330">
        <v>0</v>
      </c>
      <c r="G86" s="330">
        <v>0</v>
      </c>
      <c r="H86" s="330">
        <v>0</v>
      </c>
      <c r="I86" s="330">
        <v>0</v>
      </c>
      <c r="J86" s="330">
        <v>0</v>
      </c>
      <c r="K86" s="330">
        <v>0</v>
      </c>
      <c r="L86" s="330">
        <v>0</v>
      </c>
      <c r="M86" s="330">
        <v>0</v>
      </c>
      <c r="N86" s="330">
        <v>58.082830025884398</v>
      </c>
      <c r="O86" s="193"/>
      <c r="P86" s="193"/>
      <c r="Q86" s="285"/>
      <c r="R86" s="285"/>
      <c r="S86" s="285"/>
      <c r="T86" s="285"/>
      <c r="U86" s="285"/>
      <c r="V86" s="309"/>
      <c r="W86" s="244"/>
      <c r="X86" s="244"/>
      <c r="AA86" s="318"/>
      <c r="AB86" s="318"/>
      <c r="AC86" s="318"/>
      <c r="AD86" s="318"/>
      <c r="AE86" s="318"/>
      <c r="AF86" s="318"/>
      <c r="AG86" s="318"/>
      <c r="AH86" s="318"/>
    </row>
    <row r="87" spans="1:34" s="179" customFormat="1" ht="12" x14ac:dyDescent="0.3">
      <c r="A87" s="321" t="s">
        <v>702</v>
      </c>
      <c r="B87" s="329">
        <v>44.4934811460692</v>
      </c>
      <c r="C87" s="330">
        <v>50.282330345710598</v>
      </c>
      <c r="D87" s="330">
        <v>54.630960997185397</v>
      </c>
      <c r="E87" s="330">
        <v>57.048721870220703</v>
      </c>
      <c r="F87" s="330">
        <v>0</v>
      </c>
      <c r="G87" s="330">
        <v>0</v>
      </c>
      <c r="H87" s="330">
        <v>0</v>
      </c>
      <c r="I87" s="330">
        <v>0</v>
      </c>
      <c r="J87" s="330">
        <v>0</v>
      </c>
      <c r="K87" s="330">
        <v>0</v>
      </c>
      <c r="L87" s="330">
        <v>0</v>
      </c>
      <c r="M87" s="330">
        <v>0</v>
      </c>
      <c r="N87" s="330">
        <v>50.539806697072102</v>
      </c>
      <c r="O87" s="193"/>
      <c r="P87" s="285"/>
      <c r="Q87" s="285"/>
      <c r="R87" s="285"/>
      <c r="S87" s="285"/>
      <c r="T87" s="285"/>
      <c r="U87" s="285"/>
      <c r="V87" s="309"/>
      <c r="W87" s="244"/>
      <c r="X87" s="244"/>
      <c r="Y87" s="244"/>
      <c r="Z87" s="244"/>
    </row>
    <row r="88" spans="1:34" s="179" customFormat="1" ht="12" x14ac:dyDescent="0.3">
      <c r="A88" s="310" t="s">
        <v>718</v>
      </c>
      <c r="B88" s="326">
        <v>43.485335298452497</v>
      </c>
      <c r="C88" s="327">
        <v>42.83625</v>
      </c>
      <c r="D88" s="328">
        <v>39.917345917345898</v>
      </c>
      <c r="E88" s="327">
        <v>47.7390180878553</v>
      </c>
      <c r="F88" s="328">
        <v>0</v>
      </c>
      <c r="G88" s="327">
        <v>0</v>
      </c>
      <c r="H88" s="327">
        <v>0</v>
      </c>
      <c r="I88" s="328">
        <v>0</v>
      </c>
      <c r="J88" s="327">
        <v>0</v>
      </c>
      <c r="K88" s="328">
        <v>0</v>
      </c>
      <c r="L88" s="328">
        <v>0</v>
      </c>
      <c r="M88" s="327">
        <v>0</v>
      </c>
      <c r="N88" s="328">
        <v>42.717131996329798</v>
      </c>
      <c r="O88" s="193"/>
      <c r="P88" s="285"/>
      <c r="Q88" s="285"/>
      <c r="R88" s="315"/>
      <c r="S88" s="315"/>
      <c r="T88" s="315"/>
      <c r="U88" s="315"/>
      <c r="V88" s="262"/>
      <c r="Z88" s="244"/>
      <c r="AA88" s="244"/>
      <c r="AB88" s="244"/>
      <c r="AC88" s="244"/>
      <c r="AD88" s="244"/>
      <c r="AE88" s="244"/>
      <c r="AF88" s="244"/>
    </row>
    <row r="89" spans="1:34" s="179" customFormat="1" ht="12" x14ac:dyDescent="0.3">
      <c r="A89" s="319" t="s">
        <v>699</v>
      </c>
      <c r="B89" s="329">
        <v>48.157250470809799</v>
      </c>
      <c r="C89" s="330">
        <v>49.861174099269299</v>
      </c>
      <c r="D89" s="330">
        <v>50.858451072736798</v>
      </c>
      <c r="E89" s="330">
        <v>51.611983711460098</v>
      </c>
      <c r="F89" s="330">
        <v>0</v>
      </c>
      <c r="G89" s="330">
        <v>0</v>
      </c>
      <c r="H89" s="330">
        <v>0</v>
      </c>
      <c r="I89" s="330">
        <v>0</v>
      </c>
      <c r="J89" s="330">
        <v>0</v>
      </c>
      <c r="K89" s="330">
        <v>0</v>
      </c>
      <c r="L89" s="330">
        <v>0</v>
      </c>
      <c r="M89" s="330">
        <v>0</v>
      </c>
      <c r="N89" s="330">
        <v>49.830862043901703</v>
      </c>
      <c r="O89" s="193"/>
      <c r="P89" s="285"/>
      <c r="Q89" s="285"/>
      <c r="R89" s="285"/>
      <c r="S89" s="285"/>
      <c r="T89" s="285"/>
      <c r="U89" s="315"/>
      <c r="V89" s="309"/>
      <c r="W89" s="244"/>
      <c r="X89" s="244"/>
      <c r="Y89" s="244"/>
      <c r="Z89" s="244"/>
      <c r="AA89" s="244"/>
      <c r="AB89" s="244"/>
      <c r="AC89" s="244"/>
    </row>
    <row r="90" spans="1:34" s="179" customFormat="1" ht="12" customHeight="1" x14ac:dyDescent="0.3">
      <c r="A90" s="321" t="s">
        <v>700</v>
      </c>
      <c r="B90" s="329">
        <v>48.786062717770001</v>
      </c>
      <c r="C90" s="330">
        <v>42.362030905077297</v>
      </c>
      <c r="D90" s="330">
        <v>46.415135929463602</v>
      </c>
      <c r="E90" s="330">
        <v>49.985739750445603</v>
      </c>
      <c r="F90" s="330">
        <v>0</v>
      </c>
      <c r="G90" s="330">
        <v>0</v>
      </c>
      <c r="H90" s="330">
        <v>0</v>
      </c>
      <c r="I90" s="330">
        <v>0</v>
      </c>
      <c r="J90" s="330">
        <v>0</v>
      </c>
      <c r="K90" s="330">
        <v>0</v>
      </c>
      <c r="L90" s="330">
        <v>0</v>
      </c>
      <c r="M90" s="330">
        <v>0</v>
      </c>
      <c r="N90" s="330">
        <v>46.3933418150975</v>
      </c>
      <c r="O90" s="193"/>
      <c r="P90" s="285"/>
      <c r="Q90" s="285"/>
      <c r="R90" s="315"/>
      <c r="S90" s="315"/>
      <c r="T90" s="315"/>
      <c r="U90" s="315"/>
      <c r="V90" s="309"/>
      <c r="W90" s="244"/>
      <c r="X90" s="244"/>
      <c r="Y90" s="244"/>
      <c r="Z90" s="244"/>
      <c r="AA90" s="244"/>
      <c r="AB90" s="244"/>
    </row>
    <row r="91" spans="1:34" s="179" customFormat="1" ht="12" x14ac:dyDescent="0.3">
      <c r="A91" s="321" t="s">
        <v>702</v>
      </c>
      <c r="B91" s="329">
        <v>18.573502722322999</v>
      </c>
      <c r="C91" s="330">
        <v>17.428171641791</v>
      </c>
      <c r="D91" s="330">
        <v>11.9281767955801</v>
      </c>
      <c r="E91" s="330">
        <v>29.282051282051299</v>
      </c>
      <c r="F91" s="330">
        <v>0</v>
      </c>
      <c r="G91" s="330">
        <v>0</v>
      </c>
      <c r="H91" s="330">
        <v>0</v>
      </c>
      <c r="I91" s="330">
        <v>0</v>
      </c>
      <c r="J91" s="330">
        <v>0</v>
      </c>
      <c r="K91" s="330">
        <v>0</v>
      </c>
      <c r="L91" s="330">
        <v>0</v>
      </c>
      <c r="M91" s="330">
        <v>0</v>
      </c>
      <c r="N91" s="330">
        <v>16.610695671878499</v>
      </c>
      <c r="O91" s="193"/>
      <c r="P91" s="285"/>
      <c r="Q91" s="285"/>
      <c r="R91" s="285"/>
      <c r="S91" s="285"/>
      <c r="T91" s="285"/>
      <c r="U91" s="285"/>
      <c r="V91" s="309"/>
      <c r="W91" s="244"/>
      <c r="X91" s="244"/>
      <c r="Y91" s="244"/>
      <c r="Z91" s="244"/>
      <c r="AA91" s="244"/>
      <c r="AB91" s="244"/>
    </row>
    <row r="92" spans="1:34" s="179" customFormat="1" ht="12" x14ac:dyDescent="0.3">
      <c r="A92" s="310" t="s">
        <v>719</v>
      </c>
      <c r="B92" s="326">
        <v>44.233934150444597</v>
      </c>
      <c r="C92" s="327">
        <v>47.766267930709297</v>
      </c>
      <c r="D92" s="328">
        <v>49.6754005018336</v>
      </c>
      <c r="E92" s="327">
        <v>53.386752136752101</v>
      </c>
      <c r="F92" s="328">
        <v>0</v>
      </c>
      <c r="G92" s="327">
        <v>0</v>
      </c>
      <c r="H92" s="327">
        <v>0</v>
      </c>
      <c r="I92" s="328">
        <v>0</v>
      </c>
      <c r="J92" s="327">
        <v>0</v>
      </c>
      <c r="K92" s="328">
        <v>0</v>
      </c>
      <c r="L92" s="328">
        <v>0</v>
      </c>
      <c r="M92" s="327">
        <v>0</v>
      </c>
      <c r="N92" s="328">
        <v>47.921243106617602</v>
      </c>
      <c r="O92" s="193"/>
      <c r="P92" s="193"/>
      <c r="Q92" s="193"/>
      <c r="R92" s="193"/>
      <c r="S92" s="193"/>
      <c r="T92" s="193"/>
      <c r="U92" s="193"/>
      <c r="V92" s="262"/>
    </row>
    <row r="93" spans="1:34" s="179" customFormat="1" ht="12" x14ac:dyDescent="0.3">
      <c r="A93" s="319" t="s">
        <v>699</v>
      </c>
      <c r="B93" s="329">
        <v>46.9474506739598</v>
      </c>
      <c r="C93" s="330">
        <v>49.0848534535765</v>
      </c>
      <c r="D93" s="330">
        <v>51.256463719766501</v>
      </c>
      <c r="E93" s="330">
        <v>50.654724585759098</v>
      </c>
      <c r="F93" s="330">
        <v>0</v>
      </c>
      <c r="G93" s="330">
        <v>0</v>
      </c>
      <c r="H93" s="330">
        <v>0</v>
      </c>
      <c r="I93" s="330">
        <v>0</v>
      </c>
      <c r="J93" s="330">
        <v>0</v>
      </c>
      <c r="K93" s="330">
        <v>0</v>
      </c>
      <c r="L93" s="330">
        <v>0</v>
      </c>
      <c r="M93" s="330">
        <v>0</v>
      </c>
      <c r="N93" s="330">
        <v>49.2598226346391</v>
      </c>
      <c r="O93" s="193"/>
      <c r="P93" s="193"/>
      <c r="Q93" s="193"/>
      <c r="R93" s="193"/>
      <c r="S93" s="193"/>
      <c r="T93" s="193"/>
      <c r="U93" s="193"/>
      <c r="V93" s="262"/>
    </row>
    <row r="94" spans="1:34" s="179" customFormat="1" ht="12" x14ac:dyDescent="0.3">
      <c r="A94" s="321" t="s">
        <v>700</v>
      </c>
      <c r="B94" s="329">
        <v>50.466478873239403</v>
      </c>
      <c r="C94" s="330">
        <v>44.618235294117603</v>
      </c>
      <c r="D94" s="330">
        <v>49.150920974450401</v>
      </c>
      <c r="E94" s="330">
        <v>52.941422594142303</v>
      </c>
      <c r="F94" s="330">
        <v>0</v>
      </c>
      <c r="G94" s="330">
        <v>0</v>
      </c>
      <c r="H94" s="330">
        <v>0</v>
      </c>
      <c r="I94" s="330">
        <v>0</v>
      </c>
      <c r="J94" s="330">
        <v>0</v>
      </c>
      <c r="K94" s="330">
        <v>0</v>
      </c>
      <c r="L94" s="330">
        <v>0</v>
      </c>
      <c r="M94" s="330">
        <v>0</v>
      </c>
      <c r="N94" s="330">
        <v>48.699404255319202</v>
      </c>
      <c r="O94" s="193"/>
      <c r="P94" s="193"/>
      <c r="Q94" s="193"/>
      <c r="R94" s="193"/>
      <c r="S94" s="193"/>
      <c r="T94" s="193"/>
      <c r="U94" s="193"/>
      <c r="V94" s="262"/>
    </row>
    <row r="95" spans="1:34" s="179" customFormat="1" ht="12" x14ac:dyDescent="0.3">
      <c r="A95" s="321" t="s">
        <v>702</v>
      </c>
      <c r="B95" s="329">
        <v>42.440155272805697</v>
      </c>
      <c r="C95" s="330">
        <v>47.686541863207502</v>
      </c>
      <c r="D95" s="330">
        <v>49.205054405054398</v>
      </c>
      <c r="E95" s="330">
        <v>54.6691969636436</v>
      </c>
      <c r="F95" s="330">
        <v>0</v>
      </c>
      <c r="G95" s="330">
        <v>0</v>
      </c>
      <c r="H95" s="330">
        <v>0</v>
      </c>
      <c r="I95" s="330">
        <v>0</v>
      </c>
      <c r="J95" s="330">
        <v>0</v>
      </c>
      <c r="K95" s="330">
        <v>0</v>
      </c>
      <c r="L95" s="330">
        <v>0</v>
      </c>
      <c r="M95" s="330">
        <v>0</v>
      </c>
      <c r="N95" s="330">
        <v>47.335673015193699</v>
      </c>
      <c r="O95" s="193"/>
      <c r="P95" s="193"/>
      <c r="Q95" s="193"/>
      <c r="R95" s="193"/>
      <c r="S95" s="193"/>
      <c r="T95" s="193"/>
      <c r="U95" s="193"/>
      <c r="V95" s="262"/>
    </row>
    <row r="96" spans="1:34" s="179" customFormat="1" ht="12" x14ac:dyDescent="0.3">
      <c r="A96" s="263"/>
      <c r="F96" s="177"/>
      <c r="G96" s="177"/>
      <c r="H96" s="177"/>
      <c r="I96" s="177"/>
      <c r="J96" s="177"/>
      <c r="K96" s="177"/>
      <c r="L96" s="193"/>
      <c r="M96" s="193"/>
      <c r="N96" s="193"/>
      <c r="O96" s="193"/>
      <c r="P96" s="193"/>
      <c r="Q96" s="193"/>
      <c r="R96" s="193"/>
      <c r="S96" s="193"/>
      <c r="T96" s="193"/>
      <c r="U96" s="193"/>
      <c r="V96" s="262"/>
    </row>
    <row r="97" spans="1:33" s="179" customFormat="1" ht="12" x14ac:dyDescent="0.3">
      <c r="A97" s="324"/>
      <c r="B97" s="305"/>
      <c r="C97" s="305"/>
      <c r="D97" s="305"/>
      <c r="E97" s="305"/>
      <c r="F97" s="305"/>
      <c r="G97" s="305"/>
      <c r="H97" s="305"/>
      <c r="I97" s="305"/>
      <c r="J97" s="305"/>
      <c r="K97" s="305"/>
      <c r="L97" s="305"/>
      <c r="M97" s="305"/>
      <c r="N97" s="305"/>
      <c r="O97" s="305"/>
      <c r="P97" s="305"/>
      <c r="Q97" s="305"/>
      <c r="R97" s="305"/>
      <c r="S97" s="305"/>
      <c r="T97" s="305"/>
      <c r="U97" s="305"/>
      <c r="V97" s="325"/>
    </row>
    <row r="98" spans="1:33" s="179" customFormat="1" ht="12" x14ac:dyDescent="0.3">
      <c r="A98" s="263"/>
      <c r="F98" s="177"/>
      <c r="G98" s="177"/>
      <c r="H98" s="177"/>
      <c r="I98" s="177"/>
      <c r="J98" s="177"/>
      <c r="K98" s="177"/>
      <c r="L98" s="193"/>
      <c r="M98" s="193"/>
      <c r="N98" s="193"/>
      <c r="O98" s="193"/>
      <c r="P98" s="193"/>
      <c r="Q98" s="193"/>
      <c r="R98" s="193"/>
      <c r="S98" s="285"/>
      <c r="T98" s="285"/>
      <c r="U98" s="285"/>
      <c r="V98" s="309"/>
    </row>
    <row r="99" spans="1:33" s="177" customFormat="1" ht="24.75" customHeight="1" x14ac:dyDescent="0.3">
      <c r="A99" s="331" t="s">
        <v>721</v>
      </c>
      <c r="B99" s="237"/>
      <c r="C99" s="237"/>
      <c r="D99" s="237"/>
      <c r="E99" s="237"/>
      <c r="F99" s="237"/>
      <c r="G99" s="237"/>
      <c r="H99" s="237"/>
      <c r="I99" s="237"/>
      <c r="J99" s="237"/>
      <c r="K99" s="237"/>
      <c r="L99" s="237"/>
      <c r="M99" s="237"/>
      <c r="N99" s="237"/>
      <c r="O99" s="193"/>
      <c r="P99" s="285"/>
      <c r="Q99" s="285"/>
      <c r="R99" s="285"/>
      <c r="S99" s="285"/>
      <c r="T99" s="285"/>
      <c r="U99" s="285"/>
      <c r="V99" s="309"/>
      <c r="W99" s="272"/>
      <c r="X99" s="272"/>
      <c r="Y99" s="272"/>
      <c r="Z99" s="272"/>
      <c r="AA99" s="272"/>
      <c r="AB99" s="272"/>
    </row>
    <row r="100" spans="1:33" s="179" customFormat="1" ht="12" x14ac:dyDescent="0.3">
      <c r="A100" s="201" t="s">
        <v>706</v>
      </c>
      <c r="B100" s="11" t="s">
        <v>687</v>
      </c>
      <c r="C100" s="11" t="s">
        <v>688</v>
      </c>
      <c r="D100" s="11" t="s">
        <v>689</v>
      </c>
      <c r="E100" s="11" t="s">
        <v>690</v>
      </c>
      <c r="F100" s="11" t="s">
        <v>691</v>
      </c>
      <c r="G100" s="11" t="s">
        <v>692</v>
      </c>
      <c r="H100" s="11" t="s">
        <v>693</v>
      </c>
      <c r="I100" s="11" t="s">
        <v>694</v>
      </c>
      <c r="J100" s="11" t="s">
        <v>695</v>
      </c>
      <c r="K100" s="11" t="s">
        <v>696</v>
      </c>
      <c r="L100" s="11" t="s">
        <v>697</v>
      </c>
      <c r="M100" s="11" t="s">
        <v>698</v>
      </c>
      <c r="N100" s="11" t="s">
        <v>716</v>
      </c>
      <c r="O100" s="193"/>
      <c r="P100" s="315"/>
      <c r="Q100" s="285"/>
      <c r="R100" s="285"/>
      <c r="S100" s="285"/>
      <c r="T100" s="285"/>
      <c r="U100" s="285"/>
      <c r="V100" s="309"/>
      <c r="W100" s="244"/>
      <c r="X100" s="244"/>
      <c r="Y100" s="244"/>
      <c r="Z100" s="244"/>
      <c r="AA100" s="244"/>
      <c r="AB100" s="244"/>
      <c r="AC100" s="244"/>
      <c r="AD100" s="244"/>
      <c r="AE100" s="244"/>
      <c r="AF100" s="244"/>
    </row>
    <row r="101" spans="1:33" s="179" customFormat="1" ht="12.75" customHeight="1" thickBot="1" x14ac:dyDescent="0.35">
      <c r="A101" s="209" t="s">
        <v>0</v>
      </c>
      <c r="B101" s="311">
        <v>38516.7096774194</v>
      </c>
      <c r="C101" s="312">
        <v>39197.599999999999</v>
      </c>
      <c r="D101" s="313">
        <v>37016</v>
      </c>
      <c r="E101" s="312">
        <v>37819.0769230769</v>
      </c>
      <c r="F101" s="313">
        <v>0</v>
      </c>
      <c r="G101" s="312">
        <v>0</v>
      </c>
      <c r="H101" s="312">
        <v>0</v>
      </c>
      <c r="I101" s="313">
        <v>0</v>
      </c>
      <c r="J101" s="312">
        <v>0</v>
      </c>
      <c r="K101" s="313">
        <v>0</v>
      </c>
      <c r="L101" s="313">
        <v>0</v>
      </c>
      <c r="M101" s="312">
        <v>0</v>
      </c>
      <c r="N101" s="311">
        <v>38181.809523809497</v>
      </c>
      <c r="O101" s="193"/>
      <c r="P101" s="315"/>
      <c r="Q101" s="315"/>
      <c r="R101" s="315"/>
      <c r="S101" s="315"/>
      <c r="T101" s="216"/>
      <c r="U101" s="315"/>
      <c r="V101" s="316"/>
      <c r="W101" s="318"/>
      <c r="X101" s="318"/>
      <c r="Y101" s="318"/>
      <c r="Z101" s="318"/>
      <c r="AA101" s="318"/>
      <c r="AB101" s="318"/>
    </row>
    <row r="102" spans="1:33" s="179" customFormat="1" ht="12.5" thickTop="1" x14ac:dyDescent="0.3">
      <c r="A102" s="225" t="s">
        <v>672</v>
      </c>
      <c r="B102" s="260">
        <v>38516.7096774194</v>
      </c>
      <c r="C102" s="320">
        <v>39197.599999999999</v>
      </c>
      <c r="D102" s="320">
        <v>37016</v>
      </c>
      <c r="E102" s="320">
        <v>37819.0769230769</v>
      </c>
      <c r="F102" s="320">
        <v>0</v>
      </c>
      <c r="G102" s="320">
        <v>0</v>
      </c>
      <c r="H102" s="320">
        <v>0</v>
      </c>
      <c r="I102" s="320">
        <v>0</v>
      </c>
      <c r="J102" s="320">
        <v>0</v>
      </c>
      <c r="K102" s="320">
        <v>0</v>
      </c>
      <c r="L102" s="320">
        <v>0</v>
      </c>
      <c r="M102" s="320">
        <v>0</v>
      </c>
      <c r="N102" s="260">
        <v>38181.809523809497</v>
      </c>
      <c r="O102" s="193"/>
      <c r="P102" s="315"/>
      <c r="Q102" s="315"/>
      <c r="R102" s="315"/>
      <c r="S102" s="315"/>
      <c r="T102" s="315"/>
      <c r="U102" s="315"/>
      <c r="V102" s="316"/>
      <c r="W102" s="318"/>
      <c r="X102" s="318"/>
      <c r="Y102" s="318"/>
      <c r="Z102" s="318"/>
      <c r="AA102" s="244"/>
      <c r="AB102" s="318"/>
      <c r="AF102" s="318"/>
      <c r="AG102" s="318"/>
    </row>
    <row r="103" spans="1:33" s="333" customFormat="1" ht="23.25" customHeight="1" x14ac:dyDescent="0.3">
      <c r="A103" s="263"/>
      <c r="B103" s="179"/>
      <c r="C103" s="179"/>
      <c r="D103" s="179"/>
      <c r="E103" s="179"/>
      <c r="F103" s="177"/>
      <c r="G103" s="177"/>
      <c r="H103" s="177"/>
      <c r="I103" s="177"/>
      <c r="J103" s="177"/>
      <c r="K103" s="177"/>
      <c r="L103" s="193"/>
      <c r="M103" s="193"/>
      <c r="N103" s="193"/>
      <c r="O103" s="193"/>
      <c r="P103" s="315"/>
      <c r="Q103" s="315"/>
      <c r="R103" s="315"/>
      <c r="S103" s="315"/>
      <c r="T103" s="315"/>
      <c r="U103" s="315"/>
      <c r="V103" s="316"/>
      <c r="W103" s="332"/>
      <c r="X103" s="332"/>
      <c r="Y103" s="332"/>
      <c r="Z103" s="332"/>
      <c r="AA103" s="332"/>
      <c r="AB103" s="332"/>
      <c r="AC103" s="332"/>
      <c r="AD103" s="332"/>
      <c r="AE103" s="332"/>
      <c r="AF103" s="332"/>
      <c r="AG103" s="332"/>
    </row>
    <row r="104" spans="1:33" s="179" customFormat="1" ht="12.75" customHeight="1" x14ac:dyDescent="0.3">
      <c r="A104" s="331" t="s">
        <v>722</v>
      </c>
      <c r="B104" s="237"/>
      <c r="C104" s="237"/>
      <c r="D104" s="237"/>
      <c r="E104" s="237"/>
      <c r="F104" s="237"/>
      <c r="G104" s="237"/>
      <c r="H104" s="237"/>
      <c r="I104" s="237"/>
      <c r="J104" s="237"/>
      <c r="K104" s="237"/>
      <c r="L104" s="237"/>
      <c r="M104" s="237"/>
      <c r="N104" s="237"/>
      <c r="O104" s="193"/>
      <c r="P104" s="193"/>
      <c r="Q104" s="315"/>
      <c r="R104" s="315"/>
      <c r="S104" s="285"/>
      <c r="T104" s="285"/>
      <c r="U104" s="285"/>
      <c r="V104" s="316"/>
      <c r="W104" s="318"/>
      <c r="X104" s="318"/>
      <c r="Y104" s="318"/>
      <c r="Z104" s="318"/>
      <c r="AA104" s="318"/>
    </row>
    <row r="105" spans="1:33" s="179" customFormat="1" ht="12.75" customHeight="1" x14ac:dyDescent="0.3">
      <c r="A105" s="201" t="s">
        <v>706</v>
      </c>
      <c r="B105" s="11" t="s">
        <v>687</v>
      </c>
      <c r="C105" s="11" t="s">
        <v>688</v>
      </c>
      <c r="D105" s="11" t="s">
        <v>689</v>
      </c>
      <c r="E105" s="11" t="s">
        <v>690</v>
      </c>
      <c r="F105" s="11" t="s">
        <v>691</v>
      </c>
      <c r="G105" s="11" t="s">
        <v>692</v>
      </c>
      <c r="H105" s="11" t="s">
        <v>693</v>
      </c>
      <c r="I105" s="11" t="s">
        <v>694</v>
      </c>
      <c r="J105" s="11" t="s">
        <v>695</v>
      </c>
      <c r="K105" s="11" t="s">
        <v>696</v>
      </c>
      <c r="L105" s="11" t="s">
        <v>697</v>
      </c>
      <c r="M105" s="11" t="s">
        <v>698</v>
      </c>
      <c r="N105" s="11" t="s">
        <v>716</v>
      </c>
      <c r="O105" s="193"/>
      <c r="P105" s="285"/>
      <c r="Q105" s="285"/>
      <c r="R105" s="285"/>
      <c r="S105" s="285"/>
      <c r="T105" s="285"/>
      <c r="U105" s="285"/>
      <c r="V105" s="309"/>
      <c r="W105" s="244"/>
      <c r="X105" s="244"/>
      <c r="Y105" s="244"/>
      <c r="Z105" s="244"/>
      <c r="AA105" s="244"/>
      <c r="AB105" s="244"/>
      <c r="AC105" s="244"/>
      <c r="AD105" s="244"/>
      <c r="AE105" s="244"/>
      <c r="AF105" s="244"/>
    </row>
    <row r="106" spans="1:33" s="177" customFormat="1" ht="14.25" customHeight="1" thickBot="1" x14ac:dyDescent="0.35">
      <c r="A106" s="209" t="s">
        <v>0</v>
      </c>
      <c r="B106" s="326">
        <v>44.233934150444597</v>
      </c>
      <c r="C106" s="327">
        <v>47.766267930709297</v>
      </c>
      <c r="D106" s="328">
        <v>49.6754005018336</v>
      </c>
      <c r="E106" s="327">
        <v>53.386752136752101</v>
      </c>
      <c r="F106" s="328">
        <v>0</v>
      </c>
      <c r="G106" s="327">
        <v>0</v>
      </c>
      <c r="H106" s="327">
        <v>0</v>
      </c>
      <c r="I106" s="328">
        <v>0</v>
      </c>
      <c r="J106" s="327">
        <v>0</v>
      </c>
      <c r="K106" s="328">
        <v>0</v>
      </c>
      <c r="L106" s="328">
        <v>0</v>
      </c>
      <c r="M106" s="327">
        <v>0</v>
      </c>
      <c r="N106" s="328">
        <v>47.921243106617702</v>
      </c>
      <c r="P106" s="272"/>
      <c r="Q106" s="272"/>
      <c r="R106" s="272"/>
      <c r="S106" s="272"/>
      <c r="T106" s="272"/>
      <c r="U106" s="272"/>
      <c r="V106" s="334"/>
      <c r="W106" s="272"/>
      <c r="X106" s="272"/>
      <c r="Y106" s="272"/>
      <c r="Z106" s="272"/>
      <c r="AA106" s="335"/>
      <c r="AB106" s="272"/>
    </row>
    <row r="107" spans="1:33" s="179" customFormat="1" ht="12.75" customHeight="1" thickTop="1" x14ac:dyDescent="0.3">
      <c r="A107" s="225" t="s">
        <v>672</v>
      </c>
      <c r="B107" s="329">
        <v>44.233934150444597</v>
      </c>
      <c r="C107" s="330">
        <v>47.766267930709297</v>
      </c>
      <c r="D107" s="330">
        <v>49.6754005018336</v>
      </c>
      <c r="E107" s="330">
        <v>53.386752136752101</v>
      </c>
      <c r="F107" s="330">
        <v>0</v>
      </c>
      <c r="G107" s="330">
        <v>0</v>
      </c>
      <c r="H107" s="330">
        <v>0</v>
      </c>
      <c r="I107" s="330">
        <v>0</v>
      </c>
      <c r="J107" s="330">
        <v>0</v>
      </c>
      <c r="K107" s="330">
        <v>0</v>
      </c>
      <c r="L107" s="330">
        <v>0</v>
      </c>
      <c r="M107" s="330">
        <v>0</v>
      </c>
      <c r="N107" s="330">
        <v>47.921243106617702</v>
      </c>
      <c r="O107" s="193"/>
      <c r="P107" s="193"/>
      <c r="Q107" s="193"/>
      <c r="R107" s="285"/>
      <c r="S107" s="285"/>
      <c r="T107" s="285"/>
      <c r="U107" s="285"/>
      <c r="V107" s="336"/>
      <c r="W107" s="244"/>
      <c r="X107" s="244"/>
      <c r="Y107" s="244"/>
      <c r="Z107" s="244"/>
      <c r="AA107" s="244"/>
      <c r="AB107" s="244"/>
      <c r="AC107" s="244"/>
    </row>
    <row r="108" spans="1:33" s="179" customFormat="1" ht="12.75" customHeight="1" x14ac:dyDescent="0.3">
      <c r="A108" s="230"/>
      <c r="B108" s="337"/>
      <c r="C108" s="337"/>
      <c r="D108" s="337"/>
      <c r="E108" s="337"/>
      <c r="F108" s="337"/>
      <c r="G108" s="337"/>
      <c r="H108" s="337"/>
      <c r="I108" s="337"/>
      <c r="J108" s="337"/>
      <c r="K108" s="337"/>
      <c r="L108" s="337"/>
      <c r="M108" s="337"/>
      <c r="N108" s="337"/>
      <c r="O108" s="193"/>
      <c r="P108" s="193"/>
      <c r="Q108" s="193"/>
      <c r="R108" s="193"/>
      <c r="S108" s="193"/>
      <c r="T108" s="193"/>
      <c r="U108" s="193"/>
      <c r="V108" s="338"/>
    </row>
    <row r="109" spans="1:33" s="179" customFormat="1" ht="12" x14ac:dyDescent="0.3">
      <c r="A109" s="331" t="s">
        <v>723</v>
      </c>
      <c r="B109" s="237"/>
      <c r="C109" s="237"/>
      <c r="D109" s="237"/>
      <c r="E109" s="237"/>
      <c r="F109" s="237"/>
      <c r="G109" s="237"/>
      <c r="H109" s="237"/>
      <c r="I109" s="237"/>
      <c r="J109" s="237"/>
      <c r="K109" s="237"/>
      <c r="L109" s="237"/>
      <c r="M109" s="237"/>
      <c r="N109" s="237"/>
      <c r="O109" s="193"/>
      <c r="P109" s="193"/>
      <c r="Q109" s="193"/>
      <c r="R109" s="285"/>
      <c r="S109" s="285"/>
      <c r="T109" s="285"/>
      <c r="U109" s="285"/>
      <c r="V109" s="336"/>
      <c r="W109" s="244"/>
      <c r="X109" s="244"/>
      <c r="Y109" s="244"/>
      <c r="Z109" s="244"/>
      <c r="AA109" s="244"/>
      <c r="AB109" s="244"/>
      <c r="AC109" s="244"/>
    </row>
    <row r="110" spans="1:33" s="179" customFormat="1" ht="12" x14ac:dyDescent="0.3">
      <c r="A110" s="201" t="s">
        <v>724</v>
      </c>
      <c r="B110" s="11" t="s">
        <v>687</v>
      </c>
      <c r="C110" s="11" t="s">
        <v>688</v>
      </c>
      <c r="D110" s="11" t="s">
        <v>689</v>
      </c>
      <c r="E110" s="11" t="s">
        <v>690</v>
      </c>
      <c r="F110" s="11" t="s">
        <v>691</v>
      </c>
      <c r="G110" s="11" t="s">
        <v>692</v>
      </c>
      <c r="H110" s="11" t="s">
        <v>693</v>
      </c>
      <c r="I110" s="11" t="s">
        <v>694</v>
      </c>
      <c r="J110" s="11" t="s">
        <v>695</v>
      </c>
      <c r="K110" s="11" t="s">
        <v>696</v>
      </c>
      <c r="L110" s="11" t="s">
        <v>697</v>
      </c>
      <c r="M110" s="11" t="s">
        <v>698</v>
      </c>
      <c r="N110" s="11" t="s">
        <v>716</v>
      </c>
      <c r="O110" s="193"/>
      <c r="P110" s="193"/>
      <c r="Q110" s="193"/>
      <c r="R110" s="285"/>
      <c r="S110" s="285"/>
      <c r="T110" s="285"/>
      <c r="U110" s="285"/>
      <c r="V110" s="336"/>
      <c r="W110" s="244"/>
      <c r="X110" s="244"/>
      <c r="Y110" s="244"/>
      <c r="Z110" s="244"/>
      <c r="AA110" s="244"/>
      <c r="AB110" s="244"/>
      <c r="AC110" s="244"/>
    </row>
    <row r="111" spans="1:33" ht="15" thickBot="1" x14ac:dyDescent="0.4">
      <c r="A111" s="209" t="s">
        <v>0</v>
      </c>
      <c r="B111" s="326">
        <v>44.233934150444597</v>
      </c>
      <c r="C111" s="327">
        <v>47.766267930709297</v>
      </c>
      <c r="D111" s="328">
        <v>49.6754005018336</v>
      </c>
      <c r="E111" s="327">
        <v>53.386752136752101</v>
      </c>
      <c r="F111" s="328">
        <v>0</v>
      </c>
      <c r="G111" s="327">
        <v>0</v>
      </c>
      <c r="H111" s="327">
        <v>0</v>
      </c>
      <c r="I111" s="328">
        <v>0</v>
      </c>
      <c r="J111" s="327">
        <v>0</v>
      </c>
      <c r="K111" s="328">
        <v>0</v>
      </c>
      <c r="L111" s="328">
        <v>0</v>
      </c>
      <c r="M111" s="327">
        <v>0</v>
      </c>
      <c r="N111" s="328">
        <v>47.921243106617702</v>
      </c>
      <c r="V111" s="338"/>
    </row>
    <row r="112" spans="1:33" ht="15" thickTop="1" x14ac:dyDescent="0.35">
      <c r="A112" s="217" t="s">
        <v>25</v>
      </c>
      <c r="B112" s="329">
        <v>44.596219686162598</v>
      </c>
      <c r="C112" s="330">
        <v>50.061467956645103</v>
      </c>
      <c r="D112" s="330">
        <v>54.645036778093399</v>
      </c>
      <c r="E112" s="330">
        <v>56.3026491328378</v>
      </c>
      <c r="F112" s="330">
        <v>0</v>
      </c>
      <c r="G112" s="330">
        <v>0</v>
      </c>
      <c r="H112" s="330">
        <v>0</v>
      </c>
      <c r="I112" s="330">
        <v>0</v>
      </c>
      <c r="J112" s="330">
        <v>0</v>
      </c>
      <c r="K112" s="330">
        <v>0</v>
      </c>
      <c r="L112" s="330">
        <v>0</v>
      </c>
      <c r="M112" s="330">
        <v>0</v>
      </c>
      <c r="N112" s="330">
        <v>50.469248047919599</v>
      </c>
      <c r="V112" s="338"/>
    </row>
    <row r="113" spans="1:23" x14ac:dyDescent="0.35">
      <c r="A113" s="225" t="s">
        <v>41</v>
      </c>
      <c r="B113" s="329">
        <v>43.485335298452497</v>
      </c>
      <c r="C113" s="330">
        <v>42.83625</v>
      </c>
      <c r="D113" s="330">
        <v>39.917345917345898</v>
      </c>
      <c r="E113" s="330">
        <v>47.7390180878553</v>
      </c>
      <c r="F113" s="330">
        <v>0</v>
      </c>
      <c r="G113" s="330">
        <v>0</v>
      </c>
      <c r="H113" s="330">
        <v>0</v>
      </c>
      <c r="I113" s="330">
        <v>0</v>
      </c>
      <c r="J113" s="330">
        <v>0</v>
      </c>
      <c r="K113" s="330">
        <v>0</v>
      </c>
      <c r="L113" s="330">
        <v>0</v>
      </c>
      <c r="M113" s="330">
        <v>0</v>
      </c>
      <c r="N113" s="330">
        <v>42.717131996329798</v>
      </c>
      <c r="O113" s="339"/>
      <c r="V113" s="338"/>
    </row>
    <row r="114" spans="1:23" x14ac:dyDescent="0.35">
      <c r="A114" s="231"/>
      <c r="B114" s="337"/>
      <c r="C114" s="337"/>
      <c r="D114" s="337"/>
      <c r="E114" s="337"/>
      <c r="F114" s="337"/>
      <c r="G114" s="337"/>
      <c r="H114" s="337"/>
      <c r="I114" s="337"/>
      <c r="J114" s="337"/>
      <c r="K114" s="340"/>
      <c r="L114" s="337"/>
      <c r="M114" s="337"/>
      <c r="N114" s="341"/>
      <c r="O114" s="339"/>
      <c r="V114" s="338"/>
    </row>
    <row r="115" spans="1:23" x14ac:dyDescent="0.35">
      <c r="A115" s="342" t="s">
        <v>725</v>
      </c>
      <c r="B115" s="337"/>
      <c r="C115" s="337"/>
      <c r="D115" s="337"/>
      <c r="E115" s="337"/>
      <c r="F115" s="337"/>
      <c r="G115" s="337"/>
      <c r="H115" s="337"/>
      <c r="I115" s="337"/>
      <c r="J115" s="337"/>
      <c r="K115" s="340"/>
      <c r="L115" s="337"/>
      <c r="M115" s="337"/>
      <c r="N115" s="341"/>
      <c r="O115" s="339"/>
      <c r="V115" s="338"/>
    </row>
    <row r="116" spans="1:23" x14ac:dyDescent="0.35">
      <c r="A116" s="201" t="s">
        <v>726</v>
      </c>
      <c r="B116" s="343" t="s">
        <v>687</v>
      </c>
      <c r="C116" s="343" t="s">
        <v>688</v>
      </c>
      <c r="D116" s="343" t="s">
        <v>689</v>
      </c>
      <c r="E116" s="343" t="s">
        <v>690</v>
      </c>
      <c r="F116" s="343" t="s">
        <v>691</v>
      </c>
      <c r="G116" s="343" t="s">
        <v>692</v>
      </c>
      <c r="H116" s="343" t="s">
        <v>693</v>
      </c>
      <c r="I116" s="343" t="s">
        <v>694</v>
      </c>
      <c r="J116" s="343" t="s">
        <v>695</v>
      </c>
      <c r="K116" s="343" t="s">
        <v>696</v>
      </c>
      <c r="L116" s="343" t="s">
        <v>697</v>
      </c>
      <c r="M116" s="343" t="s">
        <v>698</v>
      </c>
      <c r="N116" s="343" t="s">
        <v>716</v>
      </c>
      <c r="O116" s="339"/>
      <c r="V116" s="338"/>
      <c r="W116" s="179"/>
    </row>
    <row r="117" spans="1:23" x14ac:dyDescent="0.35">
      <c r="A117" s="344" t="s">
        <v>676</v>
      </c>
      <c r="B117" s="260">
        <v>406</v>
      </c>
      <c r="C117" s="320">
        <v>439</v>
      </c>
      <c r="D117" s="320">
        <v>500</v>
      </c>
      <c r="E117" s="320">
        <v>21</v>
      </c>
      <c r="F117" s="320">
        <v>0</v>
      </c>
      <c r="G117" s="320">
        <v>0</v>
      </c>
      <c r="H117" s="320">
        <v>0</v>
      </c>
      <c r="I117" s="320">
        <v>0</v>
      </c>
      <c r="J117" s="320">
        <v>0</v>
      </c>
      <c r="K117" s="320">
        <v>0</v>
      </c>
      <c r="L117" s="320">
        <v>0</v>
      </c>
      <c r="M117" s="320">
        <v>0</v>
      </c>
      <c r="N117" s="320">
        <f>SUM(B117:M117)</f>
        <v>1366</v>
      </c>
      <c r="O117" s="339"/>
      <c r="V117" s="338"/>
      <c r="W117" s="179"/>
    </row>
    <row r="118" spans="1:23" x14ac:dyDescent="0.35">
      <c r="A118" s="344" t="s">
        <v>727</v>
      </c>
      <c r="B118" s="260">
        <v>346</v>
      </c>
      <c r="C118" s="320">
        <v>305</v>
      </c>
      <c r="D118" s="320">
        <v>208</v>
      </c>
      <c r="E118" s="320">
        <v>376</v>
      </c>
      <c r="F118" s="320">
        <v>214</v>
      </c>
      <c r="G118" s="320">
        <v>522</v>
      </c>
      <c r="H118" s="320">
        <v>637</v>
      </c>
      <c r="I118" s="320">
        <v>587</v>
      </c>
      <c r="J118" s="320">
        <v>662</v>
      </c>
      <c r="K118" s="320">
        <v>765</v>
      </c>
      <c r="L118" s="320">
        <v>628</v>
      </c>
      <c r="M118" s="320">
        <v>422</v>
      </c>
      <c r="N118" s="320">
        <f>SUM(B118:M118)</f>
        <v>5672</v>
      </c>
      <c r="O118" s="339"/>
      <c r="V118" s="338"/>
      <c r="W118" s="179"/>
    </row>
    <row r="119" spans="1:23" x14ac:dyDescent="0.35">
      <c r="A119" s="345" t="s">
        <v>728</v>
      </c>
      <c r="B119" s="260">
        <v>111</v>
      </c>
      <c r="C119" s="320">
        <v>166</v>
      </c>
      <c r="D119" s="320">
        <v>220</v>
      </c>
      <c r="E119" s="320">
        <v>171</v>
      </c>
      <c r="F119" s="320">
        <v>316</v>
      </c>
      <c r="G119" s="320">
        <v>274</v>
      </c>
      <c r="H119" s="320">
        <v>85</v>
      </c>
      <c r="I119" s="320">
        <v>65</v>
      </c>
      <c r="J119" s="320">
        <v>123</v>
      </c>
      <c r="K119" s="320">
        <v>192</v>
      </c>
      <c r="L119" s="320">
        <v>153</v>
      </c>
      <c r="M119" s="320">
        <v>203</v>
      </c>
      <c r="N119" s="320">
        <f>SUM(B119:M119)</f>
        <v>2079</v>
      </c>
      <c r="O119" s="339"/>
      <c r="V119" s="338"/>
      <c r="W119" s="179"/>
    </row>
    <row r="120" spans="1:23" x14ac:dyDescent="0.35">
      <c r="A120" s="346"/>
      <c r="B120" s="231"/>
      <c r="C120" s="347"/>
      <c r="D120" s="347"/>
      <c r="E120" s="347"/>
      <c r="F120" s="347"/>
      <c r="G120" s="347"/>
      <c r="H120" s="347"/>
      <c r="I120" s="347"/>
      <c r="J120" s="347"/>
      <c r="K120" s="347"/>
      <c r="L120" s="340"/>
      <c r="M120" s="347"/>
      <c r="N120" s="347"/>
      <c r="O120" s="339"/>
      <c r="P120" s="339"/>
      <c r="V120" s="338"/>
      <c r="W120" s="179"/>
    </row>
    <row r="121" spans="1:23" x14ac:dyDescent="0.35">
      <c r="A121" s="342" t="s">
        <v>729</v>
      </c>
      <c r="B121" s="337"/>
      <c r="C121" s="337"/>
      <c r="D121" s="337"/>
      <c r="E121" s="337"/>
      <c r="F121" s="337"/>
      <c r="G121" s="337"/>
      <c r="H121" s="337"/>
      <c r="I121" s="337"/>
      <c r="J121" s="337"/>
      <c r="K121" s="340"/>
      <c r="L121" s="337"/>
      <c r="M121" s="337"/>
      <c r="N121" s="341"/>
      <c r="O121" s="339"/>
      <c r="V121" s="338"/>
    </row>
    <row r="122" spans="1:23" x14ac:dyDescent="0.35">
      <c r="A122" s="201" t="s">
        <v>726</v>
      </c>
      <c r="B122" s="201" t="s">
        <v>730</v>
      </c>
      <c r="C122" s="343" t="s">
        <v>687</v>
      </c>
      <c r="D122" s="343" t="s">
        <v>688</v>
      </c>
      <c r="E122" s="343" t="s">
        <v>689</v>
      </c>
      <c r="F122" s="343" t="s">
        <v>690</v>
      </c>
      <c r="G122" s="343" t="s">
        <v>691</v>
      </c>
      <c r="H122" s="343" t="s">
        <v>692</v>
      </c>
      <c r="I122" s="343" t="s">
        <v>693</v>
      </c>
      <c r="J122" s="343" t="s">
        <v>694</v>
      </c>
      <c r="K122" s="343" t="s">
        <v>695</v>
      </c>
      <c r="L122" s="343" t="s">
        <v>696</v>
      </c>
      <c r="M122" s="343" t="s">
        <v>697</v>
      </c>
      <c r="N122" s="343" t="s">
        <v>698</v>
      </c>
      <c r="O122" s="343" t="s">
        <v>716</v>
      </c>
      <c r="P122" s="339"/>
      <c r="V122" s="338"/>
    </row>
    <row r="123" spans="1:23" x14ac:dyDescent="0.35">
      <c r="A123" s="348" t="s">
        <v>676</v>
      </c>
      <c r="B123" s="259" t="s">
        <v>731</v>
      </c>
      <c r="C123" s="260">
        <v>323</v>
      </c>
      <c r="D123" s="320">
        <v>355</v>
      </c>
      <c r="E123" s="320">
        <v>351</v>
      </c>
      <c r="F123" s="320">
        <v>163</v>
      </c>
      <c r="G123" s="320">
        <v>0</v>
      </c>
      <c r="H123" s="320">
        <v>0</v>
      </c>
      <c r="I123" s="320">
        <v>0</v>
      </c>
      <c r="J123" s="320">
        <v>0</v>
      </c>
      <c r="K123" s="320">
        <v>0</v>
      </c>
      <c r="L123" s="320">
        <v>0</v>
      </c>
      <c r="M123" s="320">
        <v>0</v>
      </c>
      <c r="N123" s="320">
        <v>0</v>
      </c>
      <c r="O123" s="349">
        <f>SUM(C123:N123)</f>
        <v>1192</v>
      </c>
      <c r="P123" s="339"/>
      <c r="V123" s="338"/>
    </row>
    <row r="124" spans="1:23" x14ac:dyDescent="0.35">
      <c r="A124" s="350"/>
      <c r="B124" s="259" t="s">
        <v>732</v>
      </c>
      <c r="C124" s="260">
        <v>54</v>
      </c>
      <c r="D124" s="320">
        <v>61</v>
      </c>
      <c r="E124" s="320">
        <v>52</v>
      </c>
      <c r="F124" s="320">
        <v>20</v>
      </c>
      <c r="G124" s="320">
        <v>0</v>
      </c>
      <c r="H124" s="320">
        <v>0</v>
      </c>
      <c r="I124" s="320">
        <v>0</v>
      </c>
      <c r="J124" s="320">
        <v>0</v>
      </c>
      <c r="K124" s="320">
        <v>0</v>
      </c>
      <c r="L124" s="320">
        <v>0</v>
      </c>
      <c r="M124" s="320">
        <v>0</v>
      </c>
      <c r="N124" s="320">
        <v>0</v>
      </c>
      <c r="O124" s="349">
        <f>SUM(C124:N124)</f>
        <v>187</v>
      </c>
      <c r="P124" s="339"/>
      <c r="V124" s="338"/>
    </row>
    <row r="125" spans="1:23" x14ac:dyDescent="0.35">
      <c r="A125" s="348" t="s">
        <v>727</v>
      </c>
      <c r="B125" s="259" t="s">
        <v>731</v>
      </c>
      <c r="C125" s="260">
        <v>271</v>
      </c>
      <c r="D125" s="320">
        <v>248</v>
      </c>
      <c r="E125" s="320">
        <v>168</v>
      </c>
      <c r="F125" s="320">
        <v>326</v>
      </c>
      <c r="G125" s="320">
        <v>105</v>
      </c>
      <c r="H125" s="320">
        <v>407</v>
      </c>
      <c r="I125" s="320">
        <v>519</v>
      </c>
      <c r="J125" s="320">
        <v>498</v>
      </c>
      <c r="K125" s="320">
        <v>583</v>
      </c>
      <c r="L125" s="320">
        <v>642</v>
      </c>
      <c r="M125" s="320">
        <v>533</v>
      </c>
      <c r="N125" s="320">
        <v>310</v>
      </c>
      <c r="O125" s="349">
        <f>SUM(C125:N125)</f>
        <v>4610</v>
      </c>
      <c r="P125" s="339"/>
      <c r="V125" s="338"/>
    </row>
    <row r="126" spans="1:23" x14ac:dyDescent="0.35">
      <c r="A126" s="350"/>
      <c r="B126" s="259" t="s">
        <v>732</v>
      </c>
      <c r="C126" s="260">
        <v>45</v>
      </c>
      <c r="D126" s="320">
        <v>17</v>
      </c>
      <c r="E126" s="320">
        <v>14</v>
      </c>
      <c r="F126" s="320">
        <v>40</v>
      </c>
      <c r="G126" s="320">
        <v>59</v>
      </c>
      <c r="H126" s="320">
        <v>73</v>
      </c>
      <c r="I126" s="320">
        <v>77</v>
      </c>
      <c r="J126" s="320">
        <v>44</v>
      </c>
      <c r="K126" s="320">
        <v>32</v>
      </c>
      <c r="L126" s="320">
        <v>49</v>
      </c>
      <c r="M126" s="320">
        <v>66</v>
      </c>
      <c r="N126" s="320">
        <v>56</v>
      </c>
      <c r="O126" s="349">
        <f t="shared" ref="O126" si="9">SUM(C126:N126)</f>
        <v>572</v>
      </c>
      <c r="P126" s="339"/>
      <c r="V126" s="338"/>
    </row>
    <row r="127" spans="1:23" x14ac:dyDescent="0.35">
      <c r="A127" s="348" t="s">
        <v>728</v>
      </c>
      <c r="B127" s="259" t="s">
        <v>731</v>
      </c>
      <c r="C127" s="260">
        <v>43</v>
      </c>
      <c r="D127" s="320">
        <v>160</v>
      </c>
      <c r="E127" s="320">
        <v>198</v>
      </c>
      <c r="F127" s="320">
        <v>125</v>
      </c>
      <c r="G127" s="320">
        <v>266</v>
      </c>
      <c r="H127" s="320">
        <v>235</v>
      </c>
      <c r="I127" s="320">
        <v>56</v>
      </c>
      <c r="J127" s="320">
        <v>46</v>
      </c>
      <c r="K127" s="320">
        <v>101</v>
      </c>
      <c r="L127" s="320">
        <v>184</v>
      </c>
      <c r="M127" s="320">
        <v>130</v>
      </c>
      <c r="N127" s="320">
        <v>140</v>
      </c>
      <c r="O127" s="349">
        <f>SUM(C127:N127)</f>
        <v>1684</v>
      </c>
      <c r="P127" s="339"/>
      <c r="V127" s="338"/>
    </row>
    <row r="128" spans="1:23" x14ac:dyDescent="0.35">
      <c r="A128" s="350"/>
      <c r="B128" s="259" t="s">
        <v>732</v>
      </c>
      <c r="C128" s="260">
        <v>0</v>
      </c>
      <c r="D128" s="320">
        <v>3</v>
      </c>
      <c r="E128" s="320">
        <v>1</v>
      </c>
      <c r="F128" s="320">
        <v>11</v>
      </c>
      <c r="G128" s="320">
        <v>19</v>
      </c>
      <c r="H128" s="320">
        <v>10</v>
      </c>
      <c r="I128" s="320">
        <v>20</v>
      </c>
      <c r="J128" s="320">
        <v>13</v>
      </c>
      <c r="K128" s="320">
        <v>8</v>
      </c>
      <c r="L128" s="320">
        <v>8</v>
      </c>
      <c r="M128" s="320">
        <v>20</v>
      </c>
      <c r="N128" s="320">
        <v>50</v>
      </c>
      <c r="O128" s="349">
        <f t="shared" ref="O128" si="10">SUM(C128:N128)</f>
        <v>163</v>
      </c>
      <c r="P128" s="339"/>
      <c r="V128" s="338"/>
    </row>
    <row r="129" spans="1:22" x14ac:dyDescent="0.35">
      <c r="B129" s="339"/>
      <c r="C129" s="339"/>
      <c r="D129" s="339"/>
      <c r="E129" s="339"/>
      <c r="F129" s="339"/>
      <c r="G129" s="339"/>
      <c r="H129" s="339"/>
      <c r="I129" s="339"/>
      <c r="J129" s="339"/>
      <c r="K129" s="339"/>
      <c r="L129" s="339"/>
      <c r="M129" s="339"/>
      <c r="V129" s="338"/>
    </row>
    <row r="130" spans="1:22" ht="15" thickBot="1" x14ac:dyDescent="0.4">
      <c r="A130" s="351"/>
      <c r="B130" s="351"/>
      <c r="C130" s="351"/>
      <c r="D130" s="351"/>
      <c r="E130" s="351"/>
      <c r="F130" s="351"/>
      <c r="G130" s="351"/>
      <c r="H130" s="351"/>
      <c r="I130" s="351"/>
      <c r="J130" s="351"/>
      <c r="K130" s="351"/>
      <c r="L130" s="351"/>
      <c r="M130" s="351"/>
      <c r="N130" s="351"/>
      <c r="O130" s="351"/>
      <c r="P130" s="351"/>
      <c r="Q130" s="351"/>
      <c r="R130" s="351"/>
      <c r="S130" s="351"/>
      <c r="T130" s="351"/>
      <c r="U130" s="351"/>
      <c r="V130" s="352"/>
    </row>
    <row r="131" spans="1:22" x14ac:dyDescent="0.35">
      <c r="B131" s="353"/>
      <c r="C131" s="353"/>
      <c r="D131" s="353"/>
      <c r="E131" s="353"/>
      <c r="F131" s="353"/>
      <c r="G131" s="353"/>
      <c r="H131" s="353"/>
      <c r="I131" s="353"/>
      <c r="J131" s="353"/>
      <c r="K131" s="353"/>
      <c r="L131" s="353"/>
      <c r="M131" s="353"/>
      <c r="P131" s="353"/>
    </row>
    <row r="132" spans="1:22" x14ac:dyDescent="0.35">
      <c r="A132" s="354"/>
      <c r="B132" s="354"/>
      <c r="C132" s="354"/>
      <c r="D132" s="354"/>
      <c r="E132" s="354"/>
      <c r="F132" s="354"/>
      <c r="G132" s="354"/>
      <c r="H132" s="354"/>
      <c r="I132" s="354"/>
      <c r="J132" s="354"/>
      <c r="K132" s="354"/>
      <c r="L132" s="354"/>
      <c r="M132" s="354"/>
      <c r="N132" s="354"/>
    </row>
    <row r="133" spans="1:22" x14ac:dyDescent="0.35">
      <c r="A133" s="355"/>
      <c r="B133" s="355"/>
      <c r="C133" s="356"/>
      <c r="D133" s="353"/>
      <c r="E133" s="353"/>
      <c r="F133" s="353"/>
      <c r="G133" s="353"/>
      <c r="H133" s="353"/>
      <c r="I133" s="353"/>
      <c r="J133" s="353"/>
      <c r="K133" s="353"/>
      <c r="L133" s="353"/>
      <c r="M133" s="339"/>
      <c r="P133" s="353"/>
    </row>
    <row r="134" spans="1:22" x14ac:dyDescent="0.35">
      <c r="A134" s="357"/>
      <c r="B134" s="357"/>
      <c r="C134" s="357"/>
      <c r="D134" s="353"/>
      <c r="E134" s="353"/>
      <c r="F134" s="353"/>
      <c r="G134" s="353"/>
      <c r="H134" s="339"/>
      <c r="I134" s="339"/>
    </row>
    <row r="135" spans="1:22" x14ac:dyDescent="0.35">
      <c r="A135" s="357"/>
      <c r="B135" s="357"/>
      <c r="C135" s="357"/>
      <c r="D135" s="339"/>
      <c r="E135" s="353"/>
      <c r="F135" s="339"/>
    </row>
    <row r="136" spans="1:22" x14ac:dyDescent="0.35">
      <c r="A136" s="357"/>
      <c r="B136" s="357"/>
      <c r="C136" s="357"/>
    </row>
    <row r="137" spans="1:22" x14ac:dyDescent="0.35">
      <c r="A137" s="357"/>
      <c r="B137" s="357"/>
      <c r="C137" s="357"/>
    </row>
  </sheetData>
  <mergeCells count="45">
    <mergeCell ref="A127:A128"/>
    <mergeCell ref="A132:N132"/>
    <mergeCell ref="A97:V97"/>
    <mergeCell ref="A99:N99"/>
    <mergeCell ref="A104:N104"/>
    <mergeCell ref="A109:N109"/>
    <mergeCell ref="A123:A124"/>
    <mergeCell ref="A125:A126"/>
    <mergeCell ref="A32:V32"/>
    <mergeCell ref="A35:E35"/>
    <mergeCell ref="A63:V63"/>
    <mergeCell ref="A65:N65"/>
    <mergeCell ref="A80:V80"/>
    <mergeCell ref="A82:N82"/>
    <mergeCell ref="H28:I28"/>
    <mergeCell ref="N28:O28"/>
    <mergeCell ref="H29:I29"/>
    <mergeCell ref="N29:O29"/>
    <mergeCell ref="H30:I30"/>
    <mergeCell ref="N30:O30"/>
    <mergeCell ref="A18:F18"/>
    <mergeCell ref="I18:V18"/>
    <mergeCell ref="A25:V25"/>
    <mergeCell ref="A27:E27"/>
    <mergeCell ref="H27:L27"/>
    <mergeCell ref="N27:R27"/>
    <mergeCell ref="G10:H10"/>
    <mergeCell ref="M10:N10"/>
    <mergeCell ref="F11:G11"/>
    <mergeCell ref="M11:N11"/>
    <mergeCell ref="M12:N12"/>
    <mergeCell ref="A16:V16"/>
    <mergeCell ref="A4:V4"/>
    <mergeCell ref="A6:V6"/>
    <mergeCell ref="A8:D8"/>
    <mergeCell ref="G8:K8"/>
    <mergeCell ref="M8:Q8"/>
    <mergeCell ref="G9:H9"/>
    <mergeCell ref="M9:N9"/>
    <mergeCell ref="A1:D1"/>
    <mergeCell ref="A2:D2"/>
    <mergeCell ref="E2:H2"/>
    <mergeCell ref="I2:L2"/>
    <mergeCell ref="M2:P2"/>
    <mergeCell ref="A3:D3"/>
  </mergeCells>
  <pageMargins left="0.25" right="0.25" top="0.5" bottom="0.25" header="0.3" footer="0.3"/>
  <pageSetup scale="65" fitToWidth="0"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FE8F7-094B-4CA7-972D-4BD3EB2C51C3}">
  <dimension ref="A1:AA34"/>
  <sheetViews>
    <sheetView showGridLines="0" zoomScale="90" zoomScaleNormal="90" workbookViewId="0">
      <pane xSplit="1" topLeftCell="T1" activePane="topRight" state="frozen"/>
      <selection pane="topRight" activeCell="T24" sqref="T24:Z28"/>
    </sheetView>
  </sheetViews>
  <sheetFormatPr defaultColWidth="9.1796875" defaultRowHeight="15.5" x14ac:dyDescent="0.35"/>
  <cols>
    <col min="1" max="1" width="71.1796875" style="74" customWidth="1"/>
    <col min="2" max="16384" width="9.1796875" style="74"/>
  </cols>
  <sheetData>
    <row r="1" spans="1:27" x14ac:dyDescent="0.35">
      <c r="A1" s="358" t="s">
        <v>733</v>
      </c>
    </row>
    <row r="2" spans="1:27" x14ac:dyDescent="0.35">
      <c r="A2" s="358"/>
    </row>
    <row r="3" spans="1:27" x14ac:dyDescent="0.35">
      <c r="A3" s="358"/>
    </row>
    <row r="4" spans="1:27" x14ac:dyDescent="0.35">
      <c r="A4" s="359" t="s">
        <v>734</v>
      </c>
      <c r="B4" s="360">
        <v>2023</v>
      </c>
      <c r="C4" s="361"/>
      <c r="D4" s="361"/>
      <c r="E4" s="361"/>
      <c r="F4" s="361"/>
      <c r="G4" s="361"/>
      <c r="H4" s="361"/>
      <c r="I4" s="361"/>
      <c r="J4" s="361"/>
      <c r="K4" s="361"/>
      <c r="L4" s="361"/>
      <c r="M4" s="361"/>
      <c r="N4" s="361"/>
      <c r="O4" s="361"/>
      <c r="P4" s="361"/>
      <c r="Q4" s="361"/>
      <c r="R4" s="361"/>
      <c r="S4" s="361"/>
      <c r="T4" s="361"/>
      <c r="U4" s="361"/>
      <c r="V4" s="361"/>
      <c r="W4" s="361"/>
      <c r="X4" s="361"/>
      <c r="Y4" s="362"/>
      <c r="Z4" s="363">
        <v>2024</v>
      </c>
      <c r="AA4" s="364"/>
    </row>
    <row r="5" spans="1:27" x14ac:dyDescent="0.35">
      <c r="A5" s="359"/>
      <c r="B5" s="365" t="s">
        <v>735</v>
      </c>
      <c r="C5" s="366"/>
      <c r="D5" s="365" t="s">
        <v>736</v>
      </c>
      <c r="E5" s="366"/>
      <c r="F5" s="365" t="s">
        <v>737</v>
      </c>
      <c r="G5" s="366"/>
      <c r="H5" s="365" t="s">
        <v>738</v>
      </c>
      <c r="I5" s="366"/>
      <c r="J5" s="365" t="s">
        <v>694</v>
      </c>
      <c r="K5" s="366"/>
      <c r="L5" s="365" t="s">
        <v>739</v>
      </c>
      <c r="M5" s="366"/>
      <c r="N5" s="365" t="s">
        <v>740</v>
      </c>
      <c r="O5" s="366"/>
      <c r="P5" s="365" t="s">
        <v>741</v>
      </c>
      <c r="Q5" s="366"/>
      <c r="R5" s="365" t="s">
        <v>742</v>
      </c>
      <c r="S5" s="366"/>
      <c r="T5" s="365" t="s">
        <v>743</v>
      </c>
      <c r="U5" s="366"/>
      <c r="V5" s="365" t="s">
        <v>744</v>
      </c>
      <c r="W5" s="366"/>
      <c r="X5" s="365" t="s">
        <v>745</v>
      </c>
      <c r="Y5" s="366"/>
      <c r="Z5" s="367" t="s">
        <v>735</v>
      </c>
      <c r="AA5" s="368"/>
    </row>
    <row r="6" spans="1:27" x14ac:dyDescent="0.35">
      <c r="A6" s="359"/>
      <c r="B6" s="369" t="s">
        <v>746</v>
      </c>
      <c r="C6" s="369" t="s">
        <v>747</v>
      </c>
      <c r="D6" s="369" t="s">
        <v>746</v>
      </c>
      <c r="E6" s="369" t="s">
        <v>747</v>
      </c>
      <c r="F6" s="369" t="s">
        <v>746</v>
      </c>
      <c r="G6" s="369" t="s">
        <v>747</v>
      </c>
      <c r="H6" s="369" t="s">
        <v>746</v>
      </c>
      <c r="I6" s="369" t="s">
        <v>747</v>
      </c>
      <c r="J6" s="369" t="s">
        <v>746</v>
      </c>
      <c r="K6" s="369" t="s">
        <v>747</v>
      </c>
      <c r="L6" s="369" t="s">
        <v>746</v>
      </c>
      <c r="M6" s="369" t="s">
        <v>747</v>
      </c>
      <c r="N6" s="369" t="s">
        <v>746</v>
      </c>
      <c r="O6" s="369" t="s">
        <v>747</v>
      </c>
      <c r="P6" s="369" t="s">
        <v>746</v>
      </c>
      <c r="Q6" s="369" t="s">
        <v>747</v>
      </c>
      <c r="R6" s="369" t="s">
        <v>746</v>
      </c>
      <c r="S6" s="369" t="s">
        <v>747</v>
      </c>
      <c r="T6" s="369" t="s">
        <v>746</v>
      </c>
      <c r="U6" s="369" t="s">
        <v>747</v>
      </c>
      <c r="V6" s="369" t="s">
        <v>746</v>
      </c>
      <c r="W6" s="369" t="s">
        <v>747</v>
      </c>
      <c r="X6" s="369" t="s">
        <v>746</v>
      </c>
      <c r="Y6" s="369" t="s">
        <v>747</v>
      </c>
      <c r="Z6" s="370" t="s">
        <v>746</v>
      </c>
      <c r="AA6" s="370" t="s">
        <v>747</v>
      </c>
    </row>
    <row r="7" spans="1:27" x14ac:dyDescent="0.35">
      <c r="A7" s="371" t="s">
        <v>748</v>
      </c>
      <c r="B7" s="372">
        <v>50.077658426273302</v>
      </c>
      <c r="C7" s="372">
        <v>43.682359565160901</v>
      </c>
      <c r="D7" s="372">
        <v>42.8849597689292</v>
      </c>
      <c r="E7" s="372">
        <v>42.793431428339098</v>
      </c>
      <c r="F7" s="372">
        <v>43.019862114248198</v>
      </c>
      <c r="G7" s="372">
        <v>45.321667390360403</v>
      </c>
      <c r="H7" s="372">
        <v>48.512544145301099</v>
      </c>
      <c r="I7" s="372">
        <v>50.272072432594697</v>
      </c>
      <c r="J7" s="372">
        <v>43.268614947011102</v>
      </c>
      <c r="K7" s="372">
        <v>35.515960701047199</v>
      </c>
      <c r="L7" s="372">
        <v>38.078070847470002</v>
      </c>
      <c r="M7" s="372">
        <v>39.270787586005</v>
      </c>
      <c r="N7" s="372">
        <v>42.1362040288302</v>
      </c>
      <c r="O7" s="372">
        <v>42.786277168932997</v>
      </c>
      <c r="P7" s="372">
        <v>39.808013122535201</v>
      </c>
      <c r="Q7" s="372">
        <v>38.775142406590902</v>
      </c>
      <c r="R7" s="372">
        <v>39.5924269346241</v>
      </c>
      <c r="S7" s="372">
        <v>41.875955231963403</v>
      </c>
      <c r="T7" s="372">
        <v>43.086723252051002</v>
      </c>
      <c r="U7" s="372">
        <v>44.2037726617923</v>
      </c>
      <c r="V7" s="372">
        <v>45.910181927283602</v>
      </c>
      <c r="W7" s="372">
        <v>50.384714835600697</v>
      </c>
      <c r="X7" s="372">
        <v>47.781719657505498</v>
      </c>
      <c r="Y7" s="372">
        <v>51.200753579502603</v>
      </c>
      <c r="Z7" s="372">
        <v>52.544036009002198</v>
      </c>
      <c r="AA7" s="372">
        <v>0</v>
      </c>
    </row>
    <row r="8" spans="1:27" x14ac:dyDescent="0.35">
      <c r="A8" s="371" t="s">
        <v>749</v>
      </c>
      <c r="B8" s="372">
        <v>71.904302019315196</v>
      </c>
      <c r="C8" s="372">
        <v>59.022913256955803</v>
      </c>
      <c r="D8" s="372">
        <v>58.804856115107903</v>
      </c>
      <c r="E8" s="372">
        <v>56.031290074377999</v>
      </c>
      <c r="F8" s="372">
        <v>52.507682593138298</v>
      </c>
      <c r="G8" s="372">
        <v>53.2716579959285</v>
      </c>
      <c r="H8" s="372">
        <v>55.766170368562399</v>
      </c>
      <c r="I8" s="372">
        <v>61.291329479768798</v>
      </c>
      <c r="J8" s="372">
        <v>62.604145077720197</v>
      </c>
      <c r="K8" s="372">
        <v>53.525115473441097</v>
      </c>
      <c r="L8" s="372">
        <v>51.425330341560702</v>
      </c>
      <c r="M8" s="372">
        <v>55.124661912957897</v>
      </c>
      <c r="N8" s="372">
        <v>56.2574047954866</v>
      </c>
      <c r="O8" s="372">
        <v>59.815751093826002</v>
      </c>
      <c r="P8" s="372">
        <v>62.833025586916399</v>
      </c>
      <c r="Q8" s="372">
        <v>64.755285412262197</v>
      </c>
      <c r="R8" s="372">
        <v>68.187044534412905</v>
      </c>
      <c r="S8" s="372">
        <v>68.341557440246703</v>
      </c>
      <c r="T8" s="372">
        <v>70.324216675517803</v>
      </c>
      <c r="U8" s="372">
        <v>73.9816513761468</v>
      </c>
      <c r="V8" s="372">
        <v>72.838283828382799</v>
      </c>
      <c r="W8" s="372">
        <v>78.546837276677905</v>
      </c>
      <c r="X8" s="372">
        <v>80.356474643032996</v>
      </c>
      <c r="Y8" s="372">
        <v>84.075222247549604</v>
      </c>
      <c r="Z8" s="372">
        <v>81.516749143509699</v>
      </c>
      <c r="AA8" s="372">
        <v>0</v>
      </c>
    </row>
    <row r="9" spans="1:27" x14ac:dyDescent="0.35">
      <c r="A9" s="373" t="s">
        <v>0</v>
      </c>
      <c r="B9" s="374">
        <v>52.365263400045997</v>
      </c>
      <c r="C9" s="374">
        <v>45.474946450428398</v>
      </c>
      <c r="D9" s="374">
        <v>44.8112146820935</v>
      </c>
      <c r="E9" s="374">
        <v>44.604399845619398</v>
      </c>
      <c r="F9" s="374">
        <v>44.567876644115501</v>
      </c>
      <c r="G9" s="374">
        <v>46.602018141415599</v>
      </c>
      <c r="H9" s="374">
        <v>49.659961389961403</v>
      </c>
      <c r="I9" s="374">
        <v>51.897872158969797</v>
      </c>
      <c r="J9" s="374">
        <v>45.535598574437103</v>
      </c>
      <c r="K9" s="374">
        <v>37.512175610380503</v>
      </c>
      <c r="L9" s="374">
        <v>39.781840748520104</v>
      </c>
      <c r="M9" s="374">
        <v>41.324806473192901</v>
      </c>
      <c r="N9" s="374">
        <v>44.054872400907101</v>
      </c>
      <c r="O9" s="374">
        <v>45.017676848106497</v>
      </c>
      <c r="P9" s="374">
        <v>42.498428060658398</v>
      </c>
      <c r="Q9" s="374">
        <v>41.5954901454514</v>
      </c>
      <c r="R9" s="374">
        <v>42.507194541502699</v>
      </c>
      <c r="S9" s="374">
        <v>44.649465377467699</v>
      </c>
      <c r="T9" s="374">
        <v>45.717359526068797</v>
      </c>
      <c r="U9" s="374">
        <v>47.001452987243297</v>
      </c>
      <c r="V9" s="374">
        <v>48.702725828138398</v>
      </c>
      <c r="W9" s="374">
        <v>53.440314341846801</v>
      </c>
      <c r="X9" s="374">
        <v>51.313607730087497</v>
      </c>
      <c r="Y9" s="374">
        <v>55.040280070283799</v>
      </c>
      <c r="Z9" s="374">
        <v>56.489774229503098</v>
      </c>
      <c r="AA9" s="374">
        <v>0</v>
      </c>
    </row>
    <row r="11" spans="1:27" x14ac:dyDescent="0.35">
      <c r="A11" s="358" t="s">
        <v>750</v>
      </c>
    </row>
    <row r="12" spans="1:27" x14ac:dyDescent="0.35">
      <c r="A12" s="375"/>
    </row>
    <row r="13" spans="1:27" x14ac:dyDescent="0.35">
      <c r="A13" s="375"/>
    </row>
    <row r="14" spans="1:27" x14ac:dyDescent="0.35">
      <c r="A14" s="376" t="s">
        <v>734</v>
      </c>
      <c r="B14" s="360">
        <v>2023</v>
      </c>
      <c r="C14" s="361"/>
      <c r="D14" s="361"/>
      <c r="E14" s="361"/>
      <c r="F14" s="361"/>
      <c r="G14" s="361"/>
      <c r="H14" s="361"/>
      <c r="I14" s="361"/>
      <c r="J14" s="361"/>
      <c r="K14" s="361"/>
      <c r="L14" s="361"/>
      <c r="M14" s="361"/>
      <c r="N14" s="361"/>
      <c r="O14" s="361"/>
      <c r="P14" s="361"/>
      <c r="Q14" s="361"/>
      <c r="R14" s="361"/>
      <c r="S14" s="361"/>
      <c r="T14" s="361"/>
      <c r="U14" s="361"/>
      <c r="V14" s="361"/>
      <c r="W14" s="361"/>
      <c r="X14" s="361"/>
      <c r="Y14" s="362"/>
      <c r="Z14" s="363"/>
      <c r="AA14" s="364"/>
    </row>
    <row r="15" spans="1:27" x14ac:dyDescent="0.35">
      <c r="A15" s="376"/>
      <c r="B15" s="365" t="s">
        <v>735</v>
      </c>
      <c r="C15" s="366"/>
      <c r="D15" s="365" t="s">
        <v>736</v>
      </c>
      <c r="E15" s="366"/>
      <c r="F15" s="365" t="s">
        <v>737</v>
      </c>
      <c r="G15" s="366"/>
      <c r="H15" s="365" t="s">
        <v>738</v>
      </c>
      <c r="I15" s="366"/>
      <c r="J15" s="365" t="s">
        <v>694</v>
      </c>
      <c r="K15" s="366"/>
      <c r="L15" s="365" t="s">
        <v>739</v>
      </c>
      <c r="M15" s="366"/>
      <c r="N15" s="365" t="s">
        <v>740</v>
      </c>
      <c r="O15" s="366"/>
      <c r="P15" s="365" t="s">
        <v>741</v>
      </c>
      <c r="Q15" s="366"/>
      <c r="R15" s="365" t="s">
        <v>742</v>
      </c>
      <c r="S15" s="366"/>
      <c r="T15" s="365" t="s">
        <v>743</v>
      </c>
      <c r="U15" s="366"/>
      <c r="V15" s="365" t="s">
        <v>744</v>
      </c>
      <c r="W15" s="366"/>
      <c r="X15" s="365" t="s">
        <v>745</v>
      </c>
      <c r="Y15" s="366"/>
      <c r="Z15" s="367" t="s">
        <v>735</v>
      </c>
      <c r="AA15" s="368"/>
    </row>
    <row r="16" spans="1:27" x14ac:dyDescent="0.35">
      <c r="A16" s="376"/>
      <c r="B16" s="369" t="s">
        <v>746</v>
      </c>
      <c r="C16" s="369" t="s">
        <v>747</v>
      </c>
      <c r="D16" s="369" t="s">
        <v>746</v>
      </c>
      <c r="E16" s="369" t="s">
        <v>747</v>
      </c>
      <c r="F16" s="369" t="s">
        <v>746</v>
      </c>
      <c r="G16" s="369" t="s">
        <v>747</v>
      </c>
      <c r="H16" s="369" t="s">
        <v>746</v>
      </c>
      <c r="I16" s="369" t="s">
        <v>747</v>
      </c>
      <c r="J16" s="369" t="s">
        <v>746</v>
      </c>
      <c r="K16" s="369" t="s">
        <v>747</v>
      </c>
      <c r="L16" s="369" t="s">
        <v>746</v>
      </c>
      <c r="M16" s="369" t="s">
        <v>747</v>
      </c>
      <c r="N16" s="369" t="s">
        <v>746</v>
      </c>
      <c r="O16" s="369" t="s">
        <v>747</v>
      </c>
      <c r="P16" s="369" t="s">
        <v>746</v>
      </c>
      <c r="Q16" s="369" t="s">
        <v>747</v>
      </c>
      <c r="R16" s="369" t="s">
        <v>746</v>
      </c>
      <c r="S16" s="369" t="s">
        <v>747</v>
      </c>
      <c r="T16" s="369" t="s">
        <v>746</v>
      </c>
      <c r="U16" s="369" t="s">
        <v>747</v>
      </c>
      <c r="V16" s="369" t="s">
        <v>746</v>
      </c>
      <c r="W16" s="369" t="s">
        <v>747</v>
      </c>
      <c r="X16" s="369" t="s">
        <v>746</v>
      </c>
      <c r="Y16" s="369" t="s">
        <v>747</v>
      </c>
      <c r="Z16" s="370" t="s">
        <v>746</v>
      </c>
      <c r="AA16" s="370" t="s">
        <v>747</v>
      </c>
    </row>
    <row r="17" spans="1:27" x14ac:dyDescent="0.35">
      <c r="A17" s="377" t="s">
        <v>748</v>
      </c>
      <c r="B17" s="378"/>
      <c r="C17" s="378"/>
      <c r="D17" s="378"/>
      <c r="E17" s="378"/>
      <c r="F17" s="378"/>
      <c r="G17" s="378"/>
      <c r="H17" s="378"/>
      <c r="I17" s="378"/>
      <c r="J17" s="378"/>
      <c r="K17" s="378"/>
      <c r="L17" s="378"/>
      <c r="M17" s="378"/>
      <c r="N17" s="378"/>
      <c r="O17" s="378"/>
      <c r="P17" s="378"/>
      <c r="Q17" s="378"/>
      <c r="R17" s="378"/>
      <c r="S17" s="378"/>
      <c r="T17" s="378"/>
      <c r="U17" s="378"/>
      <c r="V17" s="378"/>
      <c r="W17" s="378"/>
      <c r="X17" s="378"/>
      <c r="Y17" s="378"/>
      <c r="Z17" s="378"/>
      <c r="AA17" s="378"/>
    </row>
    <row r="18" spans="1:27" x14ac:dyDescent="0.35">
      <c r="A18" s="379" t="s">
        <v>751</v>
      </c>
      <c r="B18" s="379">
        <v>18356</v>
      </c>
      <c r="C18" s="379">
        <v>22026</v>
      </c>
      <c r="D18" s="379">
        <v>23176</v>
      </c>
      <c r="E18" s="379">
        <v>23562</v>
      </c>
      <c r="F18" s="379">
        <v>23326</v>
      </c>
      <c r="G18" s="379">
        <v>21987</v>
      </c>
      <c r="H18" s="379">
        <v>20755</v>
      </c>
      <c r="I18" s="379">
        <v>18911</v>
      </c>
      <c r="J18" s="379">
        <v>20705</v>
      </c>
      <c r="K18" s="379">
        <v>26752</v>
      </c>
      <c r="L18" s="379">
        <v>26400</v>
      </c>
      <c r="M18" s="379">
        <v>26307</v>
      </c>
      <c r="N18" s="379">
        <v>25999</v>
      </c>
      <c r="O18" s="379">
        <v>26225</v>
      </c>
      <c r="P18" s="379">
        <v>27603</v>
      </c>
      <c r="Q18" s="379">
        <v>29998</v>
      </c>
      <c r="R18" s="379">
        <v>31502</v>
      </c>
      <c r="S18" s="379">
        <v>32067</v>
      </c>
      <c r="T18" s="379">
        <v>34026</v>
      </c>
      <c r="U18" s="379">
        <v>35553</v>
      </c>
      <c r="V18" s="379">
        <v>35357</v>
      </c>
      <c r="W18" s="379">
        <v>32699</v>
      </c>
      <c r="X18" s="379">
        <v>32033</v>
      </c>
      <c r="Y18" s="379">
        <v>31747</v>
      </c>
      <c r="Z18" s="379">
        <v>31692</v>
      </c>
      <c r="AA18" s="379">
        <v>0</v>
      </c>
    </row>
    <row r="19" spans="1:27" x14ac:dyDescent="0.35">
      <c r="A19" s="379" t="s">
        <v>752</v>
      </c>
      <c r="B19" s="379">
        <v>801</v>
      </c>
      <c r="C19" s="379">
        <v>769</v>
      </c>
      <c r="D19" s="379">
        <v>773</v>
      </c>
      <c r="E19" s="379">
        <v>766</v>
      </c>
      <c r="F19" s="379">
        <v>782</v>
      </c>
      <c r="G19" s="379">
        <v>794</v>
      </c>
      <c r="H19" s="379">
        <v>791</v>
      </c>
      <c r="I19" s="379">
        <v>820</v>
      </c>
      <c r="J19" s="379">
        <v>822</v>
      </c>
      <c r="K19" s="379">
        <v>779</v>
      </c>
      <c r="L19" s="379">
        <v>753</v>
      </c>
      <c r="M19" s="379">
        <v>757</v>
      </c>
      <c r="N19" s="379">
        <v>795</v>
      </c>
      <c r="O19" s="379">
        <v>803</v>
      </c>
      <c r="P19" s="379">
        <v>804</v>
      </c>
      <c r="Q19" s="379">
        <v>839</v>
      </c>
      <c r="R19" s="379">
        <v>887</v>
      </c>
      <c r="S19" s="379">
        <v>917</v>
      </c>
      <c r="T19" s="379">
        <v>930</v>
      </c>
      <c r="U19" s="379">
        <v>958</v>
      </c>
      <c r="V19" s="379">
        <v>1016</v>
      </c>
      <c r="W19" s="379">
        <v>1050</v>
      </c>
      <c r="X19" s="379">
        <v>1096</v>
      </c>
      <c r="Y19" s="379">
        <v>1158</v>
      </c>
      <c r="Z19" s="379">
        <v>1348</v>
      </c>
      <c r="AA19" s="379">
        <v>0</v>
      </c>
    </row>
    <row r="20" spans="1:27" x14ac:dyDescent="0.35">
      <c r="A20" s="379" t="s">
        <v>753</v>
      </c>
      <c r="B20" s="379">
        <v>227</v>
      </c>
      <c r="C20" s="379">
        <v>219</v>
      </c>
      <c r="D20" s="379">
        <v>217</v>
      </c>
      <c r="E20" s="379">
        <v>207</v>
      </c>
      <c r="F20" s="379">
        <v>198</v>
      </c>
      <c r="G20" s="379">
        <v>189</v>
      </c>
      <c r="H20" s="379">
        <v>200</v>
      </c>
      <c r="I20" s="379">
        <v>204</v>
      </c>
      <c r="J20" s="379">
        <v>213</v>
      </c>
      <c r="K20" s="379">
        <v>202</v>
      </c>
      <c r="L20" s="379">
        <v>202</v>
      </c>
      <c r="M20" s="379">
        <v>209</v>
      </c>
      <c r="N20" s="379">
        <v>207</v>
      </c>
      <c r="O20" s="379">
        <v>200</v>
      </c>
      <c r="P20" s="379">
        <v>191</v>
      </c>
      <c r="Q20" s="379">
        <v>185</v>
      </c>
      <c r="R20" s="379">
        <v>201</v>
      </c>
      <c r="S20" s="379">
        <v>201</v>
      </c>
      <c r="T20" s="379">
        <v>209</v>
      </c>
      <c r="U20" s="379">
        <v>222</v>
      </c>
      <c r="V20" s="379">
        <v>236</v>
      </c>
      <c r="W20" s="379">
        <v>231</v>
      </c>
      <c r="X20" s="379">
        <v>222</v>
      </c>
      <c r="Y20" s="379">
        <v>219</v>
      </c>
      <c r="Z20" s="379">
        <v>231</v>
      </c>
      <c r="AA20" s="379">
        <v>0</v>
      </c>
    </row>
    <row r="21" spans="1:27" ht="16" thickBot="1" x14ac:dyDescent="0.4">
      <c r="A21" s="380" t="s">
        <v>754</v>
      </c>
      <c r="B21" s="380">
        <v>73</v>
      </c>
      <c r="C21" s="380">
        <v>75</v>
      </c>
      <c r="D21" s="380">
        <v>69</v>
      </c>
      <c r="E21" s="380">
        <v>67</v>
      </c>
      <c r="F21" s="380">
        <v>62</v>
      </c>
      <c r="G21" s="380">
        <v>60</v>
      </c>
      <c r="H21" s="380">
        <v>57</v>
      </c>
      <c r="I21" s="380">
        <v>56</v>
      </c>
      <c r="J21" s="380">
        <v>57</v>
      </c>
      <c r="K21" s="380">
        <v>54</v>
      </c>
      <c r="L21" s="380">
        <v>56</v>
      </c>
      <c r="M21" s="380">
        <v>51</v>
      </c>
      <c r="N21" s="380">
        <v>54</v>
      </c>
      <c r="O21" s="380">
        <v>55</v>
      </c>
      <c r="P21" s="380">
        <v>55</v>
      </c>
      <c r="Q21" s="380">
        <v>51</v>
      </c>
      <c r="R21" s="380">
        <v>52</v>
      </c>
      <c r="S21" s="380">
        <v>53</v>
      </c>
      <c r="T21" s="380">
        <v>62</v>
      </c>
      <c r="U21" s="380">
        <v>58</v>
      </c>
      <c r="V21" s="380">
        <v>54</v>
      </c>
      <c r="W21" s="380">
        <v>53</v>
      </c>
      <c r="X21" s="380">
        <v>51</v>
      </c>
      <c r="Y21" s="380">
        <v>51</v>
      </c>
      <c r="Z21" s="380">
        <v>54</v>
      </c>
      <c r="AA21" s="380">
        <v>0</v>
      </c>
    </row>
    <row r="22" spans="1:27" x14ac:dyDescent="0.35">
      <c r="A22" s="381" t="s">
        <v>0</v>
      </c>
      <c r="B22" s="381">
        <v>19457</v>
      </c>
      <c r="C22" s="381">
        <v>23089</v>
      </c>
      <c r="D22" s="381">
        <v>24235</v>
      </c>
      <c r="E22" s="381">
        <v>24602</v>
      </c>
      <c r="F22" s="381">
        <v>24368</v>
      </c>
      <c r="G22" s="381">
        <v>23030</v>
      </c>
      <c r="H22" s="381">
        <v>21803</v>
      </c>
      <c r="I22" s="381">
        <v>19991</v>
      </c>
      <c r="J22" s="381">
        <v>21797</v>
      </c>
      <c r="K22" s="381">
        <v>27787</v>
      </c>
      <c r="L22" s="381">
        <v>27411</v>
      </c>
      <c r="M22" s="381">
        <v>27324</v>
      </c>
      <c r="N22" s="381">
        <v>27055</v>
      </c>
      <c r="O22" s="381">
        <v>27283</v>
      </c>
      <c r="P22" s="381">
        <v>28653</v>
      </c>
      <c r="Q22" s="381">
        <v>31073</v>
      </c>
      <c r="R22" s="381">
        <v>32642</v>
      </c>
      <c r="S22" s="381">
        <v>33238</v>
      </c>
      <c r="T22" s="381">
        <v>35227</v>
      </c>
      <c r="U22" s="381">
        <v>36791</v>
      </c>
      <c r="V22" s="381">
        <v>36663</v>
      </c>
      <c r="W22" s="381">
        <v>34033</v>
      </c>
      <c r="X22" s="381">
        <v>33402</v>
      </c>
      <c r="Y22" s="381">
        <v>33175</v>
      </c>
      <c r="Z22" s="381">
        <v>33325</v>
      </c>
      <c r="AA22" s="381">
        <v>0</v>
      </c>
    </row>
    <row r="23" spans="1:27" x14ac:dyDescent="0.35">
      <c r="A23" s="377" t="s">
        <v>749</v>
      </c>
      <c r="B23" s="378"/>
      <c r="C23" s="378"/>
      <c r="D23" s="378"/>
      <c r="E23" s="378"/>
      <c r="F23" s="378"/>
      <c r="G23" s="378"/>
      <c r="H23" s="378"/>
      <c r="I23" s="378"/>
      <c r="J23" s="378"/>
      <c r="K23" s="378"/>
      <c r="L23" s="378"/>
      <c r="M23" s="378"/>
      <c r="N23" s="378"/>
      <c r="O23" s="378"/>
      <c r="P23" s="378"/>
      <c r="Q23" s="378"/>
      <c r="R23" s="378"/>
      <c r="S23" s="378"/>
      <c r="T23" s="378"/>
      <c r="U23" s="378"/>
      <c r="V23" s="378"/>
      <c r="W23" s="378"/>
      <c r="X23" s="378"/>
      <c r="Y23" s="378"/>
      <c r="Z23" s="378"/>
      <c r="AA23" s="378"/>
    </row>
    <row r="24" spans="1:27" x14ac:dyDescent="0.35">
      <c r="A24" s="379" t="s">
        <v>751</v>
      </c>
      <c r="B24" s="379">
        <v>2089</v>
      </c>
      <c r="C24" s="379">
        <v>2861</v>
      </c>
      <c r="D24" s="379">
        <v>3122</v>
      </c>
      <c r="E24" s="379">
        <v>3678</v>
      </c>
      <c r="F24" s="379">
        <v>4536</v>
      </c>
      <c r="G24" s="379">
        <v>4211</v>
      </c>
      <c r="H24" s="379">
        <v>3888</v>
      </c>
      <c r="I24" s="379">
        <v>3252</v>
      </c>
      <c r="J24" s="379">
        <v>2737</v>
      </c>
      <c r="K24" s="379">
        <v>3312</v>
      </c>
      <c r="L24" s="379">
        <v>3855</v>
      </c>
      <c r="M24" s="379">
        <v>3889</v>
      </c>
      <c r="N24" s="379">
        <v>4048</v>
      </c>
      <c r="O24" s="379">
        <v>3905</v>
      </c>
      <c r="P24" s="379">
        <v>3590</v>
      </c>
      <c r="Q24" s="379">
        <v>3576</v>
      </c>
      <c r="R24" s="379">
        <v>3476</v>
      </c>
      <c r="S24" s="379">
        <v>3669</v>
      </c>
      <c r="T24" s="379">
        <v>3531</v>
      </c>
      <c r="U24" s="379">
        <v>3571</v>
      </c>
      <c r="V24" s="379">
        <v>3998</v>
      </c>
      <c r="W24" s="379">
        <v>3896</v>
      </c>
      <c r="X24" s="379">
        <v>3809</v>
      </c>
      <c r="Y24" s="379">
        <v>4097</v>
      </c>
      <c r="Z24" s="379">
        <v>4938</v>
      </c>
      <c r="AA24" s="379">
        <v>0</v>
      </c>
    </row>
    <row r="25" spans="1:27" x14ac:dyDescent="0.35">
      <c r="A25" s="379" t="s">
        <v>752</v>
      </c>
      <c r="B25" s="379">
        <v>153</v>
      </c>
      <c r="C25" s="379">
        <v>157</v>
      </c>
      <c r="D25" s="379">
        <v>175</v>
      </c>
      <c r="E25" s="379">
        <v>183</v>
      </c>
      <c r="F25" s="379">
        <v>180</v>
      </c>
      <c r="G25" s="379">
        <v>172</v>
      </c>
      <c r="H25" s="379">
        <v>166</v>
      </c>
      <c r="I25" s="379">
        <v>164</v>
      </c>
      <c r="J25" s="379">
        <v>118</v>
      </c>
      <c r="K25" s="379">
        <v>115</v>
      </c>
      <c r="L25" s="379">
        <v>117</v>
      </c>
      <c r="M25" s="379">
        <v>136</v>
      </c>
      <c r="N25" s="379">
        <v>165</v>
      </c>
      <c r="O25" s="379">
        <v>170</v>
      </c>
      <c r="P25" s="379">
        <v>162</v>
      </c>
      <c r="Q25" s="379">
        <v>166</v>
      </c>
      <c r="R25" s="379">
        <v>189</v>
      </c>
      <c r="S25" s="379">
        <v>177</v>
      </c>
      <c r="T25" s="379">
        <v>194</v>
      </c>
      <c r="U25" s="379">
        <v>207</v>
      </c>
      <c r="V25" s="379">
        <v>209</v>
      </c>
      <c r="W25" s="379">
        <v>209</v>
      </c>
      <c r="X25" s="379">
        <v>217</v>
      </c>
      <c r="Y25" s="379">
        <v>250</v>
      </c>
      <c r="Z25" s="379">
        <v>269</v>
      </c>
      <c r="AA25" s="379">
        <v>0</v>
      </c>
    </row>
    <row r="26" spans="1:27" x14ac:dyDescent="0.35">
      <c r="A26" s="379" t="s">
        <v>753</v>
      </c>
      <c r="B26" s="379">
        <v>30</v>
      </c>
      <c r="C26" s="379">
        <v>31</v>
      </c>
      <c r="D26" s="379">
        <v>33</v>
      </c>
      <c r="E26" s="379">
        <v>32</v>
      </c>
      <c r="F26" s="379">
        <v>29</v>
      </c>
      <c r="G26" s="379">
        <v>32</v>
      </c>
      <c r="H26" s="379">
        <v>38</v>
      </c>
      <c r="I26" s="379">
        <v>39</v>
      </c>
      <c r="J26" s="379">
        <v>35</v>
      </c>
      <c r="K26" s="379">
        <v>32</v>
      </c>
      <c r="L26" s="379">
        <v>34</v>
      </c>
      <c r="M26" s="379">
        <v>37</v>
      </c>
      <c r="N26" s="379">
        <v>35</v>
      </c>
      <c r="O26" s="379">
        <v>32</v>
      </c>
      <c r="P26" s="379">
        <v>32</v>
      </c>
      <c r="Q26" s="379">
        <v>35</v>
      </c>
      <c r="R26" s="379">
        <v>34</v>
      </c>
      <c r="S26" s="379">
        <v>37</v>
      </c>
      <c r="T26" s="379">
        <v>39</v>
      </c>
      <c r="U26" s="379">
        <v>35</v>
      </c>
      <c r="V26" s="379">
        <v>34</v>
      </c>
      <c r="W26" s="379">
        <v>36</v>
      </c>
      <c r="X26" s="379">
        <v>35</v>
      </c>
      <c r="Y26" s="379">
        <v>38</v>
      </c>
      <c r="Z26" s="379">
        <v>44</v>
      </c>
      <c r="AA26" s="379">
        <v>0</v>
      </c>
    </row>
    <row r="27" spans="1:27" ht="16" thickBot="1" x14ac:dyDescent="0.4">
      <c r="A27" s="380" t="s">
        <v>754</v>
      </c>
      <c r="B27" s="380">
        <v>6</v>
      </c>
      <c r="C27" s="380">
        <v>6</v>
      </c>
      <c r="D27" s="380">
        <v>6</v>
      </c>
      <c r="E27" s="380">
        <v>6</v>
      </c>
      <c r="F27" s="380">
        <v>6</v>
      </c>
      <c r="G27" s="380">
        <v>6</v>
      </c>
      <c r="H27" s="380">
        <v>5</v>
      </c>
      <c r="I27" s="380">
        <v>5</v>
      </c>
      <c r="J27" s="380">
        <v>5</v>
      </c>
      <c r="K27" s="380">
        <v>5</v>
      </c>
      <c r="L27" s="380">
        <v>5</v>
      </c>
      <c r="M27" s="380">
        <v>5</v>
      </c>
      <c r="N27" s="380">
        <v>6</v>
      </c>
      <c r="O27" s="380">
        <v>7</v>
      </c>
      <c r="P27" s="380">
        <v>7</v>
      </c>
      <c r="Q27" s="380">
        <v>7</v>
      </c>
      <c r="R27" s="380">
        <v>6</v>
      </c>
      <c r="S27" s="380">
        <v>8</v>
      </c>
      <c r="T27" s="380">
        <v>2</v>
      </c>
      <c r="U27" s="380">
        <v>2</v>
      </c>
      <c r="V27" s="380">
        <v>1</v>
      </c>
      <c r="W27" s="380">
        <v>1</v>
      </c>
      <c r="X27" s="380">
        <v>1</v>
      </c>
      <c r="Y27" s="380">
        <v>2</v>
      </c>
      <c r="Z27" s="380">
        <v>3</v>
      </c>
      <c r="AA27" s="380">
        <v>0</v>
      </c>
    </row>
    <row r="28" spans="1:27" x14ac:dyDescent="0.35">
      <c r="A28" s="381" t="s">
        <v>0</v>
      </c>
      <c r="B28" s="381">
        <v>2278</v>
      </c>
      <c r="C28" s="381">
        <v>3055</v>
      </c>
      <c r="D28" s="381">
        <v>3336</v>
      </c>
      <c r="E28" s="381">
        <v>3899</v>
      </c>
      <c r="F28" s="381">
        <v>4751</v>
      </c>
      <c r="G28" s="381">
        <v>4421</v>
      </c>
      <c r="H28" s="381">
        <v>4097</v>
      </c>
      <c r="I28" s="381">
        <v>3460</v>
      </c>
      <c r="J28" s="381">
        <v>2895</v>
      </c>
      <c r="K28" s="381">
        <v>3464</v>
      </c>
      <c r="L28" s="381">
        <v>4011</v>
      </c>
      <c r="M28" s="381">
        <v>4067</v>
      </c>
      <c r="N28" s="381">
        <v>4254</v>
      </c>
      <c r="O28" s="381">
        <v>4114</v>
      </c>
      <c r="P28" s="381">
        <v>3791</v>
      </c>
      <c r="Q28" s="381">
        <v>3784</v>
      </c>
      <c r="R28" s="381">
        <v>3705</v>
      </c>
      <c r="S28" s="381">
        <v>3891</v>
      </c>
      <c r="T28" s="381">
        <v>3766</v>
      </c>
      <c r="U28" s="381">
        <v>3815</v>
      </c>
      <c r="V28" s="381">
        <v>4242</v>
      </c>
      <c r="W28" s="381">
        <v>4142</v>
      </c>
      <c r="X28" s="381">
        <v>4062</v>
      </c>
      <c r="Y28" s="381">
        <v>4387</v>
      </c>
      <c r="Z28" s="381">
        <v>5254</v>
      </c>
      <c r="AA28" s="381">
        <v>0</v>
      </c>
    </row>
    <row r="29" spans="1:27" x14ac:dyDescent="0.35">
      <c r="A29" s="377" t="s">
        <v>0</v>
      </c>
      <c r="B29" s="378"/>
      <c r="C29" s="378"/>
      <c r="D29" s="378"/>
      <c r="E29" s="378"/>
      <c r="F29" s="378"/>
      <c r="G29" s="378"/>
      <c r="H29" s="378"/>
      <c r="I29" s="378"/>
      <c r="J29" s="378"/>
      <c r="K29" s="378"/>
      <c r="L29" s="378"/>
      <c r="M29" s="378"/>
      <c r="N29" s="378"/>
      <c r="O29" s="378"/>
      <c r="P29" s="378"/>
      <c r="Q29" s="378"/>
      <c r="R29" s="378"/>
      <c r="S29" s="378"/>
      <c r="T29" s="378"/>
      <c r="U29" s="378"/>
      <c r="V29" s="378"/>
      <c r="W29" s="378"/>
      <c r="X29" s="378"/>
      <c r="Y29" s="378"/>
      <c r="Z29" s="378"/>
      <c r="AA29" s="378"/>
    </row>
    <row r="30" spans="1:27" x14ac:dyDescent="0.35">
      <c r="A30" s="379" t="s">
        <v>751</v>
      </c>
      <c r="B30" s="379">
        <f t="shared" ref="B30:AA33" si="0">SUM(B18,B24)</f>
        <v>20445</v>
      </c>
      <c r="C30" s="379">
        <f t="shared" si="0"/>
        <v>24887</v>
      </c>
      <c r="D30" s="379">
        <f t="shared" si="0"/>
        <v>26298</v>
      </c>
      <c r="E30" s="379">
        <f t="shared" si="0"/>
        <v>27240</v>
      </c>
      <c r="F30" s="379">
        <f t="shared" si="0"/>
        <v>27862</v>
      </c>
      <c r="G30" s="379">
        <f t="shared" si="0"/>
        <v>26198</v>
      </c>
      <c r="H30" s="379">
        <f t="shared" si="0"/>
        <v>24643</v>
      </c>
      <c r="I30" s="379">
        <f t="shared" si="0"/>
        <v>22163</v>
      </c>
      <c r="J30" s="379">
        <f t="shared" si="0"/>
        <v>23442</v>
      </c>
      <c r="K30" s="379">
        <f t="shared" si="0"/>
        <v>30064</v>
      </c>
      <c r="L30" s="379">
        <f t="shared" si="0"/>
        <v>30255</v>
      </c>
      <c r="M30" s="379">
        <f t="shared" si="0"/>
        <v>30196</v>
      </c>
      <c r="N30" s="379">
        <f t="shared" si="0"/>
        <v>30047</v>
      </c>
      <c r="O30" s="379">
        <f t="shared" si="0"/>
        <v>30130</v>
      </c>
      <c r="P30" s="379">
        <f t="shared" si="0"/>
        <v>31193</v>
      </c>
      <c r="Q30" s="379">
        <f t="shared" si="0"/>
        <v>33574</v>
      </c>
      <c r="R30" s="379">
        <f t="shared" si="0"/>
        <v>34978</v>
      </c>
      <c r="S30" s="379">
        <f t="shared" si="0"/>
        <v>35736</v>
      </c>
      <c r="T30" s="379">
        <f t="shared" si="0"/>
        <v>37557</v>
      </c>
      <c r="U30" s="379">
        <f t="shared" si="0"/>
        <v>39124</v>
      </c>
      <c r="V30" s="379">
        <f t="shared" si="0"/>
        <v>39355</v>
      </c>
      <c r="W30" s="379">
        <f t="shared" si="0"/>
        <v>36595</v>
      </c>
      <c r="X30" s="379">
        <f t="shared" si="0"/>
        <v>35842</v>
      </c>
      <c r="Y30" s="379">
        <f t="shared" si="0"/>
        <v>35844</v>
      </c>
      <c r="Z30" s="379">
        <f t="shared" si="0"/>
        <v>36630</v>
      </c>
      <c r="AA30" s="379">
        <f t="shared" si="0"/>
        <v>0</v>
      </c>
    </row>
    <row r="31" spans="1:27" x14ac:dyDescent="0.35">
      <c r="A31" s="379" t="s">
        <v>752</v>
      </c>
      <c r="B31" s="379">
        <f t="shared" si="0"/>
        <v>954</v>
      </c>
      <c r="C31" s="379">
        <f t="shared" si="0"/>
        <v>926</v>
      </c>
      <c r="D31" s="379">
        <f t="shared" si="0"/>
        <v>948</v>
      </c>
      <c r="E31" s="379">
        <f t="shared" si="0"/>
        <v>949</v>
      </c>
      <c r="F31" s="379">
        <f t="shared" si="0"/>
        <v>962</v>
      </c>
      <c r="G31" s="379">
        <f t="shared" si="0"/>
        <v>966</v>
      </c>
      <c r="H31" s="379">
        <f t="shared" si="0"/>
        <v>957</v>
      </c>
      <c r="I31" s="379">
        <f t="shared" si="0"/>
        <v>984</v>
      </c>
      <c r="J31" s="379">
        <f t="shared" si="0"/>
        <v>940</v>
      </c>
      <c r="K31" s="379">
        <f t="shared" si="0"/>
        <v>894</v>
      </c>
      <c r="L31" s="379">
        <f t="shared" si="0"/>
        <v>870</v>
      </c>
      <c r="M31" s="379">
        <f t="shared" si="0"/>
        <v>893</v>
      </c>
      <c r="N31" s="379">
        <f t="shared" si="0"/>
        <v>960</v>
      </c>
      <c r="O31" s="379">
        <f t="shared" si="0"/>
        <v>973</v>
      </c>
      <c r="P31" s="379">
        <f t="shared" si="0"/>
        <v>966</v>
      </c>
      <c r="Q31" s="379">
        <f t="shared" si="0"/>
        <v>1005</v>
      </c>
      <c r="R31" s="379">
        <f t="shared" si="0"/>
        <v>1076</v>
      </c>
      <c r="S31" s="379">
        <f t="shared" si="0"/>
        <v>1094</v>
      </c>
      <c r="T31" s="379">
        <f t="shared" si="0"/>
        <v>1124</v>
      </c>
      <c r="U31" s="379">
        <f t="shared" si="0"/>
        <v>1165</v>
      </c>
      <c r="V31" s="379">
        <f t="shared" si="0"/>
        <v>1225</v>
      </c>
      <c r="W31" s="379">
        <f t="shared" si="0"/>
        <v>1259</v>
      </c>
      <c r="X31" s="379">
        <f t="shared" si="0"/>
        <v>1313</v>
      </c>
      <c r="Y31" s="379">
        <f t="shared" si="0"/>
        <v>1408</v>
      </c>
      <c r="Z31" s="379">
        <f t="shared" si="0"/>
        <v>1617</v>
      </c>
      <c r="AA31" s="379">
        <f t="shared" si="0"/>
        <v>0</v>
      </c>
    </row>
    <row r="32" spans="1:27" x14ac:dyDescent="0.35">
      <c r="A32" s="379" t="s">
        <v>753</v>
      </c>
      <c r="B32" s="379">
        <f t="shared" si="0"/>
        <v>257</v>
      </c>
      <c r="C32" s="379">
        <f t="shared" si="0"/>
        <v>250</v>
      </c>
      <c r="D32" s="379">
        <f t="shared" si="0"/>
        <v>250</v>
      </c>
      <c r="E32" s="379">
        <f t="shared" si="0"/>
        <v>239</v>
      </c>
      <c r="F32" s="379">
        <f t="shared" si="0"/>
        <v>227</v>
      </c>
      <c r="G32" s="379">
        <f t="shared" si="0"/>
        <v>221</v>
      </c>
      <c r="H32" s="379">
        <f t="shared" si="0"/>
        <v>238</v>
      </c>
      <c r="I32" s="379">
        <f t="shared" si="0"/>
        <v>243</v>
      </c>
      <c r="J32" s="379">
        <f t="shared" si="0"/>
        <v>248</v>
      </c>
      <c r="K32" s="379">
        <f t="shared" si="0"/>
        <v>234</v>
      </c>
      <c r="L32" s="379">
        <f t="shared" si="0"/>
        <v>236</v>
      </c>
      <c r="M32" s="379">
        <f t="shared" si="0"/>
        <v>246</v>
      </c>
      <c r="N32" s="379">
        <f t="shared" si="0"/>
        <v>242</v>
      </c>
      <c r="O32" s="379">
        <f t="shared" si="0"/>
        <v>232</v>
      </c>
      <c r="P32" s="379">
        <f t="shared" si="0"/>
        <v>223</v>
      </c>
      <c r="Q32" s="379">
        <f t="shared" si="0"/>
        <v>220</v>
      </c>
      <c r="R32" s="379">
        <f t="shared" si="0"/>
        <v>235</v>
      </c>
      <c r="S32" s="379">
        <f t="shared" si="0"/>
        <v>238</v>
      </c>
      <c r="T32" s="379">
        <f t="shared" si="0"/>
        <v>248</v>
      </c>
      <c r="U32" s="379">
        <f t="shared" si="0"/>
        <v>257</v>
      </c>
      <c r="V32" s="379">
        <f t="shared" si="0"/>
        <v>270</v>
      </c>
      <c r="W32" s="379">
        <f t="shared" si="0"/>
        <v>267</v>
      </c>
      <c r="X32" s="379">
        <f t="shared" si="0"/>
        <v>257</v>
      </c>
      <c r="Y32" s="379">
        <f t="shared" si="0"/>
        <v>257</v>
      </c>
      <c r="Z32" s="379">
        <f t="shared" si="0"/>
        <v>275</v>
      </c>
      <c r="AA32" s="379">
        <f t="shared" si="0"/>
        <v>0</v>
      </c>
    </row>
    <row r="33" spans="1:27" ht="16" thickBot="1" x14ac:dyDescent="0.4">
      <c r="A33" s="380" t="s">
        <v>754</v>
      </c>
      <c r="B33" s="379">
        <f t="shared" si="0"/>
        <v>79</v>
      </c>
      <c r="C33" s="379">
        <f t="shared" si="0"/>
        <v>81</v>
      </c>
      <c r="D33" s="379">
        <f t="shared" si="0"/>
        <v>75</v>
      </c>
      <c r="E33" s="379">
        <f t="shared" si="0"/>
        <v>73</v>
      </c>
      <c r="F33" s="379">
        <f t="shared" si="0"/>
        <v>68</v>
      </c>
      <c r="G33" s="379">
        <f t="shared" si="0"/>
        <v>66</v>
      </c>
      <c r="H33" s="379">
        <f t="shared" si="0"/>
        <v>62</v>
      </c>
      <c r="I33" s="379">
        <f t="shared" si="0"/>
        <v>61</v>
      </c>
      <c r="J33" s="379">
        <f t="shared" si="0"/>
        <v>62</v>
      </c>
      <c r="K33" s="379">
        <f t="shared" si="0"/>
        <v>59</v>
      </c>
      <c r="L33" s="379">
        <f t="shared" si="0"/>
        <v>61</v>
      </c>
      <c r="M33" s="379">
        <f t="shared" si="0"/>
        <v>56</v>
      </c>
      <c r="N33" s="379">
        <f t="shared" si="0"/>
        <v>60</v>
      </c>
      <c r="O33" s="379">
        <f t="shared" si="0"/>
        <v>62</v>
      </c>
      <c r="P33" s="379">
        <f t="shared" si="0"/>
        <v>62</v>
      </c>
      <c r="Q33" s="379">
        <f t="shared" si="0"/>
        <v>58</v>
      </c>
      <c r="R33" s="379">
        <f t="shared" si="0"/>
        <v>58</v>
      </c>
      <c r="S33" s="379">
        <f t="shared" si="0"/>
        <v>61</v>
      </c>
      <c r="T33" s="379">
        <f t="shared" si="0"/>
        <v>64</v>
      </c>
      <c r="U33" s="379">
        <f t="shared" si="0"/>
        <v>60</v>
      </c>
      <c r="V33" s="379">
        <f t="shared" si="0"/>
        <v>55</v>
      </c>
      <c r="W33" s="379">
        <f t="shared" si="0"/>
        <v>54</v>
      </c>
      <c r="X33" s="379">
        <f t="shared" si="0"/>
        <v>52</v>
      </c>
      <c r="Y33" s="379">
        <f t="shared" si="0"/>
        <v>53</v>
      </c>
      <c r="Z33" s="379">
        <f t="shared" si="0"/>
        <v>57</v>
      </c>
      <c r="AA33" s="379">
        <f t="shared" si="0"/>
        <v>0</v>
      </c>
    </row>
    <row r="34" spans="1:27" x14ac:dyDescent="0.35">
      <c r="A34" s="381" t="s">
        <v>0</v>
      </c>
      <c r="B34" s="381">
        <f t="shared" ref="B34:C34" si="1">SUM(B30:B33)</f>
        <v>21735</v>
      </c>
      <c r="C34" s="381">
        <f t="shared" si="1"/>
        <v>26144</v>
      </c>
      <c r="D34" s="381">
        <f t="shared" ref="D34:AA34" si="2">SUM(D30:D33)</f>
        <v>27571</v>
      </c>
      <c r="E34" s="381">
        <f t="shared" si="2"/>
        <v>28501</v>
      </c>
      <c r="F34" s="381">
        <f t="shared" si="2"/>
        <v>29119</v>
      </c>
      <c r="G34" s="381">
        <f t="shared" si="2"/>
        <v>27451</v>
      </c>
      <c r="H34" s="381">
        <f t="shared" si="2"/>
        <v>25900</v>
      </c>
      <c r="I34" s="381">
        <f t="shared" si="2"/>
        <v>23451</v>
      </c>
      <c r="J34" s="381">
        <f t="shared" si="2"/>
        <v>24692</v>
      </c>
      <c r="K34" s="381">
        <f t="shared" si="2"/>
        <v>31251</v>
      </c>
      <c r="L34" s="381">
        <f t="shared" si="2"/>
        <v>31422</v>
      </c>
      <c r="M34" s="381">
        <f t="shared" si="2"/>
        <v>31391</v>
      </c>
      <c r="N34" s="381">
        <f t="shared" si="2"/>
        <v>31309</v>
      </c>
      <c r="O34" s="381">
        <f t="shared" si="2"/>
        <v>31397</v>
      </c>
      <c r="P34" s="381">
        <f t="shared" si="2"/>
        <v>32444</v>
      </c>
      <c r="Q34" s="381">
        <f t="shared" si="2"/>
        <v>34857</v>
      </c>
      <c r="R34" s="381">
        <f t="shared" si="2"/>
        <v>36347</v>
      </c>
      <c r="S34" s="381">
        <f t="shared" si="2"/>
        <v>37129</v>
      </c>
      <c r="T34" s="381">
        <f t="shared" si="2"/>
        <v>38993</v>
      </c>
      <c r="U34" s="381">
        <f t="shared" si="2"/>
        <v>40606</v>
      </c>
      <c r="V34" s="381">
        <f t="shared" si="2"/>
        <v>40905</v>
      </c>
      <c r="W34" s="381">
        <f t="shared" si="2"/>
        <v>38175</v>
      </c>
      <c r="X34" s="381">
        <f t="shared" si="2"/>
        <v>37464</v>
      </c>
      <c r="Y34" s="381">
        <f t="shared" si="2"/>
        <v>37562</v>
      </c>
      <c r="Z34" s="381">
        <f t="shared" si="2"/>
        <v>38579</v>
      </c>
      <c r="AA34" s="381">
        <f t="shared" si="2"/>
        <v>0</v>
      </c>
    </row>
  </sheetData>
  <mergeCells count="28">
    <mergeCell ref="P15:Q15"/>
    <mergeCell ref="R15:S15"/>
    <mergeCell ref="T15:U15"/>
    <mergeCell ref="V15:W15"/>
    <mergeCell ref="X15:Y15"/>
    <mergeCell ref="Z15:AA15"/>
    <mergeCell ref="X5:Y5"/>
    <mergeCell ref="Z5:AA5"/>
    <mergeCell ref="A14:A16"/>
    <mergeCell ref="B15:C15"/>
    <mergeCell ref="D15:E15"/>
    <mergeCell ref="F15:G15"/>
    <mergeCell ref="H15:I15"/>
    <mergeCell ref="J15:K15"/>
    <mergeCell ref="L15:M15"/>
    <mergeCell ref="N15:O15"/>
    <mergeCell ref="L5:M5"/>
    <mergeCell ref="N5:O5"/>
    <mergeCell ref="P5:Q5"/>
    <mergeCell ref="R5:S5"/>
    <mergeCell ref="T5:U5"/>
    <mergeCell ref="V5:W5"/>
    <mergeCell ref="A4:A6"/>
    <mergeCell ref="B5:C5"/>
    <mergeCell ref="D5:E5"/>
    <mergeCell ref="F5:G5"/>
    <mergeCell ref="H5:I5"/>
    <mergeCell ref="J5:K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CF024-C8D7-42BC-9F7C-A8703D128F9B}">
  <dimension ref="A1:N8"/>
  <sheetViews>
    <sheetView showGridLines="0" zoomScale="80" zoomScaleNormal="80" workbookViewId="0">
      <selection activeCell="B7" sqref="B7:N7"/>
    </sheetView>
  </sheetViews>
  <sheetFormatPr defaultColWidth="8.7265625" defaultRowHeight="15.5" x14ac:dyDescent="0.35"/>
  <cols>
    <col min="1" max="1" width="37.453125" style="74" customWidth="1"/>
    <col min="2" max="2" width="10.7265625" style="74" bestFit="1" customWidth="1"/>
    <col min="3" max="3" width="10.7265625" style="74" customWidth="1"/>
    <col min="4" max="4" width="12.81640625" style="74" customWidth="1"/>
    <col min="5" max="5" width="10.7265625" style="74" bestFit="1" customWidth="1"/>
    <col min="6" max="7" width="11.453125" style="74" customWidth="1"/>
    <col min="8" max="8" width="10.1796875" style="74" bestFit="1" customWidth="1"/>
    <col min="9" max="9" width="11" style="74" bestFit="1" customWidth="1"/>
    <col min="10" max="10" width="13.81640625" style="74" customWidth="1"/>
    <col min="11" max="11" width="15.1796875" style="74" customWidth="1"/>
    <col min="12" max="12" width="13.54296875" style="74" customWidth="1"/>
    <col min="13" max="13" width="12.26953125" style="74" customWidth="1"/>
    <col min="14" max="14" width="11.6328125" style="74" customWidth="1"/>
    <col min="15" max="16384" width="8.7265625" style="74"/>
  </cols>
  <sheetData>
    <row r="1" spans="1:14" x14ac:dyDescent="0.35">
      <c r="A1" s="358" t="s">
        <v>755</v>
      </c>
    </row>
    <row r="2" spans="1:14" ht="16" thickBot="1" x14ac:dyDescent="0.4"/>
    <row r="3" spans="1:14" x14ac:dyDescent="0.35">
      <c r="A3" s="382"/>
      <c r="B3" s="383">
        <v>44927</v>
      </c>
      <c r="C3" s="383">
        <v>44958</v>
      </c>
      <c r="D3" s="383">
        <v>44986</v>
      </c>
      <c r="E3" s="383">
        <v>45017</v>
      </c>
      <c r="F3" s="383">
        <v>45047</v>
      </c>
      <c r="G3" s="383">
        <v>45078</v>
      </c>
      <c r="H3" s="383">
        <v>45108</v>
      </c>
      <c r="I3" s="383">
        <v>45139</v>
      </c>
      <c r="J3" s="384">
        <v>45170</v>
      </c>
      <c r="K3" s="385">
        <v>45200</v>
      </c>
      <c r="L3" s="386">
        <v>45231</v>
      </c>
      <c r="M3" s="386">
        <v>45261</v>
      </c>
      <c r="N3" s="387">
        <v>45292</v>
      </c>
    </row>
    <row r="4" spans="1:14" x14ac:dyDescent="0.35">
      <c r="A4" s="388" t="s">
        <v>756</v>
      </c>
      <c r="B4" s="389">
        <v>10892</v>
      </c>
      <c r="C4" s="389">
        <v>10111</v>
      </c>
      <c r="D4" s="389">
        <v>14255</v>
      </c>
      <c r="E4" s="389">
        <v>12671</v>
      </c>
      <c r="F4" s="389">
        <v>12442</v>
      </c>
      <c r="G4" s="389">
        <v>11090</v>
      </c>
      <c r="H4" s="389">
        <v>11255</v>
      </c>
      <c r="I4" s="389">
        <v>12344</v>
      </c>
      <c r="J4" s="390">
        <v>10474</v>
      </c>
      <c r="K4" s="391">
        <v>10028</v>
      </c>
      <c r="L4" s="389">
        <v>10022</v>
      </c>
      <c r="M4" s="389">
        <v>10953</v>
      </c>
      <c r="N4" s="390">
        <v>2942</v>
      </c>
    </row>
    <row r="5" spans="1:14" x14ac:dyDescent="0.35">
      <c r="A5" s="388" t="s">
        <v>757</v>
      </c>
      <c r="B5" s="389">
        <v>901</v>
      </c>
      <c r="C5" s="389">
        <v>1062</v>
      </c>
      <c r="D5" s="389">
        <v>2026</v>
      </c>
      <c r="E5" s="389">
        <v>1004</v>
      </c>
      <c r="F5" s="389">
        <v>1251</v>
      </c>
      <c r="G5" s="389">
        <v>980</v>
      </c>
      <c r="H5" s="389">
        <v>1112</v>
      </c>
      <c r="I5" s="389">
        <v>1446</v>
      </c>
      <c r="J5" s="390">
        <v>1201</v>
      </c>
      <c r="K5" s="391">
        <v>1155</v>
      </c>
      <c r="L5" s="389">
        <v>1130</v>
      </c>
      <c r="M5" s="389">
        <v>1024</v>
      </c>
      <c r="N5" s="390">
        <v>309</v>
      </c>
    </row>
    <row r="6" spans="1:14" x14ac:dyDescent="0.35">
      <c r="A6" s="388" t="s">
        <v>758</v>
      </c>
      <c r="B6" s="392">
        <f t="shared" ref="B6:N6" si="0">IF(ISERROR(B5/B4),0,B5/B4)</f>
        <v>8.2721263312522955E-2</v>
      </c>
      <c r="C6" s="392">
        <f t="shared" si="0"/>
        <v>0.10503412125407971</v>
      </c>
      <c r="D6" s="392">
        <f t="shared" si="0"/>
        <v>0.1421255699754472</v>
      </c>
      <c r="E6" s="392">
        <f t="shared" si="0"/>
        <v>7.9236050824717866E-2</v>
      </c>
      <c r="F6" s="392">
        <f t="shared" si="0"/>
        <v>0.10054653592669989</v>
      </c>
      <c r="G6" s="392">
        <f t="shared" si="0"/>
        <v>8.8367899008115425E-2</v>
      </c>
      <c r="H6" s="392">
        <f t="shared" si="0"/>
        <v>9.8800533096401605E-2</v>
      </c>
      <c r="I6" s="392">
        <f t="shared" si="0"/>
        <v>0.11714193130265717</v>
      </c>
      <c r="J6" s="393">
        <f t="shared" si="0"/>
        <v>0.11466488447584496</v>
      </c>
      <c r="K6" s="394">
        <f t="shared" si="0"/>
        <v>0.11517750299162345</v>
      </c>
      <c r="L6" s="392">
        <f t="shared" si="0"/>
        <v>0.11275194571941728</v>
      </c>
      <c r="M6" s="392">
        <f t="shared" si="0"/>
        <v>9.3490367935725377E-2</v>
      </c>
      <c r="N6" s="393">
        <f t="shared" si="0"/>
        <v>0.10503059143439837</v>
      </c>
    </row>
    <row r="7" spans="1:14" x14ac:dyDescent="0.35">
      <c r="A7" s="388" t="s">
        <v>759</v>
      </c>
      <c r="B7" s="389">
        <v>5333.5129310344801</v>
      </c>
      <c r="C7" s="395">
        <v>5433.9796860572496</v>
      </c>
      <c r="D7" s="395">
        <v>4149.3917274939204</v>
      </c>
      <c r="E7" s="395">
        <v>6354.3983822042501</v>
      </c>
      <c r="F7" s="395">
        <v>6341.3197172034597</v>
      </c>
      <c r="G7" s="395">
        <v>6934.8484848484804</v>
      </c>
      <c r="H7" s="395">
        <v>7137.2134038800696</v>
      </c>
      <c r="I7" s="395">
        <v>6818.7070151306698</v>
      </c>
      <c r="J7" s="396">
        <v>6917.0357751277697</v>
      </c>
      <c r="K7" s="397">
        <v>6569.9145299145302</v>
      </c>
      <c r="L7" s="395">
        <v>6330.9545049063299</v>
      </c>
      <c r="M7" s="395">
        <v>6736.2475442043196</v>
      </c>
      <c r="N7" s="396">
        <v>7046.17834394904</v>
      </c>
    </row>
    <row r="8" spans="1:14" ht="16" thickBot="1" x14ac:dyDescent="0.4">
      <c r="A8" s="398" t="s">
        <v>760</v>
      </c>
      <c r="B8" s="399">
        <v>56.744728079911198</v>
      </c>
      <c r="C8" s="399">
        <v>56.538606403013198</v>
      </c>
      <c r="D8" s="399">
        <v>34.517275419545904</v>
      </c>
      <c r="E8" s="399">
        <v>46.820717131474098</v>
      </c>
      <c r="F8" s="399">
        <v>44.201438848920901</v>
      </c>
      <c r="G8" s="399">
        <v>48.1367346938775</v>
      </c>
      <c r="H8" s="399">
        <v>48.999100719424497</v>
      </c>
      <c r="I8" s="399">
        <v>47.914246196403901</v>
      </c>
      <c r="J8" s="400">
        <v>48.601998334721102</v>
      </c>
      <c r="K8" s="401">
        <v>57.621645021645001</v>
      </c>
      <c r="L8" s="399">
        <v>61.953097345132697</v>
      </c>
      <c r="M8" s="399">
        <v>64.8583984375</v>
      </c>
      <c r="N8" s="400">
        <v>71.003236245954696</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0799C-6823-4415-87A2-D995FD9DA176}">
  <dimension ref="A1:L139"/>
  <sheetViews>
    <sheetView showGridLines="0" zoomScale="80" zoomScaleNormal="80" workbookViewId="0">
      <selection sqref="A1:L1"/>
    </sheetView>
  </sheetViews>
  <sheetFormatPr defaultRowHeight="14.5" x14ac:dyDescent="0.35"/>
  <cols>
    <col min="1" max="1" width="35.7265625" customWidth="1"/>
    <col min="2" max="2" width="11.1796875" customWidth="1"/>
    <col min="3" max="3" width="10.81640625" customWidth="1"/>
  </cols>
  <sheetData>
    <row r="1" spans="1:12" ht="98.5" customHeight="1" x14ac:dyDescent="0.35">
      <c r="A1" s="402" t="s">
        <v>761</v>
      </c>
      <c r="B1" s="403"/>
      <c r="C1" s="403"/>
      <c r="D1" s="403"/>
      <c r="E1" s="403"/>
      <c r="F1" s="403"/>
      <c r="G1" s="403"/>
      <c r="H1" s="403"/>
      <c r="I1" s="403"/>
      <c r="J1" s="403"/>
      <c r="K1" s="403"/>
      <c r="L1" s="403"/>
    </row>
    <row r="2" spans="1:12" ht="12.65" customHeight="1" x14ac:dyDescent="0.35"/>
    <row r="3" spans="1:12" ht="16" thickBot="1" x14ac:dyDescent="0.4">
      <c r="A3" s="358" t="s">
        <v>762</v>
      </c>
      <c r="B3" s="74"/>
      <c r="C3" s="74"/>
    </row>
    <row r="4" spans="1:12" ht="15" x14ac:dyDescent="0.35">
      <c r="A4" s="382" t="s">
        <v>726</v>
      </c>
      <c r="B4" s="384" t="s">
        <v>763</v>
      </c>
    </row>
    <row r="5" spans="1:12" ht="15.5" x14ac:dyDescent="0.35">
      <c r="A5" s="388" t="s">
        <v>764</v>
      </c>
      <c r="B5" s="404">
        <v>15</v>
      </c>
    </row>
    <row r="6" spans="1:12" ht="15.5" x14ac:dyDescent="0.35">
      <c r="A6" s="388" t="s">
        <v>765</v>
      </c>
      <c r="B6" s="404">
        <v>9</v>
      </c>
    </row>
    <row r="7" spans="1:12" ht="15.5" x14ac:dyDescent="0.35">
      <c r="A7" s="388" t="s">
        <v>766</v>
      </c>
      <c r="B7" s="404">
        <v>10</v>
      </c>
    </row>
    <row r="8" spans="1:12" ht="15.5" x14ac:dyDescent="0.35">
      <c r="A8" s="388" t="s">
        <v>767</v>
      </c>
      <c r="B8" s="404">
        <v>25</v>
      </c>
    </row>
    <row r="9" spans="1:12" ht="15.5" x14ac:dyDescent="0.35">
      <c r="A9" s="388" t="s">
        <v>768</v>
      </c>
      <c r="B9" s="404">
        <v>17</v>
      </c>
    </row>
    <row r="10" spans="1:12" ht="16" thickBot="1" x14ac:dyDescent="0.4">
      <c r="A10" s="398" t="s">
        <v>727</v>
      </c>
      <c r="B10" s="405">
        <v>25</v>
      </c>
    </row>
    <row r="12" spans="1:12" ht="16" thickBot="1" x14ac:dyDescent="0.4">
      <c r="A12" s="358" t="s">
        <v>769</v>
      </c>
      <c r="B12" s="74"/>
    </row>
    <row r="13" spans="1:12" ht="15" x14ac:dyDescent="0.35">
      <c r="A13" s="382" t="s">
        <v>726</v>
      </c>
      <c r="B13" s="384" t="s">
        <v>770</v>
      </c>
    </row>
    <row r="14" spans="1:12" ht="15.5" x14ac:dyDescent="0.35">
      <c r="A14" s="388" t="s">
        <v>764</v>
      </c>
      <c r="B14" s="404">
        <v>22</v>
      </c>
    </row>
    <row r="15" spans="1:12" ht="15.5" x14ac:dyDescent="0.35">
      <c r="A15" s="388" t="s">
        <v>765</v>
      </c>
      <c r="B15" s="404">
        <v>21</v>
      </c>
    </row>
    <row r="16" spans="1:12" ht="15.5" x14ac:dyDescent="0.35">
      <c r="A16" s="388" t="s">
        <v>766</v>
      </c>
      <c r="B16" s="404">
        <v>19</v>
      </c>
    </row>
    <row r="17" spans="1:2" ht="15.5" x14ac:dyDescent="0.35">
      <c r="A17" s="388" t="s">
        <v>767</v>
      </c>
      <c r="B17" s="404">
        <v>19</v>
      </c>
    </row>
    <row r="18" spans="1:2" ht="15.5" x14ac:dyDescent="0.35">
      <c r="A18" s="388" t="s">
        <v>768</v>
      </c>
      <c r="B18" s="404">
        <v>19</v>
      </c>
    </row>
    <row r="19" spans="1:2" ht="16" thickBot="1" x14ac:dyDescent="0.4">
      <c r="A19" s="398" t="s">
        <v>727</v>
      </c>
      <c r="B19" s="405">
        <v>20</v>
      </c>
    </row>
    <row r="20" spans="1:2" ht="15.5" x14ac:dyDescent="0.35">
      <c r="B20" s="406"/>
    </row>
    <row r="21" spans="1:2" ht="16" thickBot="1" x14ac:dyDescent="0.4">
      <c r="A21" s="358" t="s">
        <v>771</v>
      </c>
      <c r="B21" s="74"/>
    </row>
    <row r="22" spans="1:2" ht="15" x14ac:dyDescent="0.35">
      <c r="A22" s="382" t="s">
        <v>726</v>
      </c>
      <c r="B22" s="384" t="s">
        <v>707</v>
      </c>
    </row>
    <row r="23" spans="1:2" ht="15.5" x14ac:dyDescent="0.35">
      <c r="A23" s="388" t="s">
        <v>764</v>
      </c>
      <c r="B23" s="390">
        <v>12</v>
      </c>
    </row>
    <row r="24" spans="1:2" ht="15.5" x14ac:dyDescent="0.35">
      <c r="A24" s="388" t="s">
        <v>765</v>
      </c>
      <c r="B24" s="390">
        <v>3</v>
      </c>
    </row>
    <row r="25" spans="1:2" ht="15.5" x14ac:dyDescent="0.35">
      <c r="A25" s="388" t="s">
        <v>766</v>
      </c>
      <c r="B25" s="390">
        <v>9</v>
      </c>
    </row>
    <row r="26" spans="1:2" ht="15.5" x14ac:dyDescent="0.35">
      <c r="A26" s="388" t="s">
        <v>767</v>
      </c>
      <c r="B26" s="390">
        <v>11</v>
      </c>
    </row>
    <row r="27" spans="1:2" ht="15.5" x14ac:dyDescent="0.35">
      <c r="A27" s="388" t="s">
        <v>768</v>
      </c>
      <c r="B27" s="390">
        <v>8</v>
      </c>
    </row>
    <row r="28" spans="1:2" ht="16" thickBot="1" x14ac:dyDescent="0.4">
      <c r="A28" s="398" t="s">
        <v>727</v>
      </c>
      <c r="B28" s="407">
        <v>14</v>
      </c>
    </row>
    <row r="29" spans="1:2" ht="15.5" x14ac:dyDescent="0.35">
      <c r="B29" s="406"/>
    </row>
    <row r="30" spans="1:2" ht="16" thickBot="1" x14ac:dyDescent="0.4">
      <c r="A30" s="358" t="s">
        <v>772</v>
      </c>
      <c r="B30" s="74"/>
    </row>
    <row r="31" spans="1:2" ht="15" x14ac:dyDescent="0.35">
      <c r="A31" s="382" t="s">
        <v>726</v>
      </c>
      <c r="B31" s="384" t="s">
        <v>763</v>
      </c>
    </row>
    <row r="32" spans="1:2" ht="15.5" x14ac:dyDescent="0.35">
      <c r="A32" s="388" t="s">
        <v>764</v>
      </c>
      <c r="B32" s="404">
        <v>30</v>
      </c>
    </row>
    <row r="33" spans="1:2" ht="15.5" x14ac:dyDescent="0.35">
      <c r="A33" s="388" t="s">
        <v>765</v>
      </c>
      <c r="B33" s="404">
        <v>12</v>
      </c>
    </row>
    <row r="34" spans="1:2" ht="15.5" x14ac:dyDescent="0.35">
      <c r="A34" s="388" t="s">
        <v>766</v>
      </c>
      <c r="B34" s="404">
        <v>11</v>
      </c>
    </row>
    <row r="35" spans="1:2" ht="15.5" x14ac:dyDescent="0.35">
      <c r="A35" s="388" t="s">
        <v>767</v>
      </c>
      <c r="B35" s="404">
        <v>6</v>
      </c>
    </row>
    <row r="36" spans="1:2" ht="15.5" x14ac:dyDescent="0.35">
      <c r="A36" s="388" t="s">
        <v>728</v>
      </c>
      <c r="B36" s="390">
        <v>1</v>
      </c>
    </row>
    <row r="37" spans="1:2" ht="16" thickBot="1" x14ac:dyDescent="0.4">
      <c r="A37" s="398" t="s">
        <v>727</v>
      </c>
      <c r="B37" s="407">
        <v>7</v>
      </c>
    </row>
    <row r="39" spans="1:2" ht="16" thickBot="1" x14ac:dyDescent="0.4">
      <c r="A39" s="358" t="s">
        <v>773</v>
      </c>
      <c r="B39" s="74"/>
    </row>
    <row r="40" spans="1:2" ht="15" x14ac:dyDescent="0.35">
      <c r="A40" s="382" t="s">
        <v>726</v>
      </c>
      <c r="B40" s="384" t="s">
        <v>770</v>
      </c>
    </row>
    <row r="41" spans="1:2" ht="15.5" x14ac:dyDescent="0.35">
      <c r="A41" s="388" t="s">
        <v>764</v>
      </c>
      <c r="B41" s="404">
        <v>19</v>
      </c>
    </row>
    <row r="42" spans="1:2" ht="15.5" x14ac:dyDescent="0.35">
      <c r="A42" s="388" t="s">
        <v>765</v>
      </c>
      <c r="B42" s="404">
        <v>8</v>
      </c>
    </row>
    <row r="43" spans="1:2" ht="15.5" x14ac:dyDescent="0.35">
      <c r="A43" s="388" t="s">
        <v>766</v>
      </c>
      <c r="B43" s="404">
        <v>9</v>
      </c>
    </row>
    <row r="44" spans="1:2" ht="15.5" x14ac:dyDescent="0.35">
      <c r="A44" s="388" t="s">
        <v>767</v>
      </c>
      <c r="B44" s="404">
        <v>4</v>
      </c>
    </row>
    <row r="45" spans="1:2" ht="15.5" x14ac:dyDescent="0.35">
      <c r="A45" s="388" t="s">
        <v>728</v>
      </c>
      <c r="B45" s="408">
        <v>1</v>
      </c>
    </row>
    <row r="46" spans="1:2" ht="16" thickBot="1" x14ac:dyDescent="0.4">
      <c r="A46" s="398" t="s">
        <v>727</v>
      </c>
      <c r="B46" s="409">
        <v>4</v>
      </c>
    </row>
    <row r="47" spans="1:2" ht="15.5" x14ac:dyDescent="0.35">
      <c r="B47" s="406"/>
    </row>
    <row r="48" spans="1:2" ht="16" thickBot="1" x14ac:dyDescent="0.4">
      <c r="A48" s="358" t="s">
        <v>774</v>
      </c>
      <c r="B48" s="74"/>
    </row>
    <row r="49" spans="1:2" ht="15" x14ac:dyDescent="0.35">
      <c r="A49" s="382" t="s">
        <v>726</v>
      </c>
      <c r="B49" s="384" t="s">
        <v>707</v>
      </c>
    </row>
    <row r="50" spans="1:2" ht="15.5" x14ac:dyDescent="0.35">
      <c r="A50" s="388" t="s">
        <v>764</v>
      </c>
      <c r="B50" s="390">
        <v>2</v>
      </c>
    </row>
    <row r="51" spans="1:2" ht="15.5" x14ac:dyDescent="0.35">
      <c r="A51" s="388" t="s">
        <v>765</v>
      </c>
      <c r="B51" s="390">
        <v>1</v>
      </c>
    </row>
    <row r="52" spans="1:2" ht="15.5" x14ac:dyDescent="0.35">
      <c r="A52" s="388" t="s">
        <v>766</v>
      </c>
      <c r="B52" s="390">
        <v>0</v>
      </c>
    </row>
    <row r="53" spans="1:2" ht="15.5" x14ac:dyDescent="0.35">
      <c r="A53" s="388" t="s">
        <v>767</v>
      </c>
      <c r="B53" s="390">
        <v>0</v>
      </c>
    </row>
    <row r="54" spans="1:2" ht="15.5" x14ac:dyDescent="0.35">
      <c r="A54" s="388" t="s">
        <v>768</v>
      </c>
      <c r="B54" s="390">
        <v>0</v>
      </c>
    </row>
    <row r="55" spans="1:2" ht="16" thickBot="1" x14ac:dyDescent="0.4">
      <c r="A55" s="398" t="s">
        <v>727</v>
      </c>
      <c r="B55" s="407">
        <v>0</v>
      </c>
    </row>
    <row r="56" spans="1:2" ht="15.5" x14ac:dyDescent="0.35">
      <c r="B56" s="406"/>
    </row>
    <row r="57" spans="1:2" ht="16" thickBot="1" x14ac:dyDescent="0.4">
      <c r="A57" s="358" t="s">
        <v>775</v>
      </c>
      <c r="B57" s="74"/>
    </row>
    <row r="58" spans="1:2" ht="15" x14ac:dyDescent="0.35">
      <c r="A58" s="382" t="s">
        <v>726</v>
      </c>
      <c r="B58" s="384" t="s">
        <v>763</v>
      </c>
    </row>
    <row r="59" spans="1:2" ht="15.5" x14ac:dyDescent="0.35">
      <c r="A59" s="388" t="s">
        <v>764</v>
      </c>
      <c r="B59" s="404">
        <v>24545</v>
      </c>
    </row>
    <row r="60" spans="1:2" ht="15.5" x14ac:dyDescent="0.35">
      <c r="A60" s="388" t="s">
        <v>765</v>
      </c>
      <c r="B60" s="404">
        <v>22976</v>
      </c>
    </row>
    <row r="61" spans="1:2" ht="15.5" x14ac:dyDescent="0.35">
      <c r="A61" s="388" t="s">
        <v>766</v>
      </c>
      <c r="B61" s="404">
        <v>16174</v>
      </c>
    </row>
    <row r="62" spans="1:2" ht="15.5" x14ac:dyDescent="0.35">
      <c r="A62" s="388" t="s">
        <v>767</v>
      </c>
      <c r="B62" s="404">
        <v>6941</v>
      </c>
    </row>
    <row r="63" spans="1:2" ht="15.5" x14ac:dyDescent="0.35">
      <c r="A63" s="388" t="s">
        <v>768</v>
      </c>
      <c r="B63" s="404">
        <v>5977</v>
      </c>
    </row>
    <row r="64" spans="1:2" ht="16" thickBot="1" x14ac:dyDescent="0.4">
      <c r="A64" s="398" t="s">
        <v>727</v>
      </c>
      <c r="B64" s="405">
        <v>9042</v>
      </c>
    </row>
    <row r="66" spans="1:2" ht="16" thickBot="1" x14ac:dyDescent="0.4">
      <c r="A66" s="358" t="s">
        <v>776</v>
      </c>
      <c r="B66" s="74"/>
    </row>
    <row r="67" spans="1:2" ht="15" x14ac:dyDescent="0.35">
      <c r="A67" s="382" t="s">
        <v>726</v>
      </c>
      <c r="B67" s="384" t="s">
        <v>770</v>
      </c>
    </row>
    <row r="68" spans="1:2" ht="15.5" x14ac:dyDescent="0.35">
      <c r="A68" s="388" t="s">
        <v>764</v>
      </c>
      <c r="B68" s="404">
        <v>25793</v>
      </c>
    </row>
    <row r="69" spans="1:2" ht="15.5" x14ac:dyDescent="0.35">
      <c r="A69" s="388" t="s">
        <v>765</v>
      </c>
      <c r="B69" s="404">
        <v>24371</v>
      </c>
    </row>
    <row r="70" spans="1:2" ht="15.5" x14ac:dyDescent="0.35">
      <c r="A70" s="388" t="s">
        <v>766</v>
      </c>
      <c r="B70" s="404">
        <v>17657</v>
      </c>
    </row>
    <row r="71" spans="1:2" ht="15.5" x14ac:dyDescent="0.35">
      <c r="A71" s="388" t="s">
        <v>767</v>
      </c>
      <c r="B71" s="404">
        <v>7422</v>
      </c>
    </row>
    <row r="72" spans="1:2" ht="15.5" x14ac:dyDescent="0.35">
      <c r="A72" s="388" t="s">
        <v>768</v>
      </c>
      <c r="B72" s="404">
        <v>6468</v>
      </c>
    </row>
    <row r="73" spans="1:2" ht="16" thickBot="1" x14ac:dyDescent="0.4">
      <c r="A73" s="398" t="s">
        <v>727</v>
      </c>
      <c r="B73" s="405">
        <v>9470</v>
      </c>
    </row>
    <row r="74" spans="1:2" ht="15.5" x14ac:dyDescent="0.35">
      <c r="B74" s="406"/>
    </row>
    <row r="75" spans="1:2" ht="16" thickBot="1" x14ac:dyDescent="0.4">
      <c r="A75" s="358" t="s">
        <v>777</v>
      </c>
      <c r="B75" s="74"/>
    </row>
    <row r="76" spans="1:2" ht="15" x14ac:dyDescent="0.35">
      <c r="A76" s="382" t="s">
        <v>726</v>
      </c>
      <c r="B76" s="384" t="s">
        <v>707</v>
      </c>
    </row>
    <row r="77" spans="1:2" ht="15.5" x14ac:dyDescent="0.35">
      <c r="A77" s="388" t="s">
        <v>764</v>
      </c>
      <c r="B77" s="390">
        <v>13632</v>
      </c>
    </row>
    <row r="78" spans="1:2" ht="15.5" x14ac:dyDescent="0.35">
      <c r="A78" s="388" t="s">
        <v>765</v>
      </c>
      <c r="B78" s="390">
        <v>13203</v>
      </c>
    </row>
    <row r="79" spans="1:2" ht="15.5" x14ac:dyDescent="0.35">
      <c r="A79" s="388" t="s">
        <v>766</v>
      </c>
      <c r="B79" s="390">
        <v>10998</v>
      </c>
    </row>
    <row r="80" spans="1:2" ht="15.5" x14ac:dyDescent="0.35">
      <c r="A80" s="388" t="s">
        <v>767</v>
      </c>
      <c r="B80" s="390">
        <v>64</v>
      </c>
    </row>
    <row r="81" spans="1:7" ht="15.5" x14ac:dyDescent="0.35">
      <c r="A81" s="388" t="s">
        <v>768</v>
      </c>
      <c r="B81" s="390">
        <v>4065</v>
      </c>
    </row>
    <row r="82" spans="1:7" ht="16" thickBot="1" x14ac:dyDescent="0.4">
      <c r="A82" s="398" t="s">
        <v>727</v>
      </c>
      <c r="B82" s="407">
        <v>5801</v>
      </c>
    </row>
    <row r="83" spans="1:7" ht="15.5" x14ac:dyDescent="0.35">
      <c r="B83" s="406"/>
    </row>
    <row r="84" spans="1:7" ht="16" thickBot="1" x14ac:dyDescent="0.4">
      <c r="A84" s="358" t="s">
        <v>778</v>
      </c>
      <c r="B84" s="74"/>
    </row>
    <row r="85" spans="1:7" ht="15" x14ac:dyDescent="0.35">
      <c r="A85" s="382" t="s">
        <v>779</v>
      </c>
      <c r="B85" s="383" t="s">
        <v>764</v>
      </c>
      <c r="C85" s="383" t="s">
        <v>765</v>
      </c>
      <c r="D85" s="383" t="s">
        <v>766</v>
      </c>
      <c r="E85" s="383" t="s">
        <v>767</v>
      </c>
      <c r="F85" s="383" t="s">
        <v>728</v>
      </c>
      <c r="G85" s="384" t="s">
        <v>727</v>
      </c>
    </row>
    <row r="86" spans="1:7" ht="15.5" x14ac:dyDescent="0.35">
      <c r="A86" s="388" t="s">
        <v>780</v>
      </c>
      <c r="B86" s="410"/>
      <c r="C86" s="410"/>
      <c r="D86" s="410"/>
      <c r="E86" s="410"/>
      <c r="F86" s="389">
        <v>23</v>
      </c>
      <c r="G86" s="390">
        <v>123</v>
      </c>
    </row>
    <row r="87" spans="1:7" ht="15.5" x14ac:dyDescent="0.35">
      <c r="A87" s="388" t="s">
        <v>781</v>
      </c>
      <c r="B87" s="410">
        <v>0</v>
      </c>
      <c r="C87" s="410">
        <v>0</v>
      </c>
      <c r="D87" s="410">
        <v>0</v>
      </c>
      <c r="E87" s="389">
        <v>10</v>
      </c>
      <c r="F87" s="389">
        <v>37</v>
      </c>
      <c r="G87" s="390">
        <v>69</v>
      </c>
    </row>
    <row r="88" spans="1:7" ht="15.5" x14ac:dyDescent="0.35">
      <c r="A88" s="388" t="s">
        <v>782</v>
      </c>
      <c r="B88" s="410"/>
      <c r="C88" s="410"/>
      <c r="D88" s="410"/>
      <c r="E88" s="410"/>
      <c r="F88" s="389">
        <v>54</v>
      </c>
      <c r="G88" s="390">
        <v>129</v>
      </c>
    </row>
    <row r="89" spans="1:7" ht="15.5" x14ac:dyDescent="0.35">
      <c r="A89" s="388" t="s">
        <v>783</v>
      </c>
      <c r="B89" s="389">
        <v>10119</v>
      </c>
      <c r="C89" s="389">
        <v>9164</v>
      </c>
      <c r="D89" s="389">
        <v>6123</v>
      </c>
      <c r="E89" s="389">
        <v>5270</v>
      </c>
      <c r="F89" s="389">
        <v>6607</v>
      </c>
      <c r="G89" s="390">
        <v>5089</v>
      </c>
    </row>
    <row r="90" spans="1:7" ht="15.5" x14ac:dyDescent="0.35">
      <c r="A90" s="388" t="s">
        <v>784</v>
      </c>
      <c r="B90" s="410"/>
      <c r="C90" s="410"/>
      <c r="D90" s="410"/>
      <c r="E90" s="410"/>
      <c r="F90" s="410"/>
      <c r="G90" s="390">
        <v>39</v>
      </c>
    </row>
    <row r="91" spans="1:7" ht="15.5" x14ac:dyDescent="0.35">
      <c r="A91" s="388" t="s">
        <v>785</v>
      </c>
      <c r="B91" s="410">
        <v>0</v>
      </c>
      <c r="C91" s="410">
        <v>0</v>
      </c>
      <c r="D91" s="410">
        <v>0</v>
      </c>
      <c r="E91" s="389">
        <v>1303</v>
      </c>
      <c r="F91" s="389">
        <v>4296</v>
      </c>
      <c r="G91" s="390">
        <v>1008</v>
      </c>
    </row>
    <row r="92" spans="1:7" ht="15.5" x14ac:dyDescent="0.35">
      <c r="A92" s="388" t="s">
        <v>786</v>
      </c>
      <c r="B92" s="389">
        <v>13597</v>
      </c>
      <c r="C92" s="389">
        <v>13716</v>
      </c>
      <c r="D92" s="389">
        <v>9950</v>
      </c>
      <c r="E92" s="389">
        <v>10790</v>
      </c>
      <c r="F92" s="389">
        <v>16487</v>
      </c>
      <c r="G92" s="390">
        <v>11532</v>
      </c>
    </row>
    <row r="93" spans="1:7" ht="15.5" x14ac:dyDescent="0.35">
      <c r="A93" s="388" t="s">
        <v>787</v>
      </c>
      <c r="B93" s="389">
        <v>53</v>
      </c>
      <c r="C93" s="389">
        <v>34</v>
      </c>
      <c r="D93" s="389">
        <v>36</v>
      </c>
      <c r="E93" s="389">
        <v>11</v>
      </c>
      <c r="F93" s="389">
        <v>30</v>
      </c>
      <c r="G93" s="390">
        <v>58</v>
      </c>
    </row>
    <row r="94" spans="1:7" ht="15.5" x14ac:dyDescent="0.35">
      <c r="A94" s="388" t="s">
        <v>788</v>
      </c>
      <c r="B94" s="389">
        <v>637</v>
      </c>
      <c r="C94" s="389">
        <v>823</v>
      </c>
      <c r="D94" s="389">
        <v>543</v>
      </c>
      <c r="E94" s="389">
        <v>2222</v>
      </c>
      <c r="F94" s="389">
        <v>10858</v>
      </c>
      <c r="G94" s="390">
        <v>21525</v>
      </c>
    </row>
    <row r="95" spans="1:7" ht="15.5" x14ac:dyDescent="0.35">
      <c r="A95" s="388" t="s">
        <v>789</v>
      </c>
      <c r="B95" s="389">
        <v>236</v>
      </c>
      <c r="C95" s="389">
        <v>132</v>
      </c>
      <c r="D95" s="389">
        <v>105</v>
      </c>
      <c r="E95" s="389">
        <v>52</v>
      </c>
      <c r="F95" s="389">
        <v>88</v>
      </c>
      <c r="G95" s="390">
        <v>194</v>
      </c>
    </row>
    <row r="96" spans="1:7" ht="15.5" x14ac:dyDescent="0.35">
      <c r="A96" s="388" t="s">
        <v>790</v>
      </c>
      <c r="B96" s="389">
        <v>81</v>
      </c>
      <c r="C96" s="389">
        <v>40</v>
      </c>
      <c r="D96" s="389">
        <v>29</v>
      </c>
      <c r="E96" s="389">
        <v>12</v>
      </c>
      <c r="F96" s="389">
        <v>5</v>
      </c>
      <c r="G96" s="390">
        <v>8</v>
      </c>
    </row>
    <row r="97" spans="1:7" ht="15.5" x14ac:dyDescent="0.35">
      <c r="A97" s="388" t="s">
        <v>791</v>
      </c>
      <c r="B97" s="389">
        <v>134</v>
      </c>
      <c r="C97" s="389">
        <v>82</v>
      </c>
      <c r="D97" s="389">
        <v>72</v>
      </c>
      <c r="E97" s="389">
        <v>29</v>
      </c>
      <c r="F97" s="389">
        <v>26</v>
      </c>
      <c r="G97" s="390">
        <v>38</v>
      </c>
    </row>
    <row r="98" spans="1:7" ht="15.5" x14ac:dyDescent="0.35">
      <c r="A98" s="388" t="s">
        <v>792</v>
      </c>
      <c r="B98" s="389">
        <v>27</v>
      </c>
      <c r="C98" s="389">
        <v>19</v>
      </c>
      <c r="D98" s="389">
        <v>17</v>
      </c>
      <c r="E98" s="389">
        <v>7</v>
      </c>
      <c r="F98" s="389">
        <v>12</v>
      </c>
      <c r="G98" s="390">
        <v>25</v>
      </c>
    </row>
    <row r="99" spans="1:7" ht="15.5" x14ac:dyDescent="0.35">
      <c r="A99" s="388" t="s">
        <v>793</v>
      </c>
      <c r="B99" s="410"/>
      <c r="C99" s="410"/>
      <c r="D99" s="410"/>
      <c r="E99" s="410"/>
      <c r="F99" s="389">
        <v>86</v>
      </c>
      <c r="G99" s="390">
        <v>199</v>
      </c>
    </row>
    <row r="100" spans="1:7" ht="15.5" x14ac:dyDescent="0.35">
      <c r="A100" s="388" t="s">
        <v>794</v>
      </c>
      <c r="B100" s="410">
        <v>0</v>
      </c>
      <c r="C100" s="410">
        <v>0</v>
      </c>
      <c r="D100" s="410">
        <v>0</v>
      </c>
      <c r="E100" s="389">
        <v>2452</v>
      </c>
      <c r="F100" s="389">
        <v>17061</v>
      </c>
      <c r="G100" s="390">
        <v>17048</v>
      </c>
    </row>
    <row r="101" spans="1:7" ht="16" thickBot="1" x14ac:dyDescent="0.4">
      <c r="A101" s="398" t="s">
        <v>795</v>
      </c>
      <c r="B101" s="411">
        <v>51</v>
      </c>
      <c r="C101" s="411">
        <v>32</v>
      </c>
      <c r="D101" s="411">
        <v>14</v>
      </c>
      <c r="E101" s="411">
        <v>5</v>
      </c>
      <c r="F101" s="411">
        <v>24</v>
      </c>
      <c r="G101" s="407">
        <v>9</v>
      </c>
    </row>
    <row r="103" spans="1:7" ht="16" thickBot="1" x14ac:dyDescent="0.4">
      <c r="A103" s="358" t="s">
        <v>796</v>
      </c>
      <c r="B103" s="74"/>
    </row>
    <row r="104" spans="1:7" ht="15" x14ac:dyDescent="0.35">
      <c r="A104" s="382" t="s">
        <v>779</v>
      </c>
      <c r="B104" s="383" t="s">
        <v>764</v>
      </c>
      <c r="C104" s="383" t="s">
        <v>765</v>
      </c>
      <c r="D104" s="383" t="s">
        <v>766</v>
      </c>
      <c r="E104" s="383" t="s">
        <v>767</v>
      </c>
      <c r="F104" s="383" t="s">
        <v>728</v>
      </c>
      <c r="G104" s="384" t="s">
        <v>727</v>
      </c>
    </row>
    <row r="105" spans="1:7" ht="15.5" x14ac:dyDescent="0.35">
      <c r="A105" s="388" t="s">
        <v>780</v>
      </c>
      <c r="B105" s="410"/>
      <c r="C105" s="410"/>
      <c r="D105" s="410"/>
      <c r="E105" s="410"/>
      <c r="F105" s="389">
        <v>173</v>
      </c>
      <c r="G105" s="390">
        <v>649</v>
      </c>
    </row>
    <row r="106" spans="1:7" ht="15.5" x14ac:dyDescent="0.35">
      <c r="A106" s="388" t="s">
        <v>781</v>
      </c>
      <c r="B106" s="410">
        <v>0</v>
      </c>
      <c r="C106" s="410">
        <v>0</v>
      </c>
      <c r="D106" s="410">
        <v>0</v>
      </c>
      <c r="E106" s="389">
        <v>10</v>
      </c>
      <c r="F106" s="389">
        <v>36</v>
      </c>
      <c r="G106" s="390">
        <v>49</v>
      </c>
    </row>
    <row r="107" spans="1:7" ht="15.5" x14ac:dyDescent="0.35">
      <c r="A107" s="388" t="s">
        <v>782</v>
      </c>
      <c r="B107" s="410"/>
      <c r="C107" s="410"/>
      <c r="D107" s="410"/>
      <c r="E107" s="410"/>
      <c r="F107" s="389">
        <v>108</v>
      </c>
      <c r="G107" s="390">
        <v>689</v>
      </c>
    </row>
    <row r="108" spans="1:7" ht="15.5" x14ac:dyDescent="0.35">
      <c r="A108" s="388" t="s">
        <v>783</v>
      </c>
      <c r="B108" s="389">
        <v>33169</v>
      </c>
      <c r="C108" s="389">
        <v>43408</v>
      </c>
      <c r="D108" s="389">
        <v>11108</v>
      </c>
      <c r="E108" s="389">
        <v>5137</v>
      </c>
      <c r="F108" s="389">
        <v>5367</v>
      </c>
      <c r="G108" s="390">
        <v>8904</v>
      </c>
    </row>
    <row r="109" spans="1:7" ht="15.5" x14ac:dyDescent="0.35">
      <c r="A109" s="388" t="s">
        <v>784</v>
      </c>
      <c r="B109" s="410"/>
      <c r="C109" s="410"/>
      <c r="D109" s="410"/>
      <c r="E109" s="410"/>
      <c r="F109" s="410"/>
      <c r="G109" s="390">
        <v>200</v>
      </c>
    </row>
    <row r="110" spans="1:7" ht="15.5" x14ac:dyDescent="0.35">
      <c r="A110" s="388" t="s">
        <v>785</v>
      </c>
      <c r="B110" s="410">
        <v>0</v>
      </c>
      <c r="C110" s="410">
        <v>0</v>
      </c>
      <c r="D110" s="410">
        <v>0</v>
      </c>
      <c r="E110" s="389">
        <v>12331</v>
      </c>
      <c r="F110" s="389">
        <v>3926</v>
      </c>
      <c r="G110" s="390">
        <v>1684</v>
      </c>
    </row>
    <row r="111" spans="1:7" ht="15.5" x14ac:dyDescent="0.35">
      <c r="A111" s="388" t="s">
        <v>786</v>
      </c>
      <c r="B111" s="389">
        <v>62461</v>
      </c>
      <c r="C111" s="389">
        <v>104166</v>
      </c>
      <c r="D111" s="389">
        <v>16860</v>
      </c>
      <c r="E111" s="389">
        <v>13106</v>
      </c>
      <c r="F111" s="389">
        <v>11239</v>
      </c>
      <c r="G111" s="390">
        <v>21610</v>
      </c>
    </row>
    <row r="112" spans="1:7" ht="15.5" x14ac:dyDescent="0.35">
      <c r="A112" s="388" t="s">
        <v>787</v>
      </c>
      <c r="B112" s="389">
        <v>777</v>
      </c>
      <c r="C112" s="389">
        <v>371</v>
      </c>
      <c r="D112" s="389">
        <v>152</v>
      </c>
      <c r="E112" s="389">
        <v>384</v>
      </c>
      <c r="F112" s="389">
        <v>962</v>
      </c>
      <c r="G112" s="390">
        <v>835</v>
      </c>
    </row>
    <row r="113" spans="1:7" ht="15.5" x14ac:dyDescent="0.35">
      <c r="A113" s="388" t="s">
        <v>788</v>
      </c>
      <c r="B113" s="389">
        <v>3428</v>
      </c>
      <c r="C113" s="389">
        <v>7893</v>
      </c>
      <c r="D113" s="389">
        <v>1467</v>
      </c>
      <c r="E113" s="389">
        <v>26920</v>
      </c>
      <c r="F113" s="389">
        <v>48045</v>
      </c>
      <c r="G113" s="390">
        <v>4448</v>
      </c>
    </row>
    <row r="114" spans="1:7" ht="15.5" x14ac:dyDescent="0.35">
      <c r="A114" s="388" t="s">
        <v>789</v>
      </c>
      <c r="B114" s="389">
        <v>290</v>
      </c>
      <c r="C114" s="389">
        <v>155</v>
      </c>
      <c r="D114" s="389">
        <v>129</v>
      </c>
      <c r="E114" s="389">
        <v>106</v>
      </c>
      <c r="F114" s="389">
        <v>502</v>
      </c>
      <c r="G114" s="390">
        <v>496</v>
      </c>
    </row>
    <row r="115" spans="1:7" ht="15.5" x14ac:dyDescent="0.35">
      <c r="A115" s="388" t="s">
        <v>790</v>
      </c>
      <c r="B115" s="389">
        <v>113</v>
      </c>
      <c r="C115" s="389">
        <v>61</v>
      </c>
      <c r="D115" s="389">
        <v>39</v>
      </c>
      <c r="E115" s="389">
        <v>15</v>
      </c>
      <c r="F115" s="389">
        <v>9</v>
      </c>
      <c r="G115" s="390">
        <v>11</v>
      </c>
    </row>
    <row r="116" spans="1:7" ht="15.5" x14ac:dyDescent="0.35">
      <c r="A116" s="388" t="s">
        <v>791</v>
      </c>
      <c r="B116" s="389">
        <v>121</v>
      </c>
      <c r="C116" s="389">
        <v>73</v>
      </c>
      <c r="D116" s="389">
        <v>68</v>
      </c>
      <c r="E116" s="389">
        <v>46</v>
      </c>
      <c r="F116" s="389">
        <v>58</v>
      </c>
      <c r="G116" s="390">
        <v>125</v>
      </c>
    </row>
    <row r="117" spans="1:7" ht="15.5" x14ac:dyDescent="0.35">
      <c r="A117" s="388" t="s">
        <v>792</v>
      </c>
      <c r="B117" s="389">
        <v>41</v>
      </c>
      <c r="C117" s="389">
        <v>31</v>
      </c>
      <c r="D117" s="389">
        <v>21</v>
      </c>
      <c r="E117" s="389">
        <v>19</v>
      </c>
      <c r="F117" s="389">
        <v>107</v>
      </c>
      <c r="G117" s="390">
        <v>192</v>
      </c>
    </row>
    <row r="118" spans="1:7" ht="15.5" x14ac:dyDescent="0.35">
      <c r="A118" s="388" t="s">
        <v>793</v>
      </c>
      <c r="B118" s="410"/>
      <c r="C118" s="410"/>
      <c r="D118" s="410"/>
      <c r="E118" s="410"/>
      <c r="F118" s="389">
        <v>75</v>
      </c>
      <c r="G118" s="390">
        <v>105</v>
      </c>
    </row>
    <row r="119" spans="1:7" ht="15.5" x14ac:dyDescent="0.35">
      <c r="A119" s="388" t="s">
        <v>794</v>
      </c>
      <c r="B119" s="410">
        <v>0</v>
      </c>
      <c r="C119" s="410">
        <v>0</v>
      </c>
      <c r="D119" s="410">
        <v>0</v>
      </c>
      <c r="E119" s="389">
        <v>3823</v>
      </c>
      <c r="F119" s="389">
        <v>36644</v>
      </c>
      <c r="G119" s="390">
        <v>14918</v>
      </c>
    </row>
    <row r="120" spans="1:7" ht="16" thickBot="1" x14ac:dyDescent="0.4">
      <c r="A120" s="398" t="s">
        <v>795</v>
      </c>
      <c r="B120" s="411">
        <v>99</v>
      </c>
      <c r="C120" s="411">
        <v>83</v>
      </c>
      <c r="D120" s="411">
        <v>37</v>
      </c>
      <c r="E120" s="411">
        <v>43</v>
      </c>
      <c r="F120" s="411">
        <v>75</v>
      </c>
      <c r="G120" s="407">
        <v>42</v>
      </c>
    </row>
    <row r="121" spans="1:7" ht="15.5" x14ac:dyDescent="0.35">
      <c r="A121" s="412"/>
      <c r="B121" s="413"/>
      <c r="C121" s="413"/>
      <c r="D121" s="413"/>
      <c r="E121" s="413"/>
      <c r="F121" s="413"/>
    </row>
    <row r="122" spans="1:7" ht="16" thickBot="1" x14ac:dyDescent="0.4">
      <c r="A122" s="358" t="s">
        <v>797</v>
      </c>
      <c r="B122" s="74"/>
    </row>
    <row r="123" spans="1:7" ht="15" x14ac:dyDescent="0.35">
      <c r="A123" s="382" t="s">
        <v>779</v>
      </c>
      <c r="B123" s="383" t="s">
        <v>764</v>
      </c>
      <c r="C123" s="383" t="s">
        <v>765</v>
      </c>
      <c r="D123" s="383" t="s">
        <v>766</v>
      </c>
      <c r="E123" s="383" t="s">
        <v>767</v>
      </c>
      <c r="F123" s="383" t="s">
        <v>728</v>
      </c>
      <c r="G123" s="384" t="s">
        <v>727</v>
      </c>
    </row>
    <row r="124" spans="1:7" ht="15.5" x14ac:dyDescent="0.35">
      <c r="A124" s="388" t="s">
        <v>780</v>
      </c>
      <c r="B124" s="410"/>
      <c r="C124" s="410"/>
      <c r="D124" s="410"/>
      <c r="E124" s="410"/>
      <c r="F124" s="389">
        <v>8</v>
      </c>
      <c r="G124" s="390">
        <v>47</v>
      </c>
    </row>
    <row r="125" spans="1:7" ht="15.5" x14ac:dyDescent="0.35">
      <c r="A125" s="388" t="s">
        <v>781</v>
      </c>
      <c r="B125" s="410">
        <v>0</v>
      </c>
      <c r="C125" s="410">
        <v>0</v>
      </c>
      <c r="D125" s="410">
        <v>0</v>
      </c>
      <c r="E125" s="389">
        <v>0</v>
      </c>
      <c r="F125" s="389">
        <v>1</v>
      </c>
      <c r="G125" s="390">
        <v>2</v>
      </c>
    </row>
    <row r="126" spans="1:7" ht="15.5" x14ac:dyDescent="0.35">
      <c r="A126" s="388" t="s">
        <v>782</v>
      </c>
      <c r="B126" s="410"/>
      <c r="C126" s="410"/>
      <c r="D126" s="410"/>
      <c r="E126" s="410"/>
      <c r="F126" s="389">
        <v>5</v>
      </c>
      <c r="G126" s="390">
        <v>42</v>
      </c>
    </row>
    <row r="127" spans="1:7" ht="15.5" x14ac:dyDescent="0.35">
      <c r="A127" s="388" t="s">
        <v>783</v>
      </c>
      <c r="B127" s="389">
        <v>15445</v>
      </c>
      <c r="C127" s="389">
        <v>18981</v>
      </c>
      <c r="D127" s="389">
        <v>12590</v>
      </c>
      <c r="E127" s="389">
        <v>2872</v>
      </c>
      <c r="F127" s="389">
        <v>7376</v>
      </c>
      <c r="G127" s="390">
        <v>8600</v>
      </c>
    </row>
    <row r="128" spans="1:7" ht="15.5" x14ac:dyDescent="0.35">
      <c r="A128" s="388" t="s">
        <v>784</v>
      </c>
      <c r="B128" s="410"/>
      <c r="C128" s="410"/>
      <c r="D128" s="410"/>
      <c r="E128" s="410"/>
      <c r="F128" s="410"/>
      <c r="G128" s="390">
        <v>37</v>
      </c>
    </row>
    <row r="129" spans="1:7" ht="15.5" x14ac:dyDescent="0.35">
      <c r="A129" s="388" t="s">
        <v>785</v>
      </c>
      <c r="B129" s="410">
        <v>0</v>
      </c>
      <c r="C129" s="410">
        <v>0</v>
      </c>
      <c r="D129" s="410">
        <v>0</v>
      </c>
      <c r="E129" s="389">
        <v>16</v>
      </c>
      <c r="F129" s="389">
        <v>1612</v>
      </c>
      <c r="G129" s="390">
        <v>1115</v>
      </c>
    </row>
    <row r="130" spans="1:7" ht="15.5" x14ac:dyDescent="0.35">
      <c r="A130" s="388" t="s">
        <v>786</v>
      </c>
      <c r="B130" s="389">
        <v>28894</v>
      </c>
      <c r="C130" s="389">
        <v>41800</v>
      </c>
      <c r="D130" s="389">
        <v>21139</v>
      </c>
      <c r="E130" s="389">
        <v>4904</v>
      </c>
      <c r="F130" s="389">
        <v>6541</v>
      </c>
      <c r="G130" s="390">
        <v>22631</v>
      </c>
    </row>
    <row r="131" spans="1:7" ht="15.5" x14ac:dyDescent="0.35">
      <c r="A131" s="388" t="s">
        <v>787</v>
      </c>
      <c r="B131" s="389">
        <v>45</v>
      </c>
      <c r="C131" s="389">
        <v>162</v>
      </c>
      <c r="D131" s="389">
        <v>97</v>
      </c>
      <c r="E131" s="389">
        <v>23</v>
      </c>
      <c r="F131" s="389">
        <v>32</v>
      </c>
      <c r="G131" s="390">
        <v>26</v>
      </c>
    </row>
    <row r="132" spans="1:7" ht="15.5" x14ac:dyDescent="0.35">
      <c r="A132" s="388" t="s">
        <v>788</v>
      </c>
      <c r="B132" s="389">
        <v>879</v>
      </c>
      <c r="C132" s="389">
        <v>2240</v>
      </c>
      <c r="D132" s="389">
        <v>1416</v>
      </c>
      <c r="E132" s="389">
        <v>964</v>
      </c>
      <c r="F132" s="389">
        <v>2605</v>
      </c>
      <c r="G132" s="390">
        <v>2408</v>
      </c>
    </row>
    <row r="133" spans="1:7" ht="15.5" x14ac:dyDescent="0.35">
      <c r="A133" s="388" t="s">
        <v>789</v>
      </c>
      <c r="B133" s="389">
        <v>229</v>
      </c>
      <c r="C133" s="389">
        <v>151</v>
      </c>
      <c r="D133" s="389">
        <v>112</v>
      </c>
      <c r="E133" s="389">
        <v>47</v>
      </c>
      <c r="F133" s="389">
        <v>23</v>
      </c>
      <c r="G133" s="390">
        <v>47</v>
      </c>
    </row>
    <row r="134" spans="1:7" ht="15.5" x14ac:dyDescent="0.35">
      <c r="A134" s="388" t="s">
        <v>790</v>
      </c>
      <c r="B134" s="389">
        <v>61</v>
      </c>
      <c r="C134" s="389">
        <v>65</v>
      </c>
      <c r="D134" s="389">
        <v>41</v>
      </c>
      <c r="E134" s="389">
        <v>22</v>
      </c>
      <c r="F134" s="389">
        <v>0</v>
      </c>
      <c r="G134" s="390">
        <v>4</v>
      </c>
    </row>
    <row r="135" spans="1:7" ht="15.5" x14ac:dyDescent="0.35">
      <c r="A135" s="388" t="s">
        <v>791</v>
      </c>
      <c r="B135" s="389">
        <v>42</v>
      </c>
      <c r="C135" s="389">
        <v>18</v>
      </c>
      <c r="D135" s="389">
        <v>17</v>
      </c>
      <c r="E135" s="389">
        <v>4</v>
      </c>
      <c r="F135" s="389">
        <v>9</v>
      </c>
      <c r="G135" s="390">
        <v>15</v>
      </c>
    </row>
    <row r="136" spans="1:7" ht="15.5" x14ac:dyDescent="0.35">
      <c r="A136" s="388" t="s">
        <v>792</v>
      </c>
      <c r="B136" s="389">
        <v>7</v>
      </c>
      <c r="C136" s="389">
        <v>9</v>
      </c>
      <c r="D136" s="389">
        <v>2</v>
      </c>
      <c r="E136" s="389">
        <v>0</v>
      </c>
      <c r="F136" s="389">
        <v>6</v>
      </c>
      <c r="G136" s="390">
        <v>19</v>
      </c>
    </row>
    <row r="137" spans="1:7" ht="15.5" x14ac:dyDescent="0.35">
      <c r="A137" s="388" t="s">
        <v>793</v>
      </c>
      <c r="B137" s="410"/>
      <c r="C137" s="410"/>
      <c r="D137" s="410"/>
      <c r="E137" s="410"/>
      <c r="F137" s="389">
        <v>10</v>
      </c>
      <c r="G137" s="390">
        <v>41</v>
      </c>
    </row>
    <row r="138" spans="1:7" ht="15.5" x14ac:dyDescent="0.35">
      <c r="A138" s="388" t="s">
        <v>794</v>
      </c>
      <c r="B138" s="410">
        <v>0</v>
      </c>
      <c r="C138" s="410">
        <v>0</v>
      </c>
      <c r="D138" s="410">
        <v>0</v>
      </c>
      <c r="E138" s="389">
        <v>18</v>
      </c>
      <c r="F138" s="389">
        <v>197</v>
      </c>
      <c r="G138" s="390">
        <v>894</v>
      </c>
    </row>
    <row r="139" spans="1:7" ht="16" thickBot="1" x14ac:dyDescent="0.4">
      <c r="A139" s="398" t="s">
        <v>795</v>
      </c>
      <c r="B139" s="411">
        <v>24</v>
      </c>
      <c r="C139" s="411">
        <v>46</v>
      </c>
      <c r="D139" s="411">
        <v>14</v>
      </c>
      <c r="E139" s="411">
        <v>6</v>
      </c>
      <c r="F139" s="411">
        <v>17</v>
      </c>
      <c r="G139" s="407">
        <v>12</v>
      </c>
    </row>
  </sheetData>
  <mergeCells count="1">
    <mergeCell ref="A1:L1"/>
  </mergeCell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89CD0-7EE5-4BE4-81B7-4E56051346CE}">
  <dimension ref="A1:AA124"/>
  <sheetViews>
    <sheetView zoomScale="70" zoomScaleNormal="70" workbookViewId="0">
      <pane xSplit="1" topLeftCell="B1" activePane="topRight" state="frozen"/>
      <selection pane="topRight" activeCell="C17" sqref="C17"/>
    </sheetView>
  </sheetViews>
  <sheetFormatPr defaultColWidth="9.453125" defaultRowHeight="15.5" x14ac:dyDescent="0.35"/>
  <cols>
    <col min="1" max="1" width="90.1796875" style="74" customWidth="1"/>
    <col min="2" max="2" width="56.90625" style="74" customWidth="1"/>
    <col min="3" max="3" width="24.54296875" style="74" customWidth="1"/>
    <col min="4" max="4" width="9.6328125" style="74" customWidth="1"/>
    <col min="5" max="5" width="9.6328125" style="76" customWidth="1"/>
    <col min="6" max="6" width="11.1796875" style="74" customWidth="1"/>
    <col min="7" max="7" width="22.81640625" style="74" customWidth="1"/>
    <col min="8" max="8" width="21" style="74" customWidth="1"/>
    <col min="9" max="9" width="14.6328125" style="74" customWidth="1"/>
    <col min="10" max="10" width="11.90625" style="74" customWidth="1"/>
    <col min="11" max="13" width="14.81640625" style="74" customWidth="1"/>
    <col min="14" max="15" width="18" style="74" customWidth="1"/>
    <col min="16" max="16" width="15.36328125" style="74" customWidth="1"/>
    <col min="17" max="17" width="17.1796875" style="74" customWidth="1"/>
    <col min="18" max="18" width="14" style="74" customWidth="1"/>
    <col min="19" max="20" width="14.453125" style="74" customWidth="1"/>
    <col min="21" max="21" width="15.6328125" style="74" customWidth="1"/>
    <col min="22" max="22" width="18.36328125" style="74" customWidth="1"/>
    <col min="23" max="23" width="18.1796875" style="74" customWidth="1"/>
    <col min="24" max="24" width="15.54296875" style="74" bestFit="1" customWidth="1"/>
    <col min="25" max="25" width="18.54296875" style="75" bestFit="1" customWidth="1"/>
    <col min="26" max="26" width="34" style="74" bestFit="1" customWidth="1"/>
    <col min="27" max="27" width="23.7265625" style="74" bestFit="1" customWidth="1"/>
    <col min="28" max="16384" width="9.453125" style="74"/>
  </cols>
  <sheetData>
    <row r="1" spans="1:27" x14ac:dyDescent="0.35">
      <c r="A1" s="155" t="s">
        <v>612</v>
      </c>
      <c r="B1" s="155"/>
      <c r="C1" s="155"/>
      <c r="D1" s="155"/>
      <c r="E1" s="109"/>
      <c r="F1" s="3"/>
      <c r="G1" s="3"/>
      <c r="H1" s="3"/>
      <c r="I1" s="3"/>
      <c r="J1" s="3"/>
      <c r="K1" s="3"/>
      <c r="L1" s="3"/>
      <c r="M1" s="3"/>
      <c r="N1" s="3"/>
      <c r="O1" s="3"/>
      <c r="P1" s="3"/>
      <c r="Q1" s="3"/>
      <c r="R1" s="3"/>
      <c r="S1" s="3"/>
      <c r="T1" s="3"/>
      <c r="U1" s="3"/>
      <c r="V1" s="3"/>
      <c r="W1" s="108"/>
      <c r="X1" s="3"/>
      <c r="Y1" s="107"/>
      <c r="Z1" s="106"/>
      <c r="AA1" s="106"/>
    </row>
    <row r="2" spans="1:27" ht="30.5" customHeight="1" x14ac:dyDescent="0.35">
      <c r="A2" s="156" t="s">
        <v>611</v>
      </c>
      <c r="B2" s="156"/>
      <c r="C2" s="156"/>
      <c r="D2" s="156"/>
      <c r="E2" s="109"/>
      <c r="F2" s="3"/>
      <c r="G2" s="3"/>
      <c r="H2" s="3"/>
      <c r="I2" s="3"/>
      <c r="J2" s="3"/>
      <c r="K2" s="3"/>
      <c r="L2" s="3"/>
      <c r="M2" s="3"/>
      <c r="N2" s="3"/>
      <c r="O2" s="3"/>
      <c r="P2" s="3"/>
      <c r="Q2" s="3"/>
      <c r="R2" s="3"/>
      <c r="S2" s="3"/>
      <c r="T2" s="3"/>
      <c r="U2" s="3"/>
      <c r="V2" s="3"/>
      <c r="W2" s="108"/>
      <c r="X2" s="3"/>
      <c r="Y2" s="107"/>
      <c r="Z2" s="106"/>
      <c r="AA2" s="106"/>
    </row>
    <row r="3" spans="1:27" x14ac:dyDescent="0.35">
      <c r="A3" s="157" t="s">
        <v>610</v>
      </c>
      <c r="B3" s="157"/>
      <c r="C3" s="157"/>
      <c r="D3" s="157"/>
      <c r="E3" s="157"/>
      <c r="F3" s="157"/>
      <c r="G3" s="157"/>
      <c r="H3" s="157"/>
      <c r="I3" s="157"/>
      <c r="J3" s="157"/>
      <c r="K3" s="157"/>
      <c r="L3" s="157"/>
      <c r="M3" s="157"/>
      <c r="N3" s="157"/>
      <c r="O3" s="157"/>
      <c r="P3" s="157"/>
      <c r="Q3" s="157"/>
      <c r="R3" s="157"/>
      <c r="S3" s="157"/>
      <c r="T3" s="157"/>
      <c r="U3" s="157"/>
      <c r="V3" s="157"/>
      <c r="W3" s="157"/>
      <c r="X3" s="157"/>
      <c r="Y3" s="157"/>
      <c r="Z3" s="157"/>
      <c r="AA3" s="157"/>
    </row>
    <row r="4" spans="1:27" customFormat="1" ht="30.75" customHeight="1" x14ac:dyDescent="0.35">
      <c r="A4" s="105" t="s">
        <v>609</v>
      </c>
      <c r="B4" s="103"/>
      <c r="C4" s="103"/>
      <c r="D4" s="103"/>
      <c r="E4" s="104"/>
      <c r="F4" s="103"/>
      <c r="G4" s="103"/>
      <c r="H4" s="103"/>
    </row>
    <row r="5" spans="1:27" ht="45" x14ac:dyDescent="0.35">
      <c r="A5" s="101" t="s">
        <v>608</v>
      </c>
      <c r="B5" s="101"/>
      <c r="C5" s="101"/>
      <c r="D5" s="101"/>
      <c r="E5" s="102"/>
      <c r="F5" s="101"/>
      <c r="G5" s="101"/>
      <c r="H5" s="101"/>
      <c r="I5" s="101" t="s">
        <v>79</v>
      </c>
      <c r="J5" s="158" t="s">
        <v>607</v>
      </c>
      <c r="K5" s="158"/>
      <c r="L5" s="158"/>
      <c r="M5" s="158"/>
      <c r="N5" s="158" t="s">
        <v>606</v>
      </c>
      <c r="O5" s="158"/>
      <c r="P5" s="158"/>
      <c r="Q5" s="158"/>
      <c r="R5" s="159" t="s">
        <v>605</v>
      </c>
      <c r="S5" s="159"/>
      <c r="T5" s="159"/>
      <c r="U5" s="159"/>
      <c r="V5" s="100" t="s">
        <v>604</v>
      </c>
      <c r="W5" s="159" t="s">
        <v>80</v>
      </c>
      <c r="X5" s="159"/>
      <c r="Y5" s="159"/>
      <c r="Z5" s="159"/>
      <c r="AA5" s="159"/>
    </row>
    <row r="6" spans="1:27" x14ac:dyDescent="0.35">
      <c r="A6" s="97" t="s">
        <v>603</v>
      </c>
      <c r="B6" s="97"/>
      <c r="C6" s="97"/>
      <c r="D6" s="97"/>
      <c r="E6" s="99"/>
      <c r="F6" s="97"/>
      <c r="G6" s="97"/>
      <c r="H6" s="97"/>
      <c r="I6" s="98"/>
      <c r="J6" s="97"/>
      <c r="K6" s="97"/>
      <c r="L6" s="97"/>
      <c r="M6" s="97"/>
      <c r="N6" s="97"/>
      <c r="O6" s="97"/>
      <c r="P6" s="97"/>
      <c r="Q6" s="97"/>
      <c r="R6" s="94"/>
      <c r="S6" s="94"/>
      <c r="T6" s="94"/>
      <c r="U6" s="94"/>
      <c r="V6" s="96"/>
      <c r="W6" s="95"/>
      <c r="X6" s="94"/>
      <c r="Y6" s="94"/>
      <c r="Z6" s="94"/>
      <c r="AA6" s="93"/>
    </row>
    <row r="7" spans="1:27" ht="30.5" x14ac:dyDescent="0.35">
      <c r="A7" s="91" t="s">
        <v>81</v>
      </c>
      <c r="B7" s="91" t="s">
        <v>82</v>
      </c>
      <c r="C7" s="91" t="s">
        <v>83</v>
      </c>
      <c r="D7" s="91" t="s">
        <v>84</v>
      </c>
      <c r="E7" s="91" t="s">
        <v>85</v>
      </c>
      <c r="F7" s="91" t="s">
        <v>18</v>
      </c>
      <c r="G7" s="91" t="s">
        <v>86</v>
      </c>
      <c r="H7" s="91" t="s">
        <v>53</v>
      </c>
      <c r="I7" s="92" t="s">
        <v>602</v>
      </c>
      <c r="J7" s="91" t="s">
        <v>87</v>
      </c>
      <c r="K7" s="91" t="s">
        <v>88</v>
      </c>
      <c r="L7" s="91" t="s">
        <v>89</v>
      </c>
      <c r="M7" s="91" t="s">
        <v>90</v>
      </c>
      <c r="N7" s="91" t="s">
        <v>91</v>
      </c>
      <c r="O7" s="91" t="s">
        <v>92</v>
      </c>
      <c r="P7" s="91" t="s">
        <v>93</v>
      </c>
      <c r="Q7" s="91" t="s">
        <v>94</v>
      </c>
      <c r="R7" s="91" t="s">
        <v>95</v>
      </c>
      <c r="S7" s="91" t="s">
        <v>96</v>
      </c>
      <c r="T7" s="91" t="s">
        <v>97</v>
      </c>
      <c r="U7" s="91" t="s">
        <v>98</v>
      </c>
      <c r="V7" s="91" t="s">
        <v>99</v>
      </c>
      <c r="W7" s="91" t="s">
        <v>100</v>
      </c>
      <c r="X7" s="91" t="s">
        <v>101</v>
      </c>
      <c r="Y7" s="90" t="s">
        <v>601</v>
      </c>
      <c r="Z7" s="90" t="s">
        <v>600</v>
      </c>
      <c r="AA7" s="89" t="s">
        <v>599</v>
      </c>
    </row>
    <row r="8" spans="1:27" x14ac:dyDescent="0.35">
      <c r="A8" s="110" t="s">
        <v>598</v>
      </c>
      <c r="B8" s="110" t="s">
        <v>597</v>
      </c>
      <c r="C8" s="110" t="s">
        <v>596</v>
      </c>
      <c r="D8" s="110" t="s">
        <v>117</v>
      </c>
      <c r="E8" s="111">
        <v>39120</v>
      </c>
      <c r="F8" s="110" t="s">
        <v>112</v>
      </c>
      <c r="G8" s="110" t="s">
        <v>104</v>
      </c>
      <c r="H8" s="110" t="s">
        <v>105</v>
      </c>
      <c r="I8" s="112">
        <v>44.959563994374101</v>
      </c>
      <c r="J8" s="113">
        <v>1467.0099999999979</v>
      </c>
      <c r="K8" s="113">
        <v>45.619999999999962</v>
      </c>
      <c r="L8" s="113">
        <v>1.2600000000000002</v>
      </c>
      <c r="M8" s="113">
        <v>0.02</v>
      </c>
      <c r="N8" s="113">
        <v>6.57</v>
      </c>
      <c r="O8" s="113">
        <v>1507.3399999999986</v>
      </c>
      <c r="P8" s="113">
        <v>0</v>
      </c>
      <c r="Q8" s="113">
        <v>0</v>
      </c>
      <c r="R8" s="113">
        <v>0.38</v>
      </c>
      <c r="S8" s="113">
        <v>0.95</v>
      </c>
      <c r="T8" s="113">
        <v>0.23</v>
      </c>
      <c r="U8" s="113">
        <v>1512.3499999999983</v>
      </c>
      <c r="V8" s="113">
        <v>671.33999999999889</v>
      </c>
      <c r="W8" s="114">
        <v>1100</v>
      </c>
      <c r="X8" s="110" t="s">
        <v>277</v>
      </c>
      <c r="Y8" s="115">
        <v>44938</v>
      </c>
      <c r="Z8" s="115" t="s">
        <v>284</v>
      </c>
      <c r="AA8" s="115" t="s">
        <v>275</v>
      </c>
    </row>
    <row r="9" spans="1:27" ht="16.25" customHeight="1" x14ac:dyDescent="0.35">
      <c r="A9" s="110" t="s">
        <v>595</v>
      </c>
      <c r="B9" s="110" t="s">
        <v>594</v>
      </c>
      <c r="C9" s="110" t="s">
        <v>559</v>
      </c>
      <c r="D9" s="110" t="s">
        <v>102</v>
      </c>
      <c r="E9" s="111">
        <v>92301</v>
      </c>
      <c r="F9" s="110" t="s">
        <v>103</v>
      </c>
      <c r="G9" s="110" t="s">
        <v>110</v>
      </c>
      <c r="H9" s="110" t="s">
        <v>105</v>
      </c>
      <c r="I9" s="112">
        <v>1713</v>
      </c>
      <c r="J9" s="113">
        <v>0</v>
      </c>
      <c r="K9" s="113">
        <v>0.51</v>
      </c>
      <c r="L9" s="113">
        <v>1</v>
      </c>
      <c r="M9" s="113">
        <v>5.15</v>
      </c>
      <c r="N9" s="113">
        <v>6.15</v>
      </c>
      <c r="O9" s="113">
        <v>0</v>
      </c>
      <c r="P9" s="113">
        <v>0.51</v>
      </c>
      <c r="Q9" s="113">
        <v>0</v>
      </c>
      <c r="R9" s="113">
        <v>6.15</v>
      </c>
      <c r="S9" s="113">
        <v>0</v>
      </c>
      <c r="T9" s="113">
        <v>0</v>
      </c>
      <c r="U9" s="113">
        <v>0.51</v>
      </c>
      <c r="V9" s="113">
        <v>6.66</v>
      </c>
      <c r="W9" s="114">
        <v>640</v>
      </c>
      <c r="X9" s="110" t="s">
        <v>277</v>
      </c>
      <c r="Y9" s="115">
        <v>44966</v>
      </c>
      <c r="Z9" s="115" t="s">
        <v>284</v>
      </c>
      <c r="AA9" s="115" t="s">
        <v>275</v>
      </c>
    </row>
    <row r="10" spans="1:27" ht="16.25" customHeight="1" x14ac:dyDescent="0.35">
      <c r="A10" s="110" t="s">
        <v>593</v>
      </c>
      <c r="B10" s="110" t="s">
        <v>592</v>
      </c>
      <c r="C10" s="110" t="s">
        <v>591</v>
      </c>
      <c r="D10" s="110" t="s">
        <v>161</v>
      </c>
      <c r="E10" s="111">
        <v>27253</v>
      </c>
      <c r="F10" s="110" t="s">
        <v>107</v>
      </c>
      <c r="G10" s="110" t="s">
        <v>113</v>
      </c>
      <c r="H10" s="110" t="s">
        <v>105</v>
      </c>
      <c r="I10" s="112">
        <v>5.3562945368171002</v>
      </c>
      <c r="J10" s="113">
        <v>2.3600000000000003</v>
      </c>
      <c r="K10" s="113">
        <v>5.2299999999999986</v>
      </c>
      <c r="L10" s="113">
        <v>6.5799999999999992</v>
      </c>
      <c r="M10" s="113">
        <v>7.9299999999999935</v>
      </c>
      <c r="N10" s="113">
        <v>18.289999999999967</v>
      </c>
      <c r="O10" s="113">
        <v>3.6499999999999995</v>
      </c>
      <c r="P10" s="113">
        <v>9.0000000000000011E-2</v>
      </c>
      <c r="Q10" s="113">
        <v>7.0000000000000007E-2</v>
      </c>
      <c r="R10" s="113">
        <v>0.8500000000000002</v>
      </c>
      <c r="S10" s="113">
        <v>0.08</v>
      </c>
      <c r="T10" s="113">
        <v>0.14000000000000001</v>
      </c>
      <c r="U10" s="113">
        <v>21.029999999999973</v>
      </c>
      <c r="V10" s="113">
        <v>13.849999999999966</v>
      </c>
      <c r="W10" s="114">
        <v>40</v>
      </c>
      <c r="X10" s="110" t="s">
        <v>277</v>
      </c>
      <c r="Y10" s="115">
        <v>45197</v>
      </c>
      <c r="Z10" s="115" t="s">
        <v>276</v>
      </c>
      <c r="AA10" s="115" t="s">
        <v>275</v>
      </c>
    </row>
    <row r="11" spans="1:27" x14ac:dyDescent="0.35">
      <c r="A11" s="110" t="s">
        <v>590</v>
      </c>
      <c r="B11" s="110" t="s">
        <v>589</v>
      </c>
      <c r="C11" s="110" t="s">
        <v>445</v>
      </c>
      <c r="D11" s="110" t="s">
        <v>131</v>
      </c>
      <c r="E11" s="111">
        <v>22314</v>
      </c>
      <c r="F11" s="110" t="s">
        <v>132</v>
      </c>
      <c r="G11" s="110" t="s">
        <v>126</v>
      </c>
      <c r="H11" s="110" t="s">
        <v>105</v>
      </c>
      <c r="I11" s="112"/>
      <c r="J11" s="113">
        <v>0</v>
      </c>
      <c r="K11" s="113">
        <v>0</v>
      </c>
      <c r="L11" s="113">
        <v>0.25</v>
      </c>
      <c r="M11" s="113">
        <v>0</v>
      </c>
      <c r="N11" s="113">
        <v>0.25</v>
      </c>
      <c r="O11" s="113">
        <v>0</v>
      </c>
      <c r="P11" s="113">
        <v>0</v>
      </c>
      <c r="Q11" s="113">
        <v>0</v>
      </c>
      <c r="R11" s="113">
        <v>0</v>
      </c>
      <c r="S11" s="113">
        <v>0</v>
      </c>
      <c r="T11" s="113">
        <v>0.25</v>
      </c>
      <c r="U11" s="113">
        <v>0</v>
      </c>
      <c r="V11" s="113">
        <v>0.25</v>
      </c>
      <c r="W11" s="114"/>
      <c r="X11" s="110" t="s">
        <v>467</v>
      </c>
      <c r="Y11" s="115" t="s">
        <v>467</v>
      </c>
      <c r="Z11" s="115" t="s">
        <v>467</v>
      </c>
      <c r="AA11" s="115" t="s">
        <v>467</v>
      </c>
    </row>
    <row r="12" spans="1:27" x14ac:dyDescent="0.35">
      <c r="A12" s="110" t="s">
        <v>588</v>
      </c>
      <c r="B12" s="110" t="s">
        <v>587</v>
      </c>
      <c r="C12" s="110" t="s">
        <v>586</v>
      </c>
      <c r="D12" s="110" t="s">
        <v>111</v>
      </c>
      <c r="E12" s="111">
        <v>70655</v>
      </c>
      <c r="F12" s="110" t="s">
        <v>112</v>
      </c>
      <c r="G12" s="110" t="s">
        <v>113</v>
      </c>
      <c r="H12" s="110" t="s">
        <v>4</v>
      </c>
      <c r="I12" s="112">
        <v>41.887850467289702</v>
      </c>
      <c r="J12" s="113">
        <v>121.96000000000011</v>
      </c>
      <c r="K12" s="113">
        <v>2.77</v>
      </c>
      <c r="L12" s="113">
        <v>0</v>
      </c>
      <c r="M12" s="113">
        <v>0</v>
      </c>
      <c r="N12" s="113">
        <v>0.45999999999999996</v>
      </c>
      <c r="O12" s="113">
        <v>124.2700000000001</v>
      </c>
      <c r="P12" s="113">
        <v>0</v>
      </c>
      <c r="Q12" s="113">
        <v>0</v>
      </c>
      <c r="R12" s="113">
        <v>0</v>
      </c>
      <c r="S12" s="113">
        <v>0.1</v>
      </c>
      <c r="T12" s="113">
        <v>0</v>
      </c>
      <c r="U12" s="113">
        <v>124.63000000000009</v>
      </c>
      <c r="V12" s="113">
        <v>63.150000000000041</v>
      </c>
      <c r="W12" s="114">
        <v>170</v>
      </c>
      <c r="X12" s="110" t="s">
        <v>277</v>
      </c>
      <c r="Y12" s="115">
        <v>44854</v>
      </c>
      <c r="Z12" s="115" t="s">
        <v>284</v>
      </c>
      <c r="AA12" s="115" t="s">
        <v>275</v>
      </c>
    </row>
    <row r="13" spans="1:27" ht="16.25" customHeight="1" x14ac:dyDescent="0.35">
      <c r="A13" s="110" t="s">
        <v>585</v>
      </c>
      <c r="B13" s="110" t="s">
        <v>584</v>
      </c>
      <c r="C13" s="110" t="s">
        <v>583</v>
      </c>
      <c r="D13" s="110" t="s">
        <v>133</v>
      </c>
      <c r="E13" s="111">
        <v>32063</v>
      </c>
      <c r="F13" s="110" t="s">
        <v>7</v>
      </c>
      <c r="G13" s="110" t="s">
        <v>113</v>
      </c>
      <c r="H13" s="110" t="s">
        <v>105</v>
      </c>
      <c r="I13" s="112">
        <v>44.918604651162802</v>
      </c>
      <c r="J13" s="113">
        <v>16.689999999999998</v>
      </c>
      <c r="K13" s="113">
        <v>24.520000000000003</v>
      </c>
      <c r="L13" s="113">
        <v>83.879999999999953</v>
      </c>
      <c r="M13" s="113">
        <v>103.87999999999998</v>
      </c>
      <c r="N13" s="113">
        <v>154.61000000000004</v>
      </c>
      <c r="O13" s="113">
        <v>44.599999999999973</v>
      </c>
      <c r="P13" s="113">
        <v>19.64</v>
      </c>
      <c r="Q13" s="113">
        <v>10.120000000000001</v>
      </c>
      <c r="R13" s="113">
        <v>81.569999999999993</v>
      </c>
      <c r="S13" s="113">
        <v>19.850000000000001</v>
      </c>
      <c r="T13" s="113">
        <v>29.43</v>
      </c>
      <c r="U13" s="113">
        <v>98.120000000000047</v>
      </c>
      <c r="V13" s="113">
        <v>156.41000000000008</v>
      </c>
      <c r="W13" s="114">
        <v>192</v>
      </c>
      <c r="X13" s="110" t="s">
        <v>277</v>
      </c>
      <c r="Y13" s="115">
        <v>44854</v>
      </c>
      <c r="Z13" s="115" t="s">
        <v>276</v>
      </c>
      <c r="AA13" s="115" t="s">
        <v>275</v>
      </c>
    </row>
    <row r="14" spans="1:27" ht="16.25" customHeight="1" x14ac:dyDescent="0.35">
      <c r="A14" s="110" t="s">
        <v>582</v>
      </c>
      <c r="B14" s="110" t="s">
        <v>581</v>
      </c>
      <c r="C14" s="110" t="s">
        <v>580</v>
      </c>
      <c r="D14" s="110" t="s">
        <v>111</v>
      </c>
      <c r="E14" s="111">
        <v>70515</v>
      </c>
      <c r="F14" s="110" t="s">
        <v>112</v>
      </c>
      <c r="G14" s="110" t="s">
        <v>104</v>
      </c>
      <c r="H14" s="110" t="s">
        <v>105</v>
      </c>
      <c r="I14" s="112">
        <v>43.907019704433502</v>
      </c>
      <c r="J14" s="113">
        <v>748.7399999999966</v>
      </c>
      <c r="K14" s="113">
        <v>41.500000000000014</v>
      </c>
      <c r="L14" s="113">
        <v>48.080000000000027</v>
      </c>
      <c r="M14" s="113">
        <v>12.160000000000002</v>
      </c>
      <c r="N14" s="113">
        <v>2.0900000000000003</v>
      </c>
      <c r="O14" s="113">
        <v>1.47</v>
      </c>
      <c r="P14" s="113">
        <v>80.82000000000005</v>
      </c>
      <c r="Q14" s="113">
        <v>766.09999999999695</v>
      </c>
      <c r="R14" s="113">
        <v>47.610000000000014</v>
      </c>
      <c r="S14" s="113">
        <v>14.020000000000001</v>
      </c>
      <c r="T14" s="113">
        <v>8.75</v>
      </c>
      <c r="U14" s="113">
        <v>780.09999999999707</v>
      </c>
      <c r="V14" s="113">
        <v>508.24999999999579</v>
      </c>
      <c r="W14" s="114">
        <v>700</v>
      </c>
      <c r="X14" s="110" t="s">
        <v>277</v>
      </c>
      <c r="Y14" s="115">
        <v>44994</v>
      </c>
      <c r="Z14" s="115" t="s">
        <v>284</v>
      </c>
      <c r="AA14" s="115" t="s">
        <v>275</v>
      </c>
    </row>
    <row r="15" spans="1:27" x14ac:dyDescent="0.35">
      <c r="A15" s="110" t="s">
        <v>579</v>
      </c>
      <c r="B15" s="110" t="s">
        <v>578</v>
      </c>
      <c r="C15" s="110" t="s">
        <v>577</v>
      </c>
      <c r="D15" s="110" t="s">
        <v>108</v>
      </c>
      <c r="E15" s="111">
        <v>79501</v>
      </c>
      <c r="F15" s="110" t="s">
        <v>128</v>
      </c>
      <c r="G15" s="110" t="s">
        <v>104</v>
      </c>
      <c r="H15" s="110" t="s">
        <v>4</v>
      </c>
      <c r="I15" s="112">
        <v>50.571668063704898</v>
      </c>
      <c r="J15" s="113">
        <v>377.19999999999993</v>
      </c>
      <c r="K15" s="113">
        <v>106.58000000000003</v>
      </c>
      <c r="L15" s="113">
        <v>63.519999999999946</v>
      </c>
      <c r="M15" s="113">
        <v>35.82</v>
      </c>
      <c r="N15" s="113">
        <v>124.57999999999997</v>
      </c>
      <c r="O15" s="113">
        <v>408.55999999999932</v>
      </c>
      <c r="P15" s="113">
        <v>2.5399999999999991</v>
      </c>
      <c r="Q15" s="113">
        <v>47.44</v>
      </c>
      <c r="R15" s="113">
        <v>34.18</v>
      </c>
      <c r="S15" s="113">
        <v>18.030000000000005</v>
      </c>
      <c r="T15" s="113">
        <v>37.39</v>
      </c>
      <c r="U15" s="113">
        <v>493.52000000000049</v>
      </c>
      <c r="V15" s="113">
        <v>375.19000000000148</v>
      </c>
      <c r="W15" s="114">
        <v>750</v>
      </c>
      <c r="X15" s="110" t="s">
        <v>277</v>
      </c>
      <c r="Y15" s="115">
        <v>44917</v>
      </c>
      <c r="Z15" s="115" t="s">
        <v>284</v>
      </c>
      <c r="AA15" s="116" t="s">
        <v>275</v>
      </c>
    </row>
    <row r="16" spans="1:27" ht="16.25" customHeight="1" x14ac:dyDescent="0.35">
      <c r="A16" s="110" t="s">
        <v>576</v>
      </c>
      <c r="B16" s="110" t="s">
        <v>575</v>
      </c>
      <c r="C16" s="110" t="s">
        <v>574</v>
      </c>
      <c r="D16" s="110" t="s">
        <v>154</v>
      </c>
      <c r="E16" s="111">
        <v>41005</v>
      </c>
      <c r="F16" s="110" t="s">
        <v>8</v>
      </c>
      <c r="G16" s="110" t="s">
        <v>126</v>
      </c>
      <c r="H16" s="110" t="s">
        <v>105</v>
      </c>
      <c r="I16" s="112">
        <v>40.5180055401662</v>
      </c>
      <c r="J16" s="113">
        <v>20.13</v>
      </c>
      <c r="K16" s="113">
        <v>14.909999999999997</v>
      </c>
      <c r="L16" s="113">
        <v>46.930000000000007</v>
      </c>
      <c r="M16" s="113">
        <v>50.699999999999974</v>
      </c>
      <c r="N16" s="113">
        <v>100.51</v>
      </c>
      <c r="O16" s="113">
        <v>29.599999999999998</v>
      </c>
      <c r="P16" s="113">
        <v>2.3199999999999998</v>
      </c>
      <c r="Q16" s="113">
        <v>0.24</v>
      </c>
      <c r="R16" s="113">
        <v>35.65</v>
      </c>
      <c r="S16" s="113">
        <v>15.809999999999999</v>
      </c>
      <c r="T16" s="113">
        <v>10.120000000000003</v>
      </c>
      <c r="U16" s="113">
        <v>71.089999999999975</v>
      </c>
      <c r="V16" s="113">
        <v>98.110000000000028</v>
      </c>
      <c r="W16" s="114"/>
      <c r="X16" s="110" t="s">
        <v>277</v>
      </c>
      <c r="Y16" s="115">
        <v>44896</v>
      </c>
      <c r="Z16" s="115" t="s">
        <v>355</v>
      </c>
      <c r="AA16" s="115" t="s">
        <v>275</v>
      </c>
    </row>
    <row r="17" spans="1:27" x14ac:dyDescent="0.35">
      <c r="A17" s="110" t="s">
        <v>573</v>
      </c>
      <c r="B17" s="110" t="s">
        <v>572</v>
      </c>
      <c r="C17" s="110" t="s">
        <v>571</v>
      </c>
      <c r="D17" s="110" t="s">
        <v>166</v>
      </c>
      <c r="E17" s="111">
        <v>939</v>
      </c>
      <c r="F17" s="110" t="s">
        <v>7</v>
      </c>
      <c r="G17" s="110" t="s">
        <v>163</v>
      </c>
      <c r="H17" s="110" t="s">
        <v>105</v>
      </c>
      <c r="I17" s="112">
        <v>8.6379310344827598</v>
      </c>
      <c r="J17" s="113">
        <v>0.03</v>
      </c>
      <c r="K17" s="113">
        <v>1</v>
      </c>
      <c r="L17" s="113">
        <v>2.75</v>
      </c>
      <c r="M17" s="113">
        <v>1.5300000000000002</v>
      </c>
      <c r="N17" s="113">
        <v>4.6000000000000005</v>
      </c>
      <c r="O17" s="113">
        <v>0.71</v>
      </c>
      <c r="P17" s="113">
        <v>0</v>
      </c>
      <c r="Q17" s="113">
        <v>0</v>
      </c>
      <c r="R17" s="113">
        <v>0.25</v>
      </c>
      <c r="S17" s="113">
        <v>0.03</v>
      </c>
      <c r="T17" s="113">
        <v>0</v>
      </c>
      <c r="U17" s="113">
        <v>5.0299999999999994</v>
      </c>
      <c r="V17" s="113">
        <v>4.97</v>
      </c>
      <c r="W17" s="114"/>
      <c r="X17" s="110" t="s">
        <v>467</v>
      </c>
      <c r="Y17" s="115" t="s">
        <v>114</v>
      </c>
      <c r="Z17" s="115" t="s">
        <v>114</v>
      </c>
      <c r="AA17" s="115" t="s">
        <v>114</v>
      </c>
    </row>
    <row r="18" spans="1:27" x14ac:dyDescent="0.35">
      <c r="A18" s="110" t="s">
        <v>570</v>
      </c>
      <c r="B18" s="110" t="s">
        <v>569</v>
      </c>
      <c r="C18" s="110" t="s">
        <v>568</v>
      </c>
      <c r="D18" s="110" t="s">
        <v>162</v>
      </c>
      <c r="E18" s="111">
        <v>96819</v>
      </c>
      <c r="F18" s="110" t="s">
        <v>141</v>
      </c>
      <c r="G18" s="110" t="s">
        <v>163</v>
      </c>
      <c r="H18" s="110" t="s">
        <v>105</v>
      </c>
      <c r="I18" s="112">
        <v>30.863636363636399</v>
      </c>
      <c r="J18" s="113">
        <v>1.6800000000000002</v>
      </c>
      <c r="K18" s="113">
        <v>6.6700000000000008</v>
      </c>
      <c r="L18" s="113">
        <v>3.7699999999999996</v>
      </c>
      <c r="M18" s="113">
        <v>4.3599999999999985</v>
      </c>
      <c r="N18" s="113">
        <v>9.51</v>
      </c>
      <c r="O18" s="113">
        <v>4.0900000000000007</v>
      </c>
      <c r="P18" s="113">
        <v>1.3900000000000001</v>
      </c>
      <c r="Q18" s="113">
        <v>1.4900000000000002</v>
      </c>
      <c r="R18" s="113">
        <v>10.37</v>
      </c>
      <c r="S18" s="113">
        <v>9.9999999999999992E-2</v>
      </c>
      <c r="T18" s="113">
        <v>0.18</v>
      </c>
      <c r="U18" s="113">
        <v>5.830000000000001</v>
      </c>
      <c r="V18" s="113">
        <v>12.319999999999997</v>
      </c>
      <c r="W18" s="114"/>
      <c r="X18" s="110" t="s">
        <v>467</v>
      </c>
      <c r="Y18" s="115" t="s">
        <v>114</v>
      </c>
      <c r="Z18" s="115" t="s">
        <v>114</v>
      </c>
      <c r="AA18" s="115" t="s">
        <v>114</v>
      </c>
    </row>
    <row r="19" spans="1:27" x14ac:dyDescent="0.35">
      <c r="A19" s="110" t="s">
        <v>567</v>
      </c>
      <c r="B19" s="110" t="s">
        <v>566</v>
      </c>
      <c r="C19" s="110" t="s">
        <v>565</v>
      </c>
      <c r="D19" s="110" t="s">
        <v>139</v>
      </c>
      <c r="E19" s="111">
        <v>14020</v>
      </c>
      <c r="F19" s="110" t="s">
        <v>140</v>
      </c>
      <c r="G19" s="110" t="s">
        <v>122</v>
      </c>
      <c r="H19" s="110" t="s">
        <v>105</v>
      </c>
      <c r="I19" s="112">
        <v>49.847098214285701</v>
      </c>
      <c r="J19" s="113">
        <v>219.6700000000007</v>
      </c>
      <c r="K19" s="113">
        <v>35.460000000000015</v>
      </c>
      <c r="L19" s="113">
        <v>84.899999999999977</v>
      </c>
      <c r="M19" s="113">
        <v>174.31000000000014</v>
      </c>
      <c r="N19" s="113">
        <v>246.29000000000005</v>
      </c>
      <c r="O19" s="113">
        <v>268.03999999999962</v>
      </c>
      <c r="P19" s="113">
        <v>0</v>
      </c>
      <c r="Q19" s="113">
        <v>0.01</v>
      </c>
      <c r="R19" s="113">
        <v>169.30999999999997</v>
      </c>
      <c r="S19" s="113">
        <v>22.390000000000008</v>
      </c>
      <c r="T19" s="113">
        <v>14.19</v>
      </c>
      <c r="U19" s="113">
        <v>308.44999999999931</v>
      </c>
      <c r="V19" s="113">
        <v>357.99999999999881</v>
      </c>
      <c r="W19" s="114">
        <v>400</v>
      </c>
      <c r="X19" s="110" t="s">
        <v>277</v>
      </c>
      <c r="Y19" s="115">
        <v>44910</v>
      </c>
      <c r="Z19" s="115" t="s">
        <v>284</v>
      </c>
      <c r="AA19" s="116" t="s">
        <v>275</v>
      </c>
    </row>
    <row r="20" spans="1:27" ht="16.25" customHeight="1" x14ac:dyDescent="0.35">
      <c r="A20" s="110" t="s">
        <v>564</v>
      </c>
      <c r="B20" s="110" t="s">
        <v>563</v>
      </c>
      <c r="C20" s="110" t="s">
        <v>562</v>
      </c>
      <c r="D20" s="110" t="s">
        <v>102</v>
      </c>
      <c r="E20" s="111">
        <v>93301</v>
      </c>
      <c r="F20" s="110" t="s">
        <v>141</v>
      </c>
      <c r="G20" s="110" t="s">
        <v>110</v>
      </c>
      <c r="H20" s="110" t="s">
        <v>105</v>
      </c>
      <c r="I20" s="112">
        <v>217.96666666666701</v>
      </c>
      <c r="J20" s="113">
        <v>0.02</v>
      </c>
      <c r="K20" s="113">
        <v>0.79</v>
      </c>
      <c r="L20" s="113">
        <v>13.409999999999998</v>
      </c>
      <c r="M20" s="113">
        <v>30.670000000000005</v>
      </c>
      <c r="N20" s="113">
        <v>44.890000000000029</v>
      </c>
      <c r="O20" s="113">
        <v>0</v>
      </c>
      <c r="P20" s="113">
        <v>0</v>
      </c>
      <c r="Q20" s="113">
        <v>0</v>
      </c>
      <c r="R20" s="113">
        <v>31.450000000000003</v>
      </c>
      <c r="S20" s="113">
        <v>3</v>
      </c>
      <c r="T20" s="113">
        <v>0.65</v>
      </c>
      <c r="U20" s="113">
        <v>9.7900000000000009</v>
      </c>
      <c r="V20" s="113">
        <v>36.360000000000028</v>
      </c>
      <c r="W20" s="114">
        <v>320</v>
      </c>
      <c r="X20" s="110" t="s">
        <v>277</v>
      </c>
      <c r="Y20" s="115">
        <v>44903</v>
      </c>
      <c r="Z20" s="115" t="s">
        <v>284</v>
      </c>
      <c r="AA20" s="115" t="s">
        <v>275</v>
      </c>
    </row>
    <row r="21" spans="1:27" ht="16.25" customHeight="1" x14ac:dyDescent="0.35">
      <c r="A21" s="110" t="s">
        <v>561</v>
      </c>
      <c r="B21" s="110" t="s">
        <v>560</v>
      </c>
      <c r="C21" s="110" t="s">
        <v>559</v>
      </c>
      <c r="D21" s="110" t="s">
        <v>102</v>
      </c>
      <c r="E21" s="111">
        <v>92301</v>
      </c>
      <c r="F21" s="110" t="s">
        <v>103</v>
      </c>
      <c r="G21" s="110" t="s">
        <v>110</v>
      </c>
      <c r="H21" s="110" t="s">
        <v>105</v>
      </c>
      <c r="I21" s="112">
        <v>20.765258215962401</v>
      </c>
      <c r="J21" s="113">
        <v>169.76000000000053</v>
      </c>
      <c r="K21" s="113">
        <v>12.909999999999998</v>
      </c>
      <c r="L21" s="113">
        <v>72.640000000000029</v>
      </c>
      <c r="M21" s="113">
        <v>119.99999999999999</v>
      </c>
      <c r="N21" s="113">
        <v>190.60000000000002</v>
      </c>
      <c r="O21" s="113">
        <v>183.71000000000078</v>
      </c>
      <c r="P21" s="113">
        <v>1</v>
      </c>
      <c r="Q21" s="113">
        <v>0</v>
      </c>
      <c r="R21" s="113">
        <v>122.58000000000003</v>
      </c>
      <c r="S21" s="113">
        <v>34.85</v>
      </c>
      <c r="T21" s="113">
        <v>6.32</v>
      </c>
      <c r="U21" s="113">
        <v>211.56000000000023</v>
      </c>
      <c r="V21" s="113">
        <v>219.36999999999955</v>
      </c>
      <c r="W21" s="114">
        <v>480</v>
      </c>
      <c r="X21" s="110" t="s">
        <v>277</v>
      </c>
      <c r="Y21" s="115">
        <v>44994</v>
      </c>
      <c r="Z21" s="115" t="s">
        <v>284</v>
      </c>
      <c r="AA21" s="115" t="s">
        <v>275</v>
      </c>
    </row>
    <row r="22" spans="1:27" x14ac:dyDescent="0.35">
      <c r="A22" s="110" t="s">
        <v>558</v>
      </c>
      <c r="B22" s="110" t="s">
        <v>557</v>
      </c>
      <c r="C22" s="110" t="s">
        <v>556</v>
      </c>
      <c r="D22" s="110" t="s">
        <v>153</v>
      </c>
      <c r="E22" s="111">
        <v>49014</v>
      </c>
      <c r="F22" s="110" t="s">
        <v>151</v>
      </c>
      <c r="G22" s="110" t="s">
        <v>113</v>
      </c>
      <c r="H22" s="110" t="s">
        <v>105</v>
      </c>
      <c r="I22" s="112">
        <v>55.0275229357798</v>
      </c>
      <c r="J22" s="113">
        <v>71.190000000000055</v>
      </c>
      <c r="K22" s="113">
        <v>13.920000000000003</v>
      </c>
      <c r="L22" s="113">
        <v>19.860000000000007</v>
      </c>
      <c r="M22" s="113">
        <v>18.640000000000004</v>
      </c>
      <c r="N22" s="113">
        <v>41.62</v>
      </c>
      <c r="O22" s="113">
        <v>61.759999999999991</v>
      </c>
      <c r="P22" s="113">
        <v>2.6599999999999997</v>
      </c>
      <c r="Q22" s="113">
        <v>17.57</v>
      </c>
      <c r="R22" s="113">
        <v>15.879999999999999</v>
      </c>
      <c r="S22" s="113">
        <v>8.7099999999999973</v>
      </c>
      <c r="T22" s="113">
        <v>12.549999999999999</v>
      </c>
      <c r="U22" s="113">
        <v>86.470000000000027</v>
      </c>
      <c r="V22" s="113">
        <v>76.810000000000031</v>
      </c>
      <c r="W22" s="117">
        <v>75</v>
      </c>
      <c r="X22" s="110" t="s">
        <v>277</v>
      </c>
      <c r="Y22" s="115">
        <v>45029</v>
      </c>
      <c r="Z22" s="115" t="s">
        <v>276</v>
      </c>
      <c r="AA22" s="116" t="s">
        <v>275</v>
      </c>
    </row>
    <row r="23" spans="1:27" x14ac:dyDescent="0.35">
      <c r="A23" s="110" t="s">
        <v>555</v>
      </c>
      <c r="B23" s="110" t="s">
        <v>554</v>
      </c>
      <c r="C23" s="110" t="s">
        <v>553</v>
      </c>
      <c r="D23" s="110" t="s">
        <v>131</v>
      </c>
      <c r="E23" s="111">
        <v>22427</v>
      </c>
      <c r="F23" s="110" t="s">
        <v>132</v>
      </c>
      <c r="G23" s="110" t="s">
        <v>104</v>
      </c>
      <c r="H23" s="110" t="s">
        <v>105</v>
      </c>
      <c r="I23" s="112">
        <v>56.981264637002297</v>
      </c>
      <c r="J23" s="113">
        <v>94.779999999999959</v>
      </c>
      <c r="K23" s="113">
        <v>28.15</v>
      </c>
      <c r="L23" s="113">
        <v>54.269999999999953</v>
      </c>
      <c r="M23" s="113">
        <v>71.390000000000029</v>
      </c>
      <c r="N23" s="113">
        <v>139.06000000000006</v>
      </c>
      <c r="O23" s="113">
        <v>109.52999999999997</v>
      </c>
      <c r="P23" s="113">
        <v>0</v>
      </c>
      <c r="Q23" s="113">
        <v>0</v>
      </c>
      <c r="R23" s="113">
        <v>47.620000000000005</v>
      </c>
      <c r="S23" s="113">
        <v>29.949999999999996</v>
      </c>
      <c r="T23" s="113">
        <v>19.469999999999995</v>
      </c>
      <c r="U23" s="113">
        <v>151.54999999999987</v>
      </c>
      <c r="V23" s="113">
        <v>141.43999999999997</v>
      </c>
      <c r="W23" s="114">
        <v>224</v>
      </c>
      <c r="X23" s="110" t="s">
        <v>277</v>
      </c>
      <c r="Y23" s="115">
        <v>44917</v>
      </c>
      <c r="Z23" s="115" t="s">
        <v>284</v>
      </c>
      <c r="AA23" s="116" t="s">
        <v>275</v>
      </c>
    </row>
    <row r="24" spans="1:27" ht="16.25" customHeight="1" x14ac:dyDescent="0.35">
      <c r="A24" s="110" t="s">
        <v>552</v>
      </c>
      <c r="B24" s="110" t="s">
        <v>551</v>
      </c>
      <c r="C24" s="110" t="s">
        <v>550</v>
      </c>
      <c r="D24" s="110" t="s">
        <v>108</v>
      </c>
      <c r="E24" s="111">
        <v>78380</v>
      </c>
      <c r="F24" s="110" t="s">
        <v>285</v>
      </c>
      <c r="G24" s="110" t="s">
        <v>126</v>
      </c>
      <c r="H24" s="110" t="s">
        <v>4</v>
      </c>
      <c r="I24" s="112">
        <v>2.5856697819314598</v>
      </c>
      <c r="J24" s="113">
        <v>4.0599999999999952</v>
      </c>
      <c r="K24" s="113">
        <v>2.7299999999999973</v>
      </c>
      <c r="L24" s="113">
        <v>0.98000000000000043</v>
      </c>
      <c r="M24" s="113">
        <v>0.19</v>
      </c>
      <c r="N24" s="113">
        <v>2.8199999999999976</v>
      </c>
      <c r="O24" s="113">
        <v>3.5499999999999954</v>
      </c>
      <c r="P24" s="113">
        <v>0.25</v>
      </c>
      <c r="Q24" s="113">
        <v>1.3400000000000007</v>
      </c>
      <c r="R24" s="113">
        <v>0.91000000000000048</v>
      </c>
      <c r="S24" s="113">
        <v>0.41</v>
      </c>
      <c r="T24" s="113">
        <v>0.26</v>
      </c>
      <c r="U24" s="113">
        <v>6.3799999999999804</v>
      </c>
      <c r="V24" s="113">
        <v>7.0199999999999765</v>
      </c>
      <c r="W24" s="114"/>
      <c r="X24" s="110" t="s">
        <v>277</v>
      </c>
      <c r="Y24" s="115">
        <v>44903</v>
      </c>
      <c r="Z24" s="115" t="s">
        <v>276</v>
      </c>
      <c r="AA24" s="115" t="s">
        <v>275</v>
      </c>
    </row>
    <row r="25" spans="1:27" x14ac:dyDescent="0.35">
      <c r="A25" s="110" t="s">
        <v>549</v>
      </c>
      <c r="B25" s="110" t="s">
        <v>548</v>
      </c>
      <c r="C25" s="110" t="s">
        <v>477</v>
      </c>
      <c r="D25" s="110" t="s">
        <v>115</v>
      </c>
      <c r="E25" s="111">
        <v>85232</v>
      </c>
      <c r="F25" s="110" t="s">
        <v>116</v>
      </c>
      <c r="G25" s="110" t="s">
        <v>126</v>
      </c>
      <c r="H25" s="110" t="s">
        <v>4</v>
      </c>
      <c r="I25" s="112">
        <v>48.504310344827601</v>
      </c>
      <c r="J25" s="113">
        <v>65.100000000000065</v>
      </c>
      <c r="K25" s="113">
        <v>33.629999999999995</v>
      </c>
      <c r="L25" s="113">
        <v>135.58000000000001</v>
      </c>
      <c r="M25" s="113">
        <v>128.34000000000006</v>
      </c>
      <c r="N25" s="113">
        <v>240.40000000000023</v>
      </c>
      <c r="O25" s="113">
        <v>122.25000000000021</v>
      </c>
      <c r="P25" s="113">
        <v>0</v>
      </c>
      <c r="Q25" s="113">
        <v>0</v>
      </c>
      <c r="R25" s="113">
        <v>89.730000000000047</v>
      </c>
      <c r="S25" s="113">
        <v>21.18</v>
      </c>
      <c r="T25" s="113">
        <v>24.75</v>
      </c>
      <c r="U25" s="113">
        <v>226.99000000000032</v>
      </c>
      <c r="V25" s="113">
        <v>226.79000000000036</v>
      </c>
      <c r="W25" s="114"/>
      <c r="X25" s="110" t="s">
        <v>277</v>
      </c>
      <c r="Y25" s="115">
        <v>44896</v>
      </c>
      <c r="Z25" s="115" t="s">
        <v>127</v>
      </c>
      <c r="AA25" s="115" t="s">
        <v>275</v>
      </c>
    </row>
    <row r="26" spans="1:27" x14ac:dyDescent="0.35">
      <c r="A26" s="110" t="s">
        <v>547</v>
      </c>
      <c r="B26" s="110" t="s">
        <v>546</v>
      </c>
      <c r="C26" s="110" t="s">
        <v>545</v>
      </c>
      <c r="D26" s="110" t="s">
        <v>108</v>
      </c>
      <c r="E26" s="111">
        <v>76574</v>
      </c>
      <c r="F26" s="110" t="s">
        <v>109</v>
      </c>
      <c r="G26" s="110" t="s">
        <v>104</v>
      </c>
      <c r="H26" s="110" t="s">
        <v>4</v>
      </c>
      <c r="I26" s="112">
        <v>49.726205997392398</v>
      </c>
      <c r="J26" s="113">
        <v>191.5</v>
      </c>
      <c r="K26" s="113">
        <v>45.999999999999993</v>
      </c>
      <c r="L26" s="113">
        <v>76.790000000000035</v>
      </c>
      <c r="M26" s="113">
        <v>116.66000000000003</v>
      </c>
      <c r="N26" s="113">
        <v>190.20000000000002</v>
      </c>
      <c r="O26" s="113">
        <v>240.74999999999997</v>
      </c>
      <c r="P26" s="113">
        <v>0</v>
      </c>
      <c r="Q26" s="113">
        <v>0</v>
      </c>
      <c r="R26" s="113">
        <v>62.010000000000012</v>
      </c>
      <c r="S26" s="113">
        <v>38.370000000000012</v>
      </c>
      <c r="T26" s="113">
        <v>62.13000000000001</v>
      </c>
      <c r="U26" s="113">
        <v>268.43999999999949</v>
      </c>
      <c r="V26" s="113">
        <v>353.6</v>
      </c>
      <c r="W26" s="114">
        <v>461</v>
      </c>
      <c r="X26" s="110" t="s">
        <v>277</v>
      </c>
      <c r="Y26" s="115">
        <v>44903</v>
      </c>
      <c r="Z26" s="115" t="s">
        <v>284</v>
      </c>
      <c r="AA26" s="116" t="s">
        <v>275</v>
      </c>
    </row>
    <row r="27" spans="1:27" x14ac:dyDescent="0.35">
      <c r="A27" s="110" t="s">
        <v>544</v>
      </c>
      <c r="B27" s="110" t="s">
        <v>543</v>
      </c>
      <c r="C27" s="110" t="s">
        <v>195</v>
      </c>
      <c r="D27" s="110" t="s">
        <v>102</v>
      </c>
      <c r="E27" s="111">
        <v>92154</v>
      </c>
      <c r="F27" s="110" t="s">
        <v>118</v>
      </c>
      <c r="G27" s="110" t="s">
        <v>110</v>
      </c>
      <c r="H27" s="110" t="s">
        <v>105</v>
      </c>
      <c r="I27" s="112">
        <v>64.020643594414096</v>
      </c>
      <c r="J27" s="113">
        <v>942.43000000000052</v>
      </c>
      <c r="K27" s="113">
        <v>125.77999999999999</v>
      </c>
      <c r="L27" s="113">
        <v>61.129999999999974</v>
      </c>
      <c r="M27" s="113">
        <v>95.269999999999968</v>
      </c>
      <c r="N27" s="113">
        <v>242.17000000000024</v>
      </c>
      <c r="O27" s="113">
        <v>743.96000000000402</v>
      </c>
      <c r="P27" s="113">
        <v>23.710000000000004</v>
      </c>
      <c r="Q27" s="113">
        <v>214.76999999999987</v>
      </c>
      <c r="R27" s="113">
        <v>143.25999999999993</v>
      </c>
      <c r="S27" s="113">
        <v>42.12</v>
      </c>
      <c r="T27" s="113">
        <v>48.330000000000005</v>
      </c>
      <c r="U27" s="113">
        <v>990.90000000000168</v>
      </c>
      <c r="V27" s="113">
        <v>721.85000000000105</v>
      </c>
      <c r="W27" s="114">
        <v>750</v>
      </c>
      <c r="X27" s="110" t="s">
        <v>277</v>
      </c>
      <c r="Y27" s="115">
        <v>44854</v>
      </c>
      <c r="Z27" s="115" t="s">
        <v>284</v>
      </c>
      <c r="AA27" s="116" t="s">
        <v>275</v>
      </c>
    </row>
    <row r="28" spans="1:27" ht="16.25" customHeight="1" x14ac:dyDescent="0.35">
      <c r="A28" s="110" t="s">
        <v>542</v>
      </c>
      <c r="B28" s="110" t="s">
        <v>541</v>
      </c>
      <c r="C28" s="110" t="s">
        <v>540</v>
      </c>
      <c r="D28" s="110" t="s">
        <v>158</v>
      </c>
      <c r="E28" s="111">
        <v>66845</v>
      </c>
      <c r="F28" s="110" t="s">
        <v>8</v>
      </c>
      <c r="G28" s="110" t="s">
        <v>113</v>
      </c>
      <c r="H28" s="110" t="s">
        <v>105</v>
      </c>
      <c r="I28" s="112">
        <v>31.534482758620701</v>
      </c>
      <c r="J28" s="113">
        <v>7.2799999999999994</v>
      </c>
      <c r="K28" s="113">
        <v>12.209999999999999</v>
      </c>
      <c r="L28" s="113">
        <v>36.27000000000001</v>
      </c>
      <c r="M28" s="113">
        <v>20.930000000000007</v>
      </c>
      <c r="N28" s="113">
        <v>48.679999999999978</v>
      </c>
      <c r="O28" s="113">
        <v>20.739999999999995</v>
      </c>
      <c r="P28" s="113">
        <v>5.1999999999999993</v>
      </c>
      <c r="Q28" s="113">
        <v>2.0700000000000003</v>
      </c>
      <c r="R28" s="113">
        <v>19.750000000000007</v>
      </c>
      <c r="S28" s="113">
        <v>7.089999999999999</v>
      </c>
      <c r="T28" s="113">
        <v>8.84</v>
      </c>
      <c r="U28" s="113">
        <v>41.010000000000019</v>
      </c>
      <c r="V28" s="113">
        <v>62.309999999999995</v>
      </c>
      <c r="W28" s="114"/>
      <c r="X28" s="110" t="s">
        <v>277</v>
      </c>
      <c r="Y28" s="115">
        <v>45001</v>
      </c>
      <c r="Z28" s="115" t="s">
        <v>276</v>
      </c>
      <c r="AA28" s="115" t="s">
        <v>275</v>
      </c>
    </row>
    <row r="29" spans="1:27" ht="16.25" customHeight="1" x14ac:dyDescent="0.35">
      <c r="A29" s="110" t="s">
        <v>539</v>
      </c>
      <c r="B29" s="110" t="s">
        <v>538</v>
      </c>
      <c r="C29" s="110" t="s">
        <v>537</v>
      </c>
      <c r="D29" s="110" t="s">
        <v>153</v>
      </c>
      <c r="E29" s="111">
        <v>49783</v>
      </c>
      <c r="F29" s="110" t="s">
        <v>151</v>
      </c>
      <c r="G29" s="110" t="s">
        <v>113</v>
      </c>
      <c r="H29" s="110" t="s">
        <v>105</v>
      </c>
      <c r="I29" s="112">
        <v>74.1666666666667</v>
      </c>
      <c r="J29" s="113">
        <v>6.9799999999999986</v>
      </c>
      <c r="K29" s="113">
        <v>0.94000000000000006</v>
      </c>
      <c r="L29" s="113">
        <v>0.95000000000000007</v>
      </c>
      <c r="M29" s="113">
        <v>1.42</v>
      </c>
      <c r="N29" s="113">
        <v>2.5999999999999996</v>
      </c>
      <c r="O29" s="113">
        <v>7.6899999999999995</v>
      </c>
      <c r="P29" s="113">
        <v>0</v>
      </c>
      <c r="Q29" s="113">
        <v>0</v>
      </c>
      <c r="R29" s="113">
        <v>0</v>
      </c>
      <c r="S29" s="113">
        <v>1.02</v>
      </c>
      <c r="T29" s="113">
        <v>0</v>
      </c>
      <c r="U29" s="113">
        <v>9.2700000000000014</v>
      </c>
      <c r="V29" s="113">
        <v>5.9299999999999988</v>
      </c>
      <c r="W29" s="114"/>
      <c r="X29" s="110" t="s">
        <v>277</v>
      </c>
      <c r="Y29" s="115">
        <v>45057</v>
      </c>
      <c r="Z29" s="115" t="s">
        <v>276</v>
      </c>
      <c r="AA29" s="115" t="s">
        <v>275</v>
      </c>
    </row>
    <row r="30" spans="1:27" ht="16.25" customHeight="1" x14ac:dyDescent="0.35">
      <c r="A30" s="110" t="s">
        <v>536</v>
      </c>
      <c r="B30" s="110" t="s">
        <v>535</v>
      </c>
      <c r="C30" s="110" t="s">
        <v>534</v>
      </c>
      <c r="D30" s="110" t="s">
        <v>123</v>
      </c>
      <c r="E30" s="111">
        <v>87021</v>
      </c>
      <c r="F30" s="110" t="s">
        <v>124</v>
      </c>
      <c r="G30" s="110" t="s">
        <v>113</v>
      </c>
      <c r="H30" s="110" t="s">
        <v>4</v>
      </c>
      <c r="I30" s="112">
        <v>24.835106382978701</v>
      </c>
      <c r="J30" s="113">
        <v>144.52999999999994</v>
      </c>
      <c r="K30" s="113">
        <v>3.5300000000000002</v>
      </c>
      <c r="L30" s="113">
        <v>0.2</v>
      </c>
      <c r="M30" s="113">
        <v>0.04</v>
      </c>
      <c r="N30" s="113">
        <v>8.7199999999999989</v>
      </c>
      <c r="O30" s="113">
        <v>139.58000000000004</v>
      </c>
      <c r="P30" s="113">
        <v>0</v>
      </c>
      <c r="Q30" s="113">
        <v>0</v>
      </c>
      <c r="R30" s="113">
        <v>0.55000000000000004</v>
      </c>
      <c r="S30" s="113">
        <v>2.2600000000000002</v>
      </c>
      <c r="T30" s="113">
        <v>2.5199999999999996</v>
      </c>
      <c r="U30" s="113">
        <v>142.96999999999994</v>
      </c>
      <c r="V30" s="113">
        <v>129.00000000000014</v>
      </c>
      <c r="W30" s="114"/>
      <c r="X30" s="110" t="s">
        <v>277</v>
      </c>
      <c r="Y30" s="115">
        <v>44973</v>
      </c>
      <c r="Z30" s="115" t="s">
        <v>284</v>
      </c>
      <c r="AA30" s="115" t="s">
        <v>275</v>
      </c>
    </row>
    <row r="31" spans="1:27" ht="16.25" customHeight="1" x14ac:dyDescent="0.35">
      <c r="A31" s="110" t="s">
        <v>533</v>
      </c>
      <c r="B31" s="110" t="s">
        <v>532</v>
      </c>
      <c r="C31" s="110" t="s">
        <v>531</v>
      </c>
      <c r="D31" s="110" t="s">
        <v>160</v>
      </c>
      <c r="E31" s="111">
        <v>47834</v>
      </c>
      <c r="F31" s="110" t="s">
        <v>8</v>
      </c>
      <c r="G31" s="110" t="s">
        <v>126</v>
      </c>
      <c r="H31" s="110" t="s">
        <v>105</v>
      </c>
      <c r="I31" s="112">
        <v>12.2</v>
      </c>
      <c r="J31" s="113">
        <v>5.2099999999999937</v>
      </c>
      <c r="K31" s="113">
        <v>6.6899999999999968</v>
      </c>
      <c r="L31" s="113">
        <v>11.56999999999999</v>
      </c>
      <c r="M31" s="113">
        <v>12.689999999999991</v>
      </c>
      <c r="N31" s="113">
        <v>21.199999999999982</v>
      </c>
      <c r="O31" s="113">
        <v>14.019999999999985</v>
      </c>
      <c r="P31" s="113">
        <v>0.84</v>
      </c>
      <c r="Q31" s="113">
        <v>0.1</v>
      </c>
      <c r="R31" s="113">
        <v>3.7</v>
      </c>
      <c r="S31" s="113">
        <v>2.83</v>
      </c>
      <c r="T31" s="113">
        <v>1.99</v>
      </c>
      <c r="U31" s="113">
        <v>27.640000000000075</v>
      </c>
      <c r="V31" s="113">
        <v>25.210000000000047</v>
      </c>
      <c r="W31" s="114"/>
      <c r="X31" s="110" t="s">
        <v>277</v>
      </c>
      <c r="Y31" s="115">
        <v>44966</v>
      </c>
      <c r="Z31" s="115" t="s">
        <v>127</v>
      </c>
      <c r="AA31" s="115" t="s">
        <v>275</v>
      </c>
    </row>
    <row r="32" spans="1:27" x14ac:dyDescent="0.35">
      <c r="A32" s="110" t="s">
        <v>530</v>
      </c>
      <c r="B32" s="110" t="s">
        <v>529</v>
      </c>
      <c r="C32" s="110" t="s">
        <v>528</v>
      </c>
      <c r="D32" s="110" t="s">
        <v>139</v>
      </c>
      <c r="E32" s="111">
        <v>12901</v>
      </c>
      <c r="F32" s="110" t="s">
        <v>140</v>
      </c>
      <c r="G32" s="110" t="s">
        <v>126</v>
      </c>
      <c r="H32" s="110" t="s">
        <v>105</v>
      </c>
      <c r="I32" s="112">
        <v>5.7619047619047601</v>
      </c>
      <c r="J32" s="113">
        <v>0.43000000000000005</v>
      </c>
      <c r="K32" s="113">
        <v>0.12000000000000001</v>
      </c>
      <c r="L32" s="113">
        <v>0.95000000000000007</v>
      </c>
      <c r="M32" s="113">
        <v>7.0000000000000007E-2</v>
      </c>
      <c r="N32" s="113">
        <v>0.29000000000000004</v>
      </c>
      <c r="O32" s="113">
        <v>0.47000000000000003</v>
      </c>
      <c r="P32" s="113">
        <v>0.34</v>
      </c>
      <c r="Q32" s="113">
        <v>0.47</v>
      </c>
      <c r="R32" s="113">
        <v>0.34</v>
      </c>
      <c r="S32" s="113">
        <v>0</v>
      </c>
      <c r="T32" s="113">
        <v>0</v>
      </c>
      <c r="U32" s="113">
        <v>1.2300000000000002</v>
      </c>
      <c r="V32" s="113">
        <v>1.2700000000000002</v>
      </c>
      <c r="W32" s="114"/>
      <c r="X32" s="110" t="s">
        <v>277</v>
      </c>
      <c r="Y32" s="115">
        <v>44861</v>
      </c>
      <c r="Z32" s="115" t="s">
        <v>355</v>
      </c>
      <c r="AA32" s="116" t="s">
        <v>275</v>
      </c>
    </row>
    <row r="33" spans="1:27" ht="16.25" customHeight="1" x14ac:dyDescent="0.35">
      <c r="A33" s="110" t="s">
        <v>527</v>
      </c>
      <c r="B33" s="110" t="s">
        <v>526</v>
      </c>
      <c r="C33" s="110" t="s">
        <v>525</v>
      </c>
      <c r="D33" s="110" t="s">
        <v>137</v>
      </c>
      <c r="E33" s="111">
        <v>17745</v>
      </c>
      <c r="F33" s="110" t="s">
        <v>138</v>
      </c>
      <c r="G33" s="110" t="s">
        <v>126</v>
      </c>
      <c r="H33" s="110" t="s">
        <v>4</v>
      </c>
      <c r="I33" s="112">
        <v>61.51</v>
      </c>
      <c r="J33" s="113">
        <v>2.29</v>
      </c>
      <c r="K33" s="113">
        <v>10.4</v>
      </c>
      <c r="L33" s="113">
        <v>34.650000000000006</v>
      </c>
      <c r="M33" s="113">
        <v>15.340000000000003</v>
      </c>
      <c r="N33" s="113">
        <v>57.999999999999993</v>
      </c>
      <c r="O33" s="113">
        <v>3.3299999999999996</v>
      </c>
      <c r="P33" s="113">
        <v>0</v>
      </c>
      <c r="Q33" s="113">
        <v>1.35</v>
      </c>
      <c r="R33" s="113">
        <v>25.529999999999994</v>
      </c>
      <c r="S33" s="113">
        <v>17.629999999999995</v>
      </c>
      <c r="T33" s="113">
        <v>0.18</v>
      </c>
      <c r="U33" s="113">
        <v>19.340000000000003</v>
      </c>
      <c r="V33" s="113">
        <v>52.539999999999992</v>
      </c>
      <c r="W33" s="114"/>
      <c r="X33" s="110" t="s">
        <v>277</v>
      </c>
      <c r="Y33" s="115">
        <v>44938</v>
      </c>
      <c r="Z33" s="115" t="s">
        <v>355</v>
      </c>
      <c r="AA33" s="115" t="s">
        <v>275</v>
      </c>
    </row>
    <row r="34" spans="1:27" ht="16.25" customHeight="1" x14ac:dyDescent="0.35">
      <c r="A34" s="110" t="s">
        <v>524</v>
      </c>
      <c r="B34" s="110" t="s">
        <v>523</v>
      </c>
      <c r="C34" s="110" t="s">
        <v>522</v>
      </c>
      <c r="D34" s="110" t="s">
        <v>133</v>
      </c>
      <c r="E34" s="111">
        <v>34112</v>
      </c>
      <c r="F34" s="110" t="s">
        <v>7</v>
      </c>
      <c r="G34" s="110" t="s">
        <v>113</v>
      </c>
      <c r="H34" s="110" t="s">
        <v>105</v>
      </c>
      <c r="I34" s="112">
        <v>2.7621145374449299</v>
      </c>
      <c r="J34" s="113">
        <v>2.6700000000000004</v>
      </c>
      <c r="K34" s="113">
        <v>0.99000000000000044</v>
      </c>
      <c r="L34" s="113">
        <v>2.29</v>
      </c>
      <c r="M34" s="113">
        <v>0.87000000000000033</v>
      </c>
      <c r="N34" s="113">
        <v>4.0899999999999963</v>
      </c>
      <c r="O34" s="113">
        <v>2.2500000000000004</v>
      </c>
      <c r="P34" s="113">
        <v>0.41000000000000003</v>
      </c>
      <c r="Q34" s="113">
        <v>6.9999999999999993E-2</v>
      </c>
      <c r="R34" s="113">
        <v>0.16</v>
      </c>
      <c r="S34" s="113">
        <v>0.19999999999999998</v>
      </c>
      <c r="T34" s="113">
        <v>0.44</v>
      </c>
      <c r="U34" s="113">
        <v>6.01999999999998</v>
      </c>
      <c r="V34" s="113">
        <v>4.5499999999999918</v>
      </c>
      <c r="W34" s="114"/>
      <c r="X34" s="110" t="s">
        <v>277</v>
      </c>
      <c r="Y34" s="115">
        <v>45029</v>
      </c>
      <c r="Z34" s="115" t="s">
        <v>276</v>
      </c>
      <c r="AA34" s="115" t="s">
        <v>275</v>
      </c>
    </row>
    <row r="35" spans="1:27" ht="16.25" customHeight="1" x14ac:dyDescent="0.35">
      <c r="A35" s="110" t="s">
        <v>521</v>
      </c>
      <c r="B35" s="110" t="s">
        <v>520</v>
      </c>
      <c r="C35" s="110" t="s">
        <v>519</v>
      </c>
      <c r="D35" s="110" t="s">
        <v>120</v>
      </c>
      <c r="E35" s="111">
        <v>98421</v>
      </c>
      <c r="F35" s="110" t="s">
        <v>121</v>
      </c>
      <c r="G35" s="110" t="s">
        <v>110</v>
      </c>
      <c r="H35" s="110" t="s">
        <v>105</v>
      </c>
      <c r="I35" s="112">
        <v>80.284353741496602</v>
      </c>
      <c r="J35" s="113">
        <v>416.7800000000002</v>
      </c>
      <c r="K35" s="113">
        <v>58.119999999999976</v>
      </c>
      <c r="L35" s="113">
        <v>104.45000000000006</v>
      </c>
      <c r="M35" s="113">
        <v>110.91999999999993</v>
      </c>
      <c r="N35" s="113">
        <v>229.2700000000001</v>
      </c>
      <c r="O35" s="113">
        <v>340.33000000000095</v>
      </c>
      <c r="P35" s="113">
        <v>31.620000000000005</v>
      </c>
      <c r="Q35" s="113">
        <v>89.05</v>
      </c>
      <c r="R35" s="113">
        <v>162.79999999999998</v>
      </c>
      <c r="S35" s="113">
        <v>31.59</v>
      </c>
      <c r="T35" s="113">
        <v>17.719999999999995</v>
      </c>
      <c r="U35" s="113">
        <v>478.16000000000082</v>
      </c>
      <c r="V35" s="113">
        <v>595.69999999999834</v>
      </c>
      <c r="W35" s="114">
        <v>1181</v>
      </c>
      <c r="X35" s="110" t="s">
        <v>277</v>
      </c>
      <c r="Y35" s="115">
        <v>44973</v>
      </c>
      <c r="Z35" s="115" t="s">
        <v>284</v>
      </c>
      <c r="AA35" s="115" t="s">
        <v>275</v>
      </c>
    </row>
    <row r="36" spans="1:27" ht="16.25" customHeight="1" x14ac:dyDescent="0.35">
      <c r="A36" s="110" t="s">
        <v>518</v>
      </c>
      <c r="B36" s="110" t="s">
        <v>517</v>
      </c>
      <c r="C36" s="110" t="s">
        <v>182</v>
      </c>
      <c r="D36" s="110" t="s">
        <v>108</v>
      </c>
      <c r="E36" s="111">
        <v>75202</v>
      </c>
      <c r="F36" s="110" t="s">
        <v>128</v>
      </c>
      <c r="G36" s="110" t="s">
        <v>126</v>
      </c>
      <c r="H36" s="110" t="s">
        <v>105</v>
      </c>
      <c r="I36" s="112">
        <v>1.1830663615560599</v>
      </c>
      <c r="J36" s="113">
        <v>4.919999999999952</v>
      </c>
      <c r="K36" s="113">
        <v>0.02</v>
      </c>
      <c r="L36" s="113">
        <v>0.04</v>
      </c>
      <c r="M36" s="113">
        <v>0.02</v>
      </c>
      <c r="N36" s="113">
        <v>2.1100000000000008</v>
      </c>
      <c r="O36" s="113">
        <v>2.6699999999999919</v>
      </c>
      <c r="P36" s="113">
        <v>0.03</v>
      </c>
      <c r="Q36" s="113">
        <v>0.19000000000000003</v>
      </c>
      <c r="R36" s="113">
        <v>0.01</v>
      </c>
      <c r="S36" s="113">
        <v>0.01</v>
      </c>
      <c r="T36" s="113">
        <v>0</v>
      </c>
      <c r="U36" s="113">
        <v>4.9799999999999507</v>
      </c>
      <c r="V36" s="113">
        <v>2.5699999999999901</v>
      </c>
      <c r="W36" s="114"/>
      <c r="X36" s="110" t="s">
        <v>277</v>
      </c>
      <c r="Y36" s="115">
        <v>44882</v>
      </c>
      <c r="Z36" s="115" t="s">
        <v>355</v>
      </c>
      <c r="AA36" s="115" t="s">
        <v>275</v>
      </c>
    </row>
    <row r="37" spans="1:27" x14ac:dyDescent="0.35">
      <c r="A37" s="110" t="s">
        <v>516</v>
      </c>
      <c r="B37" s="110" t="s">
        <v>515</v>
      </c>
      <c r="C37" s="110" t="s">
        <v>514</v>
      </c>
      <c r="D37" s="110" t="s">
        <v>134</v>
      </c>
      <c r="E37" s="111">
        <v>80010</v>
      </c>
      <c r="F37" s="110" t="s">
        <v>135</v>
      </c>
      <c r="G37" s="110" t="s">
        <v>110</v>
      </c>
      <c r="H37" s="110" t="s">
        <v>105</v>
      </c>
      <c r="I37" s="112">
        <v>28.8959821428571</v>
      </c>
      <c r="J37" s="113">
        <v>691.04000000000019</v>
      </c>
      <c r="K37" s="113">
        <v>43.530000000000008</v>
      </c>
      <c r="L37" s="113">
        <v>113.39</v>
      </c>
      <c r="M37" s="113">
        <v>90.349999999999966</v>
      </c>
      <c r="N37" s="113">
        <v>180.14999999999981</v>
      </c>
      <c r="O37" s="113">
        <v>692.98000000000013</v>
      </c>
      <c r="P37" s="113">
        <v>10.45</v>
      </c>
      <c r="Q37" s="113">
        <v>54.730000000000096</v>
      </c>
      <c r="R37" s="113">
        <v>94.21999999999997</v>
      </c>
      <c r="S37" s="113">
        <v>31.20000000000001</v>
      </c>
      <c r="T37" s="113">
        <v>31.490000000000027</v>
      </c>
      <c r="U37" s="113">
        <v>781.39999999999816</v>
      </c>
      <c r="V37" s="113">
        <v>588.13000000000613</v>
      </c>
      <c r="W37" s="114">
        <v>600</v>
      </c>
      <c r="X37" s="110" t="s">
        <v>277</v>
      </c>
      <c r="Y37" s="115">
        <v>45001</v>
      </c>
      <c r="Z37" s="115" t="s">
        <v>284</v>
      </c>
      <c r="AA37" s="115" t="s">
        <v>275</v>
      </c>
    </row>
    <row r="38" spans="1:27" ht="16.25" customHeight="1" x14ac:dyDescent="0.35">
      <c r="A38" s="110" t="s">
        <v>513</v>
      </c>
      <c r="B38" s="110" t="s">
        <v>512</v>
      </c>
      <c r="C38" s="110" t="s">
        <v>511</v>
      </c>
      <c r="D38" s="110" t="s">
        <v>152</v>
      </c>
      <c r="E38" s="111">
        <v>53039</v>
      </c>
      <c r="F38" s="110" t="s">
        <v>8</v>
      </c>
      <c r="G38" s="110" t="s">
        <v>126</v>
      </c>
      <c r="H38" s="110" t="s">
        <v>105</v>
      </c>
      <c r="I38" s="112">
        <v>33.083582089552202</v>
      </c>
      <c r="J38" s="113">
        <v>14.370000000000001</v>
      </c>
      <c r="K38" s="113">
        <v>10.3</v>
      </c>
      <c r="L38" s="113">
        <v>42.86</v>
      </c>
      <c r="M38" s="113">
        <v>53.839999999999989</v>
      </c>
      <c r="N38" s="113">
        <v>85.009999999999977</v>
      </c>
      <c r="O38" s="113">
        <v>34.199999999999982</v>
      </c>
      <c r="P38" s="113">
        <v>1.97</v>
      </c>
      <c r="Q38" s="113">
        <v>0.19</v>
      </c>
      <c r="R38" s="113">
        <v>42.36</v>
      </c>
      <c r="S38" s="113">
        <v>7.56</v>
      </c>
      <c r="T38" s="113">
        <v>7.6599999999999984</v>
      </c>
      <c r="U38" s="113">
        <v>63.789999999999964</v>
      </c>
      <c r="V38" s="113">
        <v>80.23</v>
      </c>
      <c r="W38" s="114"/>
      <c r="X38" s="110" t="s">
        <v>277</v>
      </c>
      <c r="Y38" s="115">
        <v>45022</v>
      </c>
      <c r="Z38" s="115" t="s">
        <v>355</v>
      </c>
      <c r="AA38" s="115" t="s">
        <v>275</v>
      </c>
    </row>
    <row r="39" spans="1:27" ht="16.25" customHeight="1" x14ac:dyDescent="0.35">
      <c r="A39" s="110" t="s">
        <v>510</v>
      </c>
      <c r="B39" s="110" t="s">
        <v>509</v>
      </c>
      <c r="C39" s="110" t="s">
        <v>508</v>
      </c>
      <c r="D39" s="110" t="s">
        <v>115</v>
      </c>
      <c r="E39" s="111">
        <v>85131</v>
      </c>
      <c r="F39" s="110" t="s">
        <v>116</v>
      </c>
      <c r="G39" s="110" t="s">
        <v>104</v>
      </c>
      <c r="H39" s="110" t="s">
        <v>105</v>
      </c>
      <c r="I39" s="112">
        <v>32.455653021442501</v>
      </c>
      <c r="J39" s="113">
        <v>1244.6999999999775</v>
      </c>
      <c r="K39" s="113">
        <v>40.550000000000026</v>
      </c>
      <c r="L39" s="113">
        <v>62.320000000000007</v>
      </c>
      <c r="M39" s="113">
        <v>56.410000000000011</v>
      </c>
      <c r="N39" s="113">
        <v>95.000000000000014</v>
      </c>
      <c r="O39" s="113">
        <v>823.6599999999944</v>
      </c>
      <c r="P39" s="113">
        <v>46.580000000000013</v>
      </c>
      <c r="Q39" s="113">
        <v>438.73999999999995</v>
      </c>
      <c r="R39" s="113">
        <v>48.660000000000004</v>
      </c>
      <c r="S39" s="113">
        <v>19.530000000000005</v>
      </c>
      <c r="T39" s="113">
        <v>38.730000000000011</v>
      </c>
      <c r="U39" s="113">
        <v>1297.0599999999747</v>
      </c>
      <c r="V39" s="113">
        <v>973.89999999999691</v>
      </c>
      <c r="W39" s="114">
        <v>900</v>
      </c>
      <c r="X39" s="110" t="s">
        <v>277</v>
      </c>
      <c r="Y39" s="115">
        <v>44868</v>
      </c>
      <c r="Z39" s="115" t="s">
        <v>284</v>
      </c>
      <c r="AA39" s="115" t="s">
        <v>275</v>
      </c>
    </row>
    <row r="40" spans="1:27" x14ac:dyDescent="0.35">
      <c r="A40" s="110" t="s">
        <v>507</v>
      </c>
      <c r="B40" s="110" t="s">
        <v>506</v>
      </c>
      <c r="C40" s="110" t="s">
        <v>505</v>
      </c>
      <c r="D40" s="110" t="s">
        <v>108</v>
      </c>
      <c r="E40" s="111">
        <v>76837</v>
      </c>
      <c r="F40" s="110" t="s">
        <v>128</v>
      </c>
      <c r="G40" s="110" t="s">
        <v>126</v>
      </c>
      <c r="H40" s="110" t="s">
        <v>4</v>
      </c>
      <c r="I40" s="112">
        <v>34.783529411764697</v>
      </c>
      <c r="J40" s="113">
        <v>183.42999999999984</v>
      </c>
      <c r="K40" s="113">
        <v>15.89999999999999</v>
      </c>
      <c r="L40" s="113">
        <v>3.3399999999999994</v>
      </c>
      <c r="M40" s="113">
        <v>0.31</v>
      </c>
      <c r="N40" s="113">
        <v>20.090000000000007</v>
      </c>
      <c r="O40" s="113">
        <v>182.88999999999979</v>
      </c>
      <c r="P40" s="113">
        <v>0</v>
      </c>
      <c r="Q40" s="113">
        <v>0</v>
      </c>
      <c r="R40" s="113">
        <v>0.54000000000000015</v>
      </c>
      <c r="S40" s="113">
        <v>3.6099999999999994</v>
      </c>
      <c r="T40" s="113">
        <v>12.769999999999996</v>
      </c>
      <c r="U40" s="113">
        <v>186.0599999999998</v>
      </c>
      <c r="V40" s="113">
        <v>60.100000000000044</v>
      </c>
      <c r="W40" s="114"/>
      <c r="X40" s="110" t="s">
        <v>277</v>
      </c>
      <c r="Y40" s="115">
        <v>45022</v>
      </c>
      <c r="Z40" s="115" t="s">
        <v>355</v>
      </c>
      <c r="AA40" s="116" t="s">
        <v>275</v>
      </c>
    </row>
    <row r="41" spans="1:27" ht="16.25" customHeight="1" x14ac:dyDescent="0.35">
      <c r="A41" s="110" t="s">
        <v>504</v>
      </c>
      <c r="B41" s="110" t="s">
        <v>503</v>
      </c>
      <c r="C41" s="110" t="s">
        <v>502</v>
      </c>
      <c r="D41" s="110" t="s">
        <v>170</v>
      </c>
      <c r="E41" s="111">
        <v>83647</v>
      </c>
      <c r="F41" s="110" t="s">
        <v>149</v>
      </c>
      <c r="G41" s="110" t="s">
        <v>126</v>
      </c>
      <c r="H41" s="110" t="s">
        <v>105</v>
      </c>
      <c r="I41" s="112">
        <v>6.5952380952380896</v>
      </c>
      <c r="J41" s="113">
        <v>0.29000000000000004</v>
      </c>
      <c r="K41" s="113">
        <v>0.70000000000000007</v>
      </c>
      <c r="L41" s="113">
        <v>1.7500000000000002</v>
      </c>
      <c r="M41" s="113">
        <v>0.53</v>
      </c>
      <c r="N41" s="113">
        <v>2.649999999999999</v>
      </c>
      <c r="O41" s="113">
        <v>0.17</v>
      </c>
      <c r="P41" s="113">
        <v>0.45</v>
      </c>
      <c r="Q41" s="113">
        <v>0</v>
      </c>
      <c r="R41" s="113">
        <v>1.33</v>
      </c>
      <c r="S41" s="113">
        <v>0.09</v>
      </c>
      <c r="T41" s="113">
        <v>0</v>
      </c>
      <c r="U41" s="113">
        <v>1.8500000000000003</v>
      </c>
      <c r="V41" s="113">
        <v>3.0799999999999987</v>
      </c>
      <c r="W41" s="114"/>
      <c r="X41" s="110" t="s">
        <v>277</v>
      </c>
      <c r="Y41" s="115">
        <v>45092</v>
      </c>
      <c r="Z41" s="115" t="s">
        <v>355</v>
      </c>
      <c r="AA41" s="115" t="s">
        <v>354</v>
      </c>
    </row>
    <row r="42" spans="1:27" ht="16.25" customHeight="1" x14ac:dyDescent="0.35">
      <c r="A42" s="110" t="s">
        <v>501</v>
      </c>
      <c r="B42" s="110" t="s">
        <v>500</v>
      </c>
      <c r="C42" s="110" t="s">
        <v>499</v>
      </c>
      <c r="D42" s="110" t="s">
        <v>108</v>
      </c>
      <c r="E42" s="111">
        <v>78580</v>
      </c>
      <c r="F42" s="110" t="s">
        <v>285</v>
      </c>
      <c r="G42" s="110" t="s">
        <v>104</v>
      </c>
      <c r="H42" s="110" t="s">
        <v>105</v>
      </c>
      <c r="I42" s="112">
        <v>30.397510696227101</v>
      </c>
      <c r="J42" s="113">
        <v>878.599999999999</v>
      </c>
      <c r="K42" s="113">
        <v>5.28</v>
      </c>
      <c r="L42" s="113">
        <v>3.4300000000000006</v>
      </c>
      <c r="M42" s="113">
        <v>2.2999999999999998</v>
      </c>
      <c r="N42" s="113">
        <v>14.860000000000001</v>
      </c>
      <c r="O42" s="113">
        <v>401.92999999999972</v>
      </c>
      <c r="P42" s="113">
        <v>8.74</v>
      </c>
      <c r="Q42" s="113">
        <v>464.07999999999851</v>
      </c>
      <c r="R42" s="113">
        <v>3.1399999999999992</v>
      </c>
      <c r="S42" s="113">
        <v>1.9200000000000002</v>
      </c>
      <c r="T42" s="113">
        <v>9.2299999999999986</v>
      </c>
      <c r="U42" s="113">
        <v>875.31999999999914</v>
      </c>
      <c r="V42" s="113">
        <v>669.99999999999807</v>
      </c>
      <c r="W42" s="114">
        <v>600</v>
      </c>
      <c r="X42" s="110" t="s">
        <v>277</v>
      </c>
      <c r="Y42" s="115">
        <v>44994</v>
      </c>
      <c r="Z42" s="115" t="s">
        <v>284</v>
      </c>
      <c r="AA42" s="115" t="s">
        <v>275</v>
      </c>
    </row>
    <row r="43" spans="1:27" ht="17.149999999999999" customHeight="1" x14ac:dyDescent="0.35">
      <c r="A43" s="110" t="s">
        <v>498</v>
      </c>
      <c r="B43" s="110" t="s">
        <v>497</v>
      </c>
      <c r="C43" s="110" t="s">
        <v>496</v>
      </c>
      <c r="D43" s="110" t="s">
        <v>129</v>
      </c>
      <c r="E43" s="111">
        <v>7201</v>
      </c>
      <c r="F43" s="110" t="s">
        <v>130</v>
      </c>
      <c r="G43" s="110" t="s">
        <v>110</v>
      </c>
      <c r="H43" s="110" t="s">
        <v>105</v>
      </c>
      <c r="I43" s="112">
        <v>18.193984962405999</v>
      </c>
      <c r="J43" s="113">
        <v>131.15999999999951</v>
      </c>
      <c r="K43" s="113">
        <v>76.259999999999948</v>
      </c>
      <c r="L43" s="113">
        <v>8.9699999999999473</v>
      </c>
      <c r="M43" s="113">
        <v>4.4099999999999877</v>
      </c>
      <c r="N43" s="113">
        <v>33.250000000000043</v>
      </c>
      <c r="O43" s="113">
        <v>175.04999999999976</v>
      </c>
      <c r="P43" s="113">
        <v>1.82</v>
      </c>
      <c r="Q43" s="113">
        <v>10.679999999999993</v>
      </c>
      <c r="R43" s="113">
        <v>3.26</v>
      </c>
      <c r="S43" s="113">
        <v>7.8699999999999992</v>
      </c>
      <c r="T43" s="113">
        <v>14.159999999999997</v>
      </c>
      <c r="U43" s="113">
        <v>195.50999999999962</v>
      </c>
      <c r="V43" s="113">
        <v>96.079999999999941</v>
      </c>
      <c r="W43" s="114">
        <v>285</v>
      </c>
      <c r="X43" s="110" t="s">
        <v>277</v>
      </c>
      <c r="Y43" s="115">
        <v>44868</v>
      </c>
      <c r="Z43" s="115" t="s">
        <v>284</v>
      </c>
      <c r="AA43" s="115" t="s">
        <v>275</v>
      </c>
    </row>
    <row r="44" spans="1:27" x14ac:dyDescent="0.35">
      <c r="A44" s="110" t="s">
        <v>495</v>
      </c>
      <c r="B44" s="110" t="s">
        <v>494</v>
      </c>
      <c r="C44" s="110" t="s">
        <v>184</v>
      </c>
      <c r="D44" s="110" t="s">
        <v>108</v>
      </c>
      <c r="E44" s="111">
        <v>79925</v>
      </c>
      <c r="F44" s="110" t="s">
        <v>124</v>
      </c>
      <c r="G44" s="110" t="s">
        <v>122</v>
      </c>
      <c r="H44" s="110" t="s">
        <v>105</v>
      </c>
      <c r="I44" s="112">
        <v>44.720260727865302</v>
      </c>
      <c r="J44" s="113">
        <v>477.50999999999908</v>
      </c>
      <c r="K44" s="113">
        <v>158.03999999999974</v>
      </c>
      <c r="L44" s="113">
        <v>100.82000000000012</v>
      </c>
      <c r="M44" s="113">
        <v>52.97999999999999</v>
      </c>
      <c r="N44" s="113">
        <v>247.68999999999963</v>
      </c>
      <c r="O44" s="113">
        <v>319.7699999999989</v>
      </c>
      <c r="P44" s="113">
        <v>50.409999999999989</v>
      </c>
      <c r="Q44" s="113">
        <v>171.48000000000042</v>
      </c>
      <c r="R44" s="113">
        <v>45.63</v>
      </c>
      <c r="S44" s="113">
        <v>54.70999999999998</v>
      </c>
      <c r="T44" s="113">
        <v>90.640000000000214</v>
      </c>
      <c r="U44" s="113">
        <v>598.36999999999796</v>
      </c>
      <c r="V44" s="113">
        <v>661.55999999999767</v>
      </c>
      <c r="W44" s="114">
        <v>450</v>
      </c>
      <c r="X44" s="110" t="s">
        <v>277</v>
      </c>
      <c r="Y44" s="115">
        <v>45015</v>
      </c>
      <c r="Z44" s="115" t="s">
        <v>284</v>
      </c>
      <c r="AA44" s="116" t="s">
        <v>275</v>
      </c>
    </row>
    <row r="45" spans="1:27" ht="15.65" customHeight="1" x14ac:dyDescent="0.35">
      <c r="A45" s="110" t="s">
        <v>493</v>
      </c>
      <c r="B45" s="110" t="s">
        <v>492</v>
      </c>
      <c r="C45" s="110" t="s">
        <v>190</v>
      </c>
      <c r="D45" s="110" t="s">
        <v>129</v>
      </c>
      <c r="E45" s="111">
        <v>7105</v>
      </c>
      <c r="F45" s="110" t="s">
        <v>130</v>
      </c>
      <c r="G45" s="110" t="s">
        <v>113</v>
      </c>
      <c r="H45" s="110" t="s">
        <v>4</v>
      </c>
      <c r="I45" s="112"/>
      <c r="J45" s="113">
        <v>0.36</v>
      </c>
      <c r="K45" s="113">
        <v>0</v>
      </c>
      <c r="L45" s="113">
        <v>0</v>
      </c>
      <c r="M45" s="113">
        <v>0</v>
      </c>
      <c r="N45" s="113">
        <v>0</v>
      </c>
      <c r="O45" s="113">
        <v>0.36</v>
      </c>
      <c r="P45" s="113">
        <v>0</v>
      </c>
      <c r="Q45" s="113">
        <v>0</v>
      </c>
      <c r="R45" s="113">
        <v>0</v>
      </c>
      <c r="S45" s="113">
        <v>0</v>
      </c>
      <c r="T45" s="113">
        <v>0</v>
      </c>
      <c r="U45" s="113">
        <v>0.36</v>
      </c>
      <c r="V45" s="113">
        <v>0.36</v>
      </c>
      <c r="W45" s="114"/>
      <c r="X45" s="110" t="s">
        <v>277</v>
      </c>
      <c r="Y45" s="115">
        <v>44288</v>
      </c>
      <c r="Z45" s="115" t="s">
        <v>284</v>
      </c>
      <c r="AA45" s="115" t="s">
        <v>275</v>
      </c>
    </row>
    <row r="46" spans="1:27" ht="15.65" customHeight="1" x14ac:dyDescent="0.35">
      <c r="A46" s="110" t="s">
        <v>491</v>
      </c>
      <c r="B46" s="110" t="s">
        <v>490</v>
      </c>
      <c r="C46" s="110" t="s">
        <v>487</v>
      </c>
      <c r="D46" s="110" t="s">
        <v>106</v>
      </c>
      <c r="E46" s="111">
        <v>31537</v>
      </c>
      <c r="F46" s="110" t="s">
        <v>107</v>
      </c>
      <c r="G46" s="110" t="s">
        <v>104</v>
      </c>
      <c r="H46" s="110" t="s">
        <v>4</v>
      </c>
      <c r="I46" s="112">
        <v>29.873214285714301</v>
      </c>
      <c r="J46" s="113">
        <v>170.0499999999995</v>
      </c>
      <c r="K46" s="113">
        <v>12.979999999999999</v>
      </c>
      <c r="L46" s="113">
        <v>17.429999999999996</v>
      </c>
      <c r="M46" s="113">
        <v>28.749999999999996</v>
      </c>
      <c r="N46" s="113">
        <v>55.390000000000022</v>
      </c>
      <c r="O46" s="113">
        <v>173.81999999999951</v>
      </c>
      <c r="P46" s="113">
        <v>0</v>
      </c>
      <c r="Q46" s="113">
        <v>0</v>
      </c>
      <c r="R46" s="113">
        <v>24.33</v>
      </c>
      <c r="S46" s="113">
        <v>8.9500000000000011</v>
      </c>
      <c r="T46" s="113">
        <v>4.74</v>
      </c>
      <c r="U46" s="113">
        <v>191.18999999999937</v>
      </c>
      <c r="V46" s="113">
        <v>174.79999999999976</v>
      </c>
      <c r="W46" s="114">
        <v>338</v>
      </c>
      <c r="X46" s="110" t="s">
        <v>277</v>
      </c>
      <c r="Y46" s="115">
        <v>44589</v>
      </c>
      <c r="Z46" s="115" t="s">
        <v>284</v>
      </c>
      <c r="AA46" s="115" t="s">
        <v>275</v>
      </c>
    </row>
    <row r="47" spans="1:27" x14ac:dyDescent="0.35">
      <c r="A47" s="110" t="s">
        <v>489</v>
      </c>
      <c r="B47" s="110" t="s">
        <v>488</v>
      </c>
      <c r="C47" s="110" t="s">
        <v>487</v>
      </c>
      <c r="D47" s="110" t="s">
        <v>106</v>
      </c>
      <c r="E47" s="111">
        <v>31537</v>
      </c>
      <c r="F47" s="110" t="s">
        <v>107</v>
      </c>
      <c r="G47" s="110" t="s">
        <v>104</v>
      </c>
      <c r="H47" s="110" t="s">
        <v>4</v>
      </c>
      <c r="I47" s="112">
        <v>42.991364421416201</v>
      </c>
      <c r="J47" s="113">
        <v>519.84999999999854</v>
      </c>
      <c r="K47" s="113">
        <v>66.850000000000051</v>
      </c>
      <c r="L47" s="113">
        <v>32.11</v>
      </c>
      <c r="M47" s="113">
        <v>28.350000000000005</v>
      </c>
      <c r="N47" s="113">
        <v>105.35000000000004</v>
      </c>
      <c r="O47" s="113">
        <v>541.80999999999699</v>
      </c>
      <c r="P47" s="113">
        <v>0</v>
      </c>
      <c r="Q47" s="113">
        <v>0</v>
      </c>
      <c r="R47" s="113">
        <v>23.060000000000002</v>
      </c>
      <c r="S47" s="113">
        <v>17.610000000000003</v>
      </c>
      <c r="T47" s="113">
        <v>22.900000000000002</v>
      </c>
      <c r="U47" s="113">
        <v>583.58999999999719</v>
      </c>
      <c r="V47" s="113">
        <v>481.2500000000025</v>
      </c>
      <c r="W47" s="114">
        <v>544</v>
      </c>
      <c r="X47" s="110" t="s">
        <v>277</v>
      </c>
      <c r="Y47" s="115">
        <v>44959</v>
      </c>
      <c r="Z47" s="115" t="s">
        <v>284</v>
      </c>
      <c r="AA47" s="116" t="s">
        <v>275</v>
      </c>
    </row>
    <row r="48" spans="1:27" ht="15.65" customHeight="1" x14ac:dyDescent="0.35">
      <c r="A48" s="110" t="s">
        <v>486</v>
      </c>
      <c r="B48" s="110" t="s">
        <v>478</v>
      </c>
      <c r="C48" s="110" t="s">
        <v>477</v>
      </c>
      <c r="D48" s="110" t="s">
        <v>115</v>
      </c>
      <c r="E48" s="111">
        <v>85232</v>
      </c>
      <c r="F48" s="110" t="s">
        <v>116</v>
      </c>
      <c r="G48" s="110" t="s">
        <v>122</v>
      </c>
      <c r="H48" s="110" t="s">
        <v>4</v>
      </c>
      <c r="I48" s="112">
        <v>11.5497614178596</v>
      </c>
      <c r="J48" s="113">
        <v>308.58999999999304</v>
      </c>
      <c r="K48" s="113">
        <v>52.789999999999935</v>
      </c>
      <c r="L48" s="113">
        <v>2.6999999999999917</v>
      </c>
      <c r="M48" s="113">
        <v>2.4200000000000008</v>
      </c>
      <c r="N48" s="113">
        <v>75.36</v>
      </c>
      <c r="O48" s="113">
        <v>291.04999999999291</v>
      </c>
      <c r="P48" s="113">
        <v>0.05</v>
      </c>
      <c r="Q48" s="113">
        <v>0.04</v>
      </c>
      <c r="R48" s="113">
        <v>3.8499999999999934</v>
      </c>
      <c r="S48" s="113">
        <v>6.1299999999999955</v>
      </c>
      <c r="T48" s="113">
        <v>25.120000000000005</v>
      </c>
      <c r="U48" s="113">
        <v>331.39999999999242</v>
      </c>
      <c r="V48" s="113">
        <v>247.30999999999864</v>
      </c>
      <c r="W48" s="114">
        <v>392</v>
      </c>
      <c r="X48" s="110" t="s">
        <v>277</v>
      </c>
      <c r="Y48" s="115">
        <v>44966</v>
      </c>
      <c r="Z48" s="115" t="s">
        <v>284</v>
      </c>
      <c r="AA48" s="115" t="s">
        <v>275</v>
      </c>
    </row>
    <row r="49" spans="1:27" ht="15.65" customHeight="1" x14ac:dyDescent="0.35">
      <c r="A49" s="110" t="s">
        <v>485</v>
      </c>
      <c r="B49" s="110" t="s">
        <v>484</v>
      </c>
      <c r="C49" s="110" t="s">
        <v>483</v>
      </c>
      <c r="D49" s="110" t="s">
        <v>143</v>
      </c>
      <c r="E49" s="111">
        <v>56007</v>
      </c>
      <c r="F49" s="110" t="s">
        <v>144</v>
      </c>
      <c r="G49" s="110" t="s">
        <v>113</v>
      </c>
      <c r="H49" s="110" t="s">
        <v>4</v>
      </c>
      <c r="I49" s="112">
        <v>41.536082474226802</v>
      </c>
      <c r="J49" s="113">
        <v>2.9500000000000006</v>
      </c>
      <c r="K49" s="113">
        <v>7.5600000000000014</v>
      </c>
      <c r="L49" s="113">
        <v>20.219999999999992</v>
      </c>
      <c r="M49" s="113">
        <v>5.0900000000000007</v>
      </c>
      <c r="N49" s="113">
        <v>20.719999999999995</v>
      </c>
      <c r="O49" s="113">
        <v>15.099999999999996</v>
      </c>
      <c r="P49" s="113">
        <v>0</v>
      </c>
      <c r="Q49" s="113">
        <v>0</v>
      </c>
      <c r="R49" s="113">
        <v>7.1199999999999992</v>
      </c>
      <c r="S49" s="113">
        <v>0.43000000000000005</v>
      </c>
      <c r="T49" s="113">
        <v>1.73</v>
      </c>
      <c r="U49" s="113">
        <v>26.54</v>
      </c>
      <c r="V49" s="113">
        <v>30.679999999999993</v>
      </c>
      <c r="W49" s="114"/>
      <c r="X49" s="110" t="s">
        <v>277</v>
      </c>
      <c r="Y49" s="115">
        <v>44959</v>
      </c>
      <c r="Z49" s="115" t="s">
        <v>276</v>
      </c>
      <c r="AA49" s="115" t="s">
        <v>275</v>
      </c>
    </row>
    <row r="50" spans="1:27" ht="15.65" customHeight="1" x14ac:dyDescent="0.35">
      <c r="A50" s="110" t="s">
        <v>482</v>
      </c>
      <c r="B50" s="110" t="s">
        <v>481</v>
      </c>
      <c r="C50" s="110" t="s">
        <v>480</v>
      </c>
      <c r="D50" s="110" t="s">
        <v>131</v>
      </c>
      <c r="E50" s="111">
        <v>23901</v>
      </c>
      <c r="F50" s="110" t="s">
        <v>132</v>
      </c>
      <c r="G50" s="110" t="s">
        <v>104</v>
      </c>
      <c r="H50" s="110" t="s">
        <v>4</v>
      </c>
      <c r="I50" s="112">
        <v>69.647940074906401</v>
      </c>
      <c r="J50" s="113">
        <v>25.599999999999994</v>
      </c>
      <c r="K50" s="113">
        <v>19.149999999999999</v>
      </c>
      <c r="L50" s="113">
        <v>53.71999999999997</v>
      </c>
      <c r="M50" s="113">
        <v>86.069999999999965</v>
      </c>
      <c r="N50" s="113">
        <v>136.82000000000002</v>
      </c>
      <c r="O50" s="113">
        <v>47.720000000000006</v>
      </c>
      <c r="P50" s="113">
        <v>0</v>
      </c>
      <c r="Q50" s="113">
        <v>0</v>
      </c>
      <c r="R50" s="113">
        <v>61.920000000000009</v>
      </c>
      <c r="S50" s="113">
        <v>15.74</v>
      </c>
      <c r="T50" s="113">
        <v>12.09</v>
      </c>
      <c r="U50" s="113">
        <v>94.789999999999949</v>
      </c>
      <c r="V50" s="113">
        <v>122.37999999999994</v>
      </c>
      <c r="W50" s="114">
        <v>500</v>
      </c>
      <c r="X50" s="110" t="s">
        <v>277</v>
      </c>
      <c r="Y50" s="115">
        <v>45043</v>
      </c>
      <c r="Z50" s="115" t="s">
        <v>306</v>
      </c>
      <c r="AA50" s="115" t="s">
        <v>275</v>
      </c>
    </row>
    <row r="51" spans="1:27" ht="15.65" customHeight="1" x14ac:dyDescent="0.35">
      <c r="A51" s="110" t="s">
        <v>479</v>
      </c>
      <c r="B51" s="110" t="s">
        <v>478</v>
      </c>
      <c r="C51" s="110" t="s">
        <v>477</v>
      </c>
      <c r="D51" s="110" t="s">
        <v>115</v>
      </c>
      <c r="E51" s="111">
        <v>85232</v>
      </c>
      <c r="F51" s="110" t="s">
        <v>116</v>
      </c>
      <c r="G51" s="110" t="s">
        <v>146</v>
      </c>
      <c r="H51" s="110" t="s">
        <v>4</v>
      </c>
      <c r="I51" s="112">
        <v>2.4790893760539601</v>
      </c>
      <c r="J51" s="113">
        <v>110.29000000000117</v>
      </c>
      <c r="K51" s="113">
        <v>17.269999999999911</v>
      </c>
      <c r="L51" s="113">
        <v>10.849999999999925</v>
      </c>
      <c r="M51" s="113">
        <v>6.4499999999999673</v>
      </c>
      <c r="N51" s="113">
        <v>31.430000000000316</v>
      </c>
      <c r="O51" s="113">
        <v>109.77000000000103</v>
      </c>
      <c r="P51" s="113">
        <v>0.78000000000000036</v>
      </c>
      <c r="Q51" s="113">
        <v>2.8799999999999901</v>
      </c>
      <c r="R51" s="113">
        <v>2.3899999999999935</v>
      </c>
      <c r="S51" s="113">
        <v>1.1300000000000006</v>
      </c>
      <c r="T51" s="113">
        <v>1.0200000000000007</v>
      </c>
      <c r="U51" s="113">
        <v>140.3200000000019</v>
      </c>
      <c r="V51" s="113">
        <v>103.33000000000075</v>
      </c>
      <c r="W51" s="114"/>
      <c r="X51" s="110" t="s">
        <v>467</v>
      </c>
      <c r="Y51" s="115" t="s">
        <v>467</v>
      </c>
      <c r="Z51" s="115" t="s">
        <v>467</v>
      </c>
      <c r="AA51" s="115" t="s">
        <v>467</v>
      </c>
    </row>
    <row r="52" spans="1:27" x14ac:dyDescent="0.35">
      <c r="A52" s="110" t="s">
        <v>476</v>
      </c>
      <c r="B52" s="110" t="s">
        <v>475</v>
      </c>
      <c r="C52" s="110" t="s">
        <v>474</v>
      </c>
      <c r="D52" s="110" t="s">
        <v>150</v>
      </c>
      <c r="E52" s="111">
        <v>44024</v>
      </c>
      <c r="F52" s="110" t="s">
        <v>151</v>
      </c>
      <c r="G52" s="110" t="s">
        <v>126</v>
      </c>
      <c r="H52" s="110" t="s">
        <v>105</v>
      </c>
      <c r="I52" s="112">
        <v>63.098901098901102</v>
      </c>
      <c r="J52" s="113">
        <v>36.329999999999984</v>
      </c>
      <c r="K52" s="113">
        <v>5.8499999999999988</v>
      </c>
      <c r="L52" s="113">
        <v>8.6999999999999993</v>
      </c>
      <c r="M52" s="113">
        <v>2.64</v>
      </c>
      <c r="N52" s="113">
        <v>16.579999999999998</v>
      </c>
      <c r="O52" s="113">
        <v>31.990000000000002</v>
      </c>
      <c r="P52" s="113">
        <v>0.72</v>
      </c>
      <c r="Q52" s="113">
        <v>4.2300000000000004</v>
      </c>
      <c r="R52" s="113">
        <v>5.18</v>
      </c>
      <c r="S52" s="113">
        <v>4.43</v>
      </c>
      <c r="T52" s="113">
        <v>6.2100000000000009</v>
      </c>
      <c r="U52" s="113">
        <v>37.699999999999989</v>
      </c>
      <c r="V52" s="113">
        <v>26.300000000000004</v>
      </c>
      <c r="W52" s="114"/>
      <c r="X52" s="110" t="s">
        <v>277</v>
      </c>
      <c r="Y52" s="115">
        <v>44959</v>
      </c>
      <c r="Z52" s="115" t="s">
        <v>355</v>
      </c>
      <c r="AA52" s="115" t="s">
        <v>275</v>
      </c>
    </row>
    <row r="53" spans="1:27" ht="15.65" customHeight="1" x14ac:dyDescent="0.35">
      <c r="A53" s="110" t="s">
        <v>473</v>
      </c>
      <c r="B53" s="110" t="s">
        <v>472</v>
      </c>
      <c r="C53" s="110" t="s">
        <v>471</v>
      </c>
      <c r="D53" s="110" t="s">
        <v>102</v>
      </c>
      <c r="E53" s="111">
        <v>93250</v>
      </c>
      <c r="F53" s="110" t="s">
        <v>141</v>
      </c>
      <c r="G53" s="110" t="s">
        <v>110</v>
      </c>
      <c r="H53" s="110" t="s">
        <v>105</v>
      </c>
      <c r="I53" s="112">
        <v>61.980237154150203</v>
      </c>
      <c r="J53" s="113">
        <v>41.630000000000052</v>
      </c>
      <c r="K53" s="113">
        <v>16.100000000000001</v>
      </c>
      <c r="L53" s="113">
        <v>44.650000000000006</v>
      </c>
      <c r="M53" s="113">
        <v>137.68000000000015</v>
      </c>
      <c r="N53" s="113">
        <v>179.91000000000025</v>
      </c>
      <c r="O53" s="113">
        <v>60.140000000000043</v>
      </c>
      <c r="P53" s="113">
        <v>0.01</v>
      </c>
      <c r="Q53" s="113">
        <v>0</v>
      </c>
      <c r="R53" s="113">
        <v>117.12000000000003</v>
      </c>
      <c r="S53" s="113">
        <v>5.0699999999999994</v>
      </c>
      <c r="T53" s="113">
        <v>5.92</v>
      </c>
      <c r="U53" s="113">
        <v>111.95000000000002</v>
      </c>
      <c r="V53" s="113">
        <v>168.14999999999995</v>
      </c>
      <c r="W53" s="114">
        <v>560</v>
      </c>
      <c r="X53" s="110" t="s">
        <v>277</v>
      </c>
      <c r="Y53" s="115">
        <v>44952</v>
      </c>
      <c r="Z53" s="115" t="s">
        <v>284</v>
      </c>
      <c r="AA53" s="115" t="s">
        <v>275</v>
      </c>
    </row>
    <row r="54" spans="1:27" ht="15.65" customHeight="1" x14ac:dyDescent="0.35">
      <c r="A54" s="110" t="s">
        <v>470</v>
      </c>
      <c r="B54" s="110" t="s">
        <v>469</v>
      </c>
      <c r="C54" s="110" t="s">
        <v>468</v>
      </c>
      <c r="D54" s="110" t="s">
        <v>168</v>
      </c>
      <c r="E54" s="111">
        <v>96910</v>
      </c>
      <c r="F54" s="110" t="s">
        <v>141</v>
      </c>
      <c r="G54" s="110" t="s">
        <v>126</v>
      </c>
      <c r="H54" s="110" t="s">
        <v>105</v>
      </c>
      <c r="I54" s="112">
        <v>52</v>
      </c>
      <c r="J54" s="113">
        <v>0.18</v>
      </c>
      <c r="K54" s="113">
        <v>1.31</v>
      </c>
      <c r="L54" s="113">
        <v>3.8200000000000003</v>
      </c>
      <c r="M54" s="113">
        <v>0</v>
      </c>
      <c r="N54" s="113">
        <v>5.1300000000000008</v>
      </c>
      <c r="O54" s="113">
        <v>0.18</v>
      </c>
      <c r="P54" s="113">
        <v>0</v>
      </c>
      <c r="Q54" s="113">
        <v>0</v>
      </c>
      <c r="R54" s="113">
        <v>4.82</v>
      </c>
      <c r="S54" s="113">
        <v>0.31</v>
      </c>
      <c r="T54" s="113">
        <v>0</v>
      </c>
      <c r="U54" s="113">
        <v>0.18</v>
      </c>
      <c r="V54" s="113">
        <v>4.5200000000000005</v>
      </c>
      <c r="W54" s="114"/>
      <c r="X54" s="110" t="s">
        <v>467</v>
      </c>
      <c r="Y54" s="115" t="s">
        <v>467</v>
      </c>
      <c r="Z54" s="115" t="s">
        <v>467</v>
      </c>
      <c r="AA54" s="115" t="s">
        <v>467</v>
      </c>
    </row>
    <row r="55" spans="1:27" ht="15.65" customHeight="1" x14ac:dyDescent="0.35">
      <c r="A55" s="110" t="s">
        <v>466</v>
      </c>
      <c r="B55" s="110" t="s">
        <v>465</v>
      </c>
      <c r="C55" s="110" t="s">
        <v>464</v>
      </c>
      <c r="D55" s="110" t="s">
        <v>117</v>
      </c>
      <c r="E55" s="111">
        <v>39520</v>
      </c>
      <c r="F55" s="110" t="s">
        <v>112</v>
      </c>
      <c r="G55" s="110" t="s">
        <v>113</v>
      </c>
      <c r="H55" s="110" t="s">
        <v>105</v>
      </c>
      <c r="I55" s="112">
        <v>2.4635036496350402</v>
      </c>
      <c r="J55" s="113">
        <v>2.7499999999999996</v>
      </c>
      <c r="K55" s="113">
        <v>1.5600000000000009</v>
      </c>
      <c r="L55" s="113">
        <v>1.8700000000000012</v>
      </c>
      <c r="M55" s="113">
        <v>0.7300000000000002</v>
      </c>
      <c r="N55" s="113">
        <v>2.5399999999999991</v>
      </c>
      <c r="O55" s="113">
        <v>4.1799999999999926</v>
      </c>
      <c r="P55" s="113">
        <v>0</v>
      </c>
      <c r="Q55" s="113">
        <v>0.18999999999999997</v>
      </c>
      <c r="R55" s="113">
        <v>0.09</v>
      </c>
      <c r="S55" s="113">
        <v>0.05</v>
      </c>
      <c r="T55" s="113">
        <v>0.01</v>
      </c>
      <c r="U55" s="113">
        <v>6.7599999999999785</v>
      </c>
      <c r="V55" s="113">
        <v>3.569999999999995</v>
      </c>
      <c r="W55" s="114"/>
      <c r="X55" s="110" t="s">
        <v>164</v>
      </c>
      <c r="Y55" s="115">
        <v>44558</v>
      </c>
      <c r="Z55" s="115" t="s">
        <v>295</v>
      </c>
      <c r="AA55" s="115" t="s">
        <v>275</v>
      </c>
    </row>
    <row r="56" spans="1:27" x14ac:dyDescent="0.35">
      <c r="A56" s="110" t="s">
        <v>463</v>
      </c>
      <c r="B56" s="110" t="s">
        <v>462</v>
      </c>
      <c r="C56" s="110" t="s">
        <v>461</v>
      </c>
      <c r="D56" s="110" t="s">
        <v>148</v>
      </c>
      <c r="E56" s="111">
        <v>89015</v>
      </c>
      <c r="F56" s="110" t="s">
        <v>149</v>
      </c>
      <c r="G56" s="110" t="s">
        <v>126</v>
      </c>
      <c r="H56" s="110" t="s">
        <v>105</v>
      </c>
      <c r="I56" s="112">
        <v>37.5351351351351</v>
      </c>
      <c r="J56" s="113">
        <v>8.7700000000000014</v>
      </c>
      <c r="K56" s="113">
        <v>18.8</v>
      </c>
      <c r="L56" s="113">
        <v>27.890000000000008</v>
      </c>
      <c r="M56" s="113">
        <v>11.139999999999999</v>
      </c>
      <c r="N56" s="113">
        <v>38.339999999999982</v>
      </c>
      <c r="O56" s="113">
        <v>15.310000000000004</v>
      </c>
      <c r="P56" s="113">
        <v>10.1</v>
      </c>
      <c r="Q56" s="113">
        <v>2.8499999999999996</v>
      </c>
      <c r="R56" s="113">
        <v>20.710000000000012</v>
      </c>
      <c r="S56" s="113">
        <v>10.499999999999998</v>
      </c>
      <c r="T56" s="113">
        <v>8.4199999999999982</v>
      </c>
      <c r="U56" s="113">
        <v>26.970000000000002</v>
      </c>
      <c r="V56" s="113">
        <v>53.839999999999932</v>
      </c>
      <c r="W56" s="114"/>
      <c r="X56" s="110" t="s">
        <v>277</v>
      </c>
      <c r="Y56" s="115">
        <v>45022</v>
      </c>
      <c r="Z56" s="115" t="s">
        <v>355</v>
      </c>
      <c r="AA56" s="115" t="s">
        <v>275</v>
      </c>
    </row>
    <row r="57" spans="1:27" x14ac:dyDescent="0.35">
      <c r="A57" s="110" t="s">
        <v>460</v>
      </c>
      <c r="B57" s="110" t="s">
        <v>459</v>
      </c>
      <c r="C57" s="110" t="s">
        <v>185</v>
      </c>
      <c r="D57" s="110" t="s">
        <v>108</v>
      </c>
      <c r="E57" s="111">
        <v>77032</v>
      </c>
      <c r="F57" s="110" t="s">
        <v>125</v>
      </c>
      <c r="G57" s="110" t="s">
        <v>110</v>
      </c>
      <c r="H57" s="110" t="s">
        <v>105</v>
      </c>
      <c r="I57" s="112">
        <v>38.893238434163699</v>
      </c>
      <c r="J57" s="113">
        <v>803.63000000000227</v>
      </c>
      <c r="K57" s="113">
        <v>13.900000000000007</v>
      </c>
      <c r="L57" s="113">
        <v>2.5199999999999991</v>
      </c>
      <c r="M57" s="113">
        <v>1</v>
      </c>
      <c r="N57" s="113">
        <v>5.8500000000000014</v>
      </c>
      <c r="O57" s="113">
        <v>697.92000000000235</v>
      </c>
      <c r="P57" s="113">
        <v>0.63</v>
      </c>
      <c r="Q57" s="113">
        <v>116.65000000000009</v>
      </c>
      <c r="R57" s="113">
        <v>2.0000000000000004</v>
      </c>
      <c r="S57" s="113">
        <v>1.61</v>
      </c>
      <c r="T57" s="113">
        <v>1.31</v>
      </c>
      <c r="U57" s="113">
        <v>816.13000000000102</v>
      </c>
      <c r="V57" s="113">
        <v>440.29999999999939</v>
      </c>
      <c r="W57" s="114">
        <v>750</v>
      </c>
      <c r="X57" s="110" t="s">
        <v>277</v>
      </c>
      <c r="Y57" s="115">
        <v>44952</v>
      </c>
      <c r="Z57" s="115" t="s">
        <v>284</v>
      </c>
      <c r="AA57" s="116" t="s">
        <v>275</v>
      </c>
    </row>
    <row r="58" spans="1:27" ht="15.65" customHeight="1" x14ac:dyDescent="0.35">
      <c r="A58" s="110" t="s">
        <v>458</v>
      </c>
      <c r="B58" s="110" t="s">
        <v>457</v>
      </c>
      <c r="C58" s="110" t="s">
        <v>456</v>
      </c>
      <c r="D58" s="110" t="s">
        <v>102</v>
      </c>
      <c r="E58" s="111">
        <v>92231</v>
      </c>
      <c r="F58" s="110" t="s">
        <v>118</v>
      </c>
      <c r="G58" s="110" t="s">
        <v>110</v>
      </c>
      <c r="H58" s="110" t="s">
        <v>105</v>
      </c>
      <c r="I58" s="112">
        <v>45.9270231213873</v>
      </c>
      <c r="J58" s="113">
        <v>588.96999999999719</v>
      </c>
      <c r="K58" s="113">
        <v>5.7099999999999982</v>
      </c>
      <c r="L58" s="113">
        <v>11.939999999999996</v>
      </c>
      <c r="M58" s="113">
        <v>18.86</v>
      </c>
      <c r="N58" s="113">
        <v>64.910000000000011</v>
      </c>
      <c r="O58" s="113">
        <v>560.35999999999717</v>
      </c>
      <c r="P58" s="113">
        <v>0.21</v>
      </c>
      <c r="Q58" s="113">
        <v>0</v>
      </c>
      <c r="R58" s="113">
        <v>34.69</v>
      </c>
      <c r="S58" s="113">
        <v>9.1000000000000014</v>
      </c>
      <c r="T58" s="113">
        <v>10.229999999999999</v>
      </c>
      <c r="U58" s="113">
        <v>571.45999999999674</v>
      </c>
      <c r="V58" s="113">
        <v>374.11999999999966</v>
      </c>
      <c r="W58" s="114">
        <v>640</v>
      </c>
      <c r="X58" s="110" t="s">
        <v>277</v>
      </c>
      <c r="Y58" s="115">
        <v>44952</v>
      </c>
      <c r="Z58" s="115" t="s">
        <v>284</v>
      </c>
      <c r="AA58" s="115" t="s">
        <v>275</v>
      </c>
    </row>
    <row r="59" spans="1:27" x14ac:dyDescent="0.35">
      <c r="A59" s="110" t="s">
        <v>455</v>
      </c>
      <c r="B59" s="110" t="s">
        <v>454</v>
      </c>
      <c r="C59" s="110" t="s">
        <v>399</v>
      </c>
      <c r="D59" s="110" t="s">
        <v>108</v>
      </c>
      <c r="E59" s="111">
        <v>77301</v>
      </c>
      <c r="F59" s="110" t="s">
        <v>125</v>
      </c>
      <c r="G59" s="110" t="s">
        <v>113</v>
      </c>
      <c r="H59" s="110" t="s">
        <v>105</v>
      </c>
      <c r="I59" s="112">
        <v>36.030511811023601</v>
      </c>
      <c r="J59" s="113">
        <v>907.91999999999734</v>
      </c>
      <c r="K59" s="113">
        <v>24.190000000000005</v>
      </c>
      <c r="L59" s="113">
        <v>6.13</v>
      </c>
      <c r="M59" s="113">
        <v>1.9299999999999997</v>
      </c>
      <c r="N59" s="113">
        <v>20.399999999999999</v>
      </c>
      <c r="O59" s="113">
        <v>919.76999999999498</v>
      </c>
      <c r="P59" s="113">
        <v>0</v>
      </c>
      <c r="Q59" s="113">
        <v>0</v>
      </c>
      <c r="R59" s="113">
        <v>2.4600000000000004</v>
      </c>
      <c r="S59" s="113">
        <v>2.46</v>
      </c>
      <c r="T59" s="113">
        <v>5.1700000000000008</v>
      </c>
      <c r="U59" s="113">
        <v>930.07999999999493</v>
      </c>
      <c r="V59" s="113">
        <v>584.91000000000145</v>
      </c>
      <c r="W59" s="114"/>
      <c r="X59" s="110" t="s">
        <v>277</v>
      </c>
      <c r="Y59" s="115">
        <v>44938</v>
      </c>
      <c r="Z59" s="115" t="s">
        <v>276</v>
      </c>
      <c r="AA59" s="116" t="s">
        <v>275</v>
      </c>
    </row>
    <row r="60" spans="1:27" ht="15.65" customHeight="1" x14ac:dyDescent="0.35">
      <c r="A60" s="110" t="s">
        <v>453</v>
      </c>
      <c r="B60" s="110" t="s">
        <v>452</v>
      </c>
      <c r="C60" s="110" t="s">
        <v>451</v>
      </c>
      <c r="D60" s="110" t="s">
        <v>170</v>
      </c>
      <c r="E60" s="111">
        <v>83442</v>
      </c>
      <c r="F60" s="110" t="s">
        <v>149</v>
      </c>
      <c r="G60" s="110" t="s">
        <v>113</v>
      </c>
      <c r="H60" s="110" t="s">
        <v>105</v>
      </c>
      <c r="I60" s="112">
        <v>3.2</v>
      </c>
      <c r="J60" s="113">
        <v>0.22999999999999995</v>
      </c>
      <c r="K60" s="113">
        <v>0.5</v>
      </c>
      <c r="L60" s="113">
        <v>0.31</v>
      </c>
      <c r="M60" s="113">
        <v>0.04</v>
      </c>
      <c r="N60" s="113">
        <v>0.82000000000000028</v>
      </c>
      <c r="O60" s="113">
        <v>0.26</v>
      </c>
      <c r="P60" s="113">
        <v>0</v>
      </c>
      <c r="Q60" s="113">
        <v>0</v>
      </c>
      <c r="R60" s="113">
        <v>0.04</v>
      </c>
      <c r="S60" s="113">
        <v>0.08</v>
      </c>
      <c r="T60" s="113">
        <v>0.06</v>
      </c>
      <c r="U60" s="113">
        <v>0.90000000000000036</v>
      </c>
      <c r="V60" s="113">
        <v>0.81000000000000028</v>
      </c>
      <c r="W60" s="114"/>
      <c r="X60" s="110" t="s">
        <v>164</v>
      </c>
      <c r="Y60" s="115">
        <v>44515</v>
      </c>
      <c r="Z60" s="115" t="s">
        <v>295</v>
      </c>
      <c r="AA60" s="115" t="s">
        <v>275</v>
      </c>
    </row>
    <row r="61" spans="1:27" x14ac:dyDescent="0.35">
      <c r="A61" s="110" t="s">
        <v>450</v>
      </c>
      <c r="B61" s="110" t="s">
        <v>449</v>
      </c>
      <c r="C61" s="110" t="s">
        <v>448</v>
      </c>
      <c r="D61" s="110" t="s">
        <v>111</v>
      </c>
      <c r="E61" s="111">
        <v>71342</v>
      </c>
      <c r="F61" s="110" t="s">
        <v>112</v>
      </c>
      <c r="G61" s="110" t="s">
        <v>104</v>
      </c>
      <c r="H61" s="110" t="s">
        <v>105</v>
      </c>
      <c r="I61" s="112">
        <v>34.487050960735203</v>
      </c>
      <c r="J61" s="113">
        <v>409.20999999999697</v>
      </c>
      <c r="K61" s="113">
        <v>179.71999999999983</v>
      </c>
      <c r="L61" s="113">
        <v>231.81000000000003</v>
      </c>
      <c r="M61" s="113">
        <v>174.5000000000002</v>
      </c>
      <c r="N61" s="113">
        <v>465.81999999999965</v>
      </c>
      <c r="O61" s="113">
        <v>527.78999999999746</v>
      </c>
      <c r="P61" s="113">
        <v>0.13999999999999999</v>
      </c>
      <c r="Q61" s="113">
        <v>1.49</v>
      </c>
      <c r="R61" s="113">
        <v>191.10000000000028</v>
      </c>
      <c r="S61" s="113">
        <v>83.240000000000066</v>
      </c>
      <c r="T61" s="113">
        <v>93.30999999999996</v>
      </c>
      <c r="U61" s="113">
        <v>627.5899999999998</v>
      </c>
      <c r="V61" s="113">
        <v>763.96000000000049</v>
      </c>
      <c r="W61" s="114">
        <v>1170</v>
      </c>
      <c r="X61" s="110" t="s">
        <v>277</v>
      </c>
      <c r="Y61" s="115">
        <v>44574</v>
      </c>
      <c r="Z61" s="115" t="s">
        <v>284</v>
      </c>
      <c r="AA61" s="116" t="s">
        <v>275</v>
      </c>
    </row>
    <row r="62" spans="1:27" ht="15.65" customHeight="1" x14ac:dyDescent="0.35">
      <c r="A62" s="110" t="s">
        <v>447</v>
      </c>
      <c r="B62" s="110" t="s">
        <v>446</v>
      </c>
      <c r="C62" s="110" t="s">
        <v>445</v>
      </c>
      <c r="D62" s="110" t="s">
        <v>111</v>
      </c>
      <c r="E62" s="111">
        <v>71303</v>
      </c>
      <c r="F62" s="110" t="s">
        <v>112</v>
      </c>
      <c r="G62" s="110" t="s">
        <v>146</v>
      </c>
      <c r="H62" s="110" t="s">
        <v>4</v>
      </c>
      <c r="I62" s="112">
        <v>3.2205035971222999</v>
      </c>
      <c r="J62" s="113">
        <v>160.92000000000365</v>
      </c>
      <c r="K62" s="113">
        <v>25.420000000000048</v>
      </c>
      <c r="L62" s="113">
        <v>52.710000000000107</v>
      </c>
      <c r="M62" s="113">
        <v>41.300000000000182</v>
      </c>
      <c r="N62" s="113">
        <v>101.51000000000101</v>
      </c>
      <c r="O62" s="113">
        <v>178.82000000000326</v>
      </c>
      <c r="P62" s="113">
        <v>0.02</v>
      </c>
      <c r="Q62" s="113">
        <v>0</v>
      </c>
      <c r="R62" s="113">
        <v>35.760000000000133</v>
      </c>
      <c r="S62" s="113">
        <v>16.459999999999948</v>
      </c>
      <c r="T62" s="113">
        <v>17.689999999999991</v>
      </c>
      <c r="U62" s="113">
        <v>210.43999999999971</v>
      </c>
      <c r="V62" s="113">
        <v>275.87999999999312</v>
      </c>
      <c r="W62" s="114"/>
      <c r="X62" s="110" t="s">
        <v>277</v>
      </c>
      <c r="Y62" s="115">
        <v>45198</v>
      </c>
      <c r="Z62" s="115" t="s">
        <v>306</v>
      </c>
      <c r="AA62" s="115" t="s">
        <v>275</v>
      </c>
    </row>
    <row r="63" spans="1:27" x14ac:dyDescent="0.35">
      <c r="A63" s="110" t="s">
        <v>444</v>
      </c>
      <c r="B63" s="110" t="s">
        <v>443</v>
      </c>
      <c r="C63" s="110" t="s">
        <v>442</v>
      </c>
      <c r="D63" s="110" t="s">
        <v>111</v>
      </c>
      <c r="E63" s="111">
        <v>71251</v>
      </c>
      <c r="F63" s="110" t="s">
        <v>112</v>
      </c>
      <c r="G63" s="110" t="s">
        <v>104</v>
      </c>
      <c r="H63" s="110" t="s">
        <v>105</v>
      </c>
      <c r="I63" s="112">
        <v>33.582072617246602</v>
      </c>
      <c r="J63" s="113">
        <v>1018.0099999999929</v>
      </c>
      <c r="K63" s="113">
        <v>12.089999999999993</v>
      </c>
      <c r="L63" s="113">
        <v>0.34</v>
      </c>
      <c r="M63" s="113">
        <v>0.02</v>
      </c>
      <c r="N63" s="113">
        <v>14.089999999999993</v>
      </c>
      <c r="O63" s="113">
        <v>1016.369999999993</v>
      </c>
      <c r="P63" s="113">
        <v>0</v>
      </c>
      <c r="Q63" s="113">
        <v>0</v>
      </c>
      <c r="R63" s="113">
        <v>2.4900000000000002</v>
      </c>
      <c r="S63" s="113">
        <v>3.11</v>
      </c>
      <c r="T63" s="113">
        <v>5.87</v>
      </c>
      <c r="U63" s="113">
        <v>1018.989999999993</v>
      </c>
      <c r="V63" s="113">
        <v>757.83999999999617</v>
      </c>
      <c r="W63" s="114">
        <v>500</v>
      </c>
      <c r="X63" s="110" t="s">
        <v>277</v>
      </c>
      <c r="Y63" s="115">
        <v>44910</v>
      </c>
      <c r="Z63" s="115" t="s">
        <v>306</v>
      </c>
      <c r="AA63" s="116" t="s">
        <v>275</v>
      </c>
    </row>
    <row r="64" spans="1:27" ht="15.75" customHeight="1" x14ac:dyDescent="0.35">
      <c r="A64" s="110" t="s">
        <v>441</v>
      </c>
      <c r="B64" s="110" t="s">
        <v>440</v>
      </c>
      <c r="C64" s="110" t="s">
        <v>439</v>
      </c>
      <c r="D64" s="110" t="s">
        <v>143</v>
      </c>
      <c r="E64" s="111">
        <v>56201</v>
      </c>
      <c r="F64" s="110" t="s">
        <v>144</v>
      </c>
      <c r="G64" s="110" t="s">
        <v>113</v>
      </c>
      <c r="H64" s="110" t="s">
        <v>105</v>
      </c>
      <c r="I64" s="112">
        <v>51.924107142857103</v>
      </c>
      <c r="J64" s="113">
        <v>10.680000000000005</v>
      </c>
      <c r="K64" s="113">
        <v>10.790000000000003</v>
      </c>
      <c r="L64" s="113">
        <v>55.750000000000028</v>
      </c>
      <c r="M64" s="113">
        <v>12.63</v>
      </c>
      <c r="N64" s="113">
        <v>46.530000000000008</v>
      </c>
      <c r="O64" s="113">
        <v>30.70999999999999</v>
      </c>
      <c r="P64" s="113">
        <v>6.8400000000000007</v>
      </c>
      <c r="Q64" s="113">
        <v>5.7700000000000005</v>
      </c>
      <c r="R64" s="113">
        <v>21.330000000000002</v>
      </c>
      <c r="S64" s="113">
        <v>5.7600000000000007</v>
      </c>
      <c r="T64" s="113">
        <v>5.7299999999999995</v>
      </c>
      <c r="U64" s="113">
        <v>57.030000000000065</v>
      </c>
      <c r="V64" s="113">
        <v>75.420000000000059</v>
      </c>
      <c r="W64" s="114"/>
      <c r="X64" s="110" t="s">
        <v>277</v>
      </c>
      <c r="Y64" s="115">
        <v>45001</v>
      </c>
      <c r="Z64" s="115" t="s">
        <v>276</v>
      </c>
      <c r="AA64" s="115" t="s">
        <v>275</v>
      </c>
    </row>
    <row r="65" spans="1:27" ht="15.65" customHeight="1" x14ac:dyDescent="0.35">
      <c r="A65" s="110" t="s">
        <v>438</v>
      </c>
      <c r="B65" s="110" t="s">
        <v>437</v>
      </c>
      <c r="C65" s="110" t="s">
        <v>436</v>
      </c>
      <c r="D65" s="110" t="s">
        <v>147</v>
      </c>
      <c r="E65" s="111">
        <v>74647</v>
      </c>
      <c r="F65" s="110" t="s">
        <v>8</v>
      </c>
      <c r="G65" s="110" t="s">
        <v>113</v>
      </c>
      <c r="H65" s="110" t="s">
        <v>105</v>
      </c>
      <c r="I65" s="112">
        <v>37.3348837209302</v>
      </c>
      <c r="J65" s="113">
        <v>43.040000000000006</v>
      </c>
      <c r="K65" s="113">
        <v>14.399999999999999</v>
      </c>
      <c r="L65" s="113">
        <v>21.419999999999998</v>
      </c>
      <c r="M65" s="113">
        <v>15.379999999999999</v>
      </c>
      <c r="N65" s="113">
        <v>43.48</v>
      </c>
      <c r="O65" s="113">
        <v>50.760000000000019</v>
      </c>
      <c r="P65" s="113">
        <v>0</v>
      </c>
      <c r="Q65" s="113">
        <v>0</v>
      </c>
      <c r="R65" s="113">
        <v>16.709999999999997</v>
      </c>
      <c r="S65" s="113">
        <v>7.7</v>
      </c>
      <c r="T65" s="113">
        <v>12.02</v>
      </c>
      <c r="U65" s="113">
        <v>57.810000000000038</v>
      </c>
      <c r="V65" s="113">
        <v>73.659999999999968</v>
      </c>
      <c r="W65" s="114"/>
      <c r="X65" s="110" t="s">
        <v>277</v>
      </c>
      <c r="Y65" s="115">
        <v>44987</v>
      </c>
      <c r="Z65" s="115" t="s">
        <v>284</v>
      </c>
      <c r="AA65" s="115" t="s">
        <v>275</v>
      </c>
    </row>
    <row r="66" spans="1:27" ht="15.65" customHeight="1" x14ac:dyDescent="0.35">
      <c r="A66" s="110" t="s">
        <v>435</v>
      </c>
      <c r="B66" s="110" t="s">
        <v>434</v>
      </c>
      <c r="C66" s="110" t="s">
        <v>433</v>
      </c>
      <c r="D66" s="110" t="s">
        <v>108</v>
      </c>
      <c r="E66" s="111">
        <v>78118</v>
      </c>
      <c r="F66" s="110" t="s">
        <v>109</v>
      </c>
      <c r="G66" s="110" t="s">
        <v>104</v>
      </c>
      <c r="H66" s="110" t="s">
        <v>105</v>
      </c>
      <c r="I66" s="112">
        <v>37.793335696561499</v>
      </c>
      <c r="J66" s="113">
        <v>1204.4599999999919</v>
      </c>
      <c r="K66" s="113">
        <v>13.8</v>
      </c>
      <c r="L66" s="113">
        <v>0.02</v>
      </c>
      <c r="M66" s="113">
        <v>0.05</v>
      </c>
      <c r="N66" s="113">
        <v>37.639999999999993</v>
      </c>
      <c r="O66" s="113">
        <v>1180.4899999999932</v>
      </c>
      <c r="P66" s="113">
        <v>0</v>
      </c>
      <c r="Q66" s="113">
        <v>0.2</v>
      </c>
      <c r="R66" s="113">
        <v>0.89000000000000012</v>
      </c>
      <c r="S66" s="113">
        <v>2.6700000000000004</v>
      </c>
      <c r="T66" s="113">
        <v>29.030000000000005</v>
      </c>
      <c r="U66" s="113">
        <v>1185.7399999999921</v>
      </c>
      <c r="V66" s="113">
        <v>746.60000000000639</v>
      </c>
      <c r="W66" s="114">
        <v>830</v>
      </c>
      <c r="X66" s="110" t="s">
        <v>277</v>
      </c>
      <c r="Y66" s="115">
        <v>45001</v>
      </c>
      <c r="Z66" s="115" t="s">
        <v>284</v>
      </c>
      <c r="AA66" s="115" t="s">
        <v>275</v>
      </c>
    </row>
    <row r="67" spans="1:27" ht="15.65" customHeight="1" x14ac:dyDescent="0.35">
      <c r="A67" s="110" t="s">
        <v>432</v>
      </c>
      <c r="B67" s="110" t="s">
        <v>431</v>
      </c>
      <c r="C67" s="110" t="s">
        <v>187</v>
      </c>
      <c r="D67" s="110" t="s">
        <v>133</v>
      </c>
      <c r="E67" s="111">
        <v>33194</v>
      </c>
      <c r="F67" s="110" t="s">
        <v>7</v>
      </c>
      <c r="G67" s="110" t="s">
        <v>122</v>
      </c>
      <c r="H67" s="110" t="s">
        <v>4</v>
      </c>
      <c r="I67" s="112">
        <v>41.5943251533742</v>
      </c>
      <c r="J67" s="113">
        <v>18.970000000000013</v>
      </c>
      <c r="K67" s="113">
        <v>4.29</v>
      </c>
      <c r="L67" s="113">
        <v>254.40999999999991</v>
      </c>
      <c r="M67" s="113">
        <v>307.70000000000033</v>
      </c>
      <c r="N67" s="113">
        <v>393.94000000000011</v>
      </c>
      <c r="O67" s="113">
        <v>190.59999999999988</v>
      </c>
      <c r="P67" s="113">
        <v>0.83</v>
      </c>
      <c r="Q67" s="113">
        <v>0</v>
      </c>
      <c r="R67" s="113">
        <v>184.08</v>
      </c>
      <c r="S67" s="113">
        <v>52.99</v>
      </c>
      <c r="T67" s="113">
        <v>23.709999999999994</v>
      </c>
      <c r="U67" s="113">
        <v>324.58999999999958</v>
      </c>
      <c r="V67" s="113">
        <v>393.35000000000008</v>
      </c>
      <c r="W67" s="114">
        <v>450</v>
      </c>
      <c r="X67" s="110" t="s">
        <v>277</v>
      </c>
      <c r="Y67" s="115">
        <v>45008</v>
      </c>
      <c r="Z67" s="115" t="s">
        <v>284</v>
      </c>
      <c r="AA67" s="115" t="s">
        <v>275</v>
      </c>
    </row>
    <row r="68" spans="1:27" ht="15.65" customHeight="1" x14ac:dyDescent="0.35">
      <c r="A68" s="110" t="s">
        <v>430</v>
      </c>
      <c r="B68" s="110" t="s">
        <v>429</v>
      </c>
      <c r="C68" s="110" t="s">
        <v>428</v>
      </c>
      <c r="D68" s="110" t="s">
        <v>111</v>
      </c>
      <c r="E68" s="111">
        <v>71483</v>
      </c>
      <c r="F68" s="110" t="s">
        <v>112</v>
      </c>
      <c r="G68" s="110" t="s">
        <v>104</v>
      </c>
      <c r="H68" s="110" t="s">
        <v>4</v>
      </c>
      <c r="I68" s="112">
        <v>23.4867275430028</v>
      </c>
      <c r="J68" s="113">
        <v>1322.2199999999445</v>
      </c>
      <c r="K68" s="113">
        <v>66.889999999999972</v>
      </c>
      <c r="L68" s="113">
        <v>70.130000000000067</v>
      </c>
      <c r="M68" s="113">
        <v>32.949999999999996</v>
      </c>
      <c r="N68" s="113">
        <v>141.68</v>
      </c>
      <c r="O68" s="113">
        <v>1350.5099999999409</v>
      </c>
      <c r="P68" s="113">
        <v>0</v>
      </c>
      <c r="Q68" s="113">
        <v>0</v>
      </c>
      <c r="R68" s="113">
        <v>54.049999999999976</v>
      </c>
      <c r="S68" s="113">
        <v>28.110000000000003</v>
      </c>
      <c r="T68" s="113">
        <v>30.629999999999995</v>
      </c>
      <c r="U68" s="113">
        <v>1379.3999999999405</v>
      </c>
      <c r="V68" s="113">
        <v>946.50999999999726</v>
      </c>
      <c r="W68" s="114">
        <v>946</v>
      </c>
      <c r="X68" s="110" t="s">
        <v>277</v>
      </c>
      <c r="Y68" s="115">
        <v>44952</v>
      </c>
      <c r="Z68" s="115" t="s">
        <v>284</v>
      </c>
      <c r="AA68" s="115" t="s">
        <v>275</v>
      </c>
    </row>
    <row r="69" spans="1:27" ht="15.65" customHeight="1" x14ac:dyDescent="0.35">
      <c r="A69" s="110" t="s">
        <v>427</v>
      </c>
      <c r="B69" s="110" t="s">
        <v>426</v>
      </c>
      <c r="C69" s="110" t="s">
        <v>425</v>
      </c>
      <c r="D69" s="110" t="s">
        <v>108</v>
      </c>
      <c r="E69" s="111">
        <v>76642</v>
      </c>
      <c r="F69" s="110" t="s">
        <v>125</v>
      </c>
      <c r="G69" s="110" t="s">
        <v>126</v>
      </c>
      <c r="H69" s="110" t="s">
        <v>4</v>
      </c>
      <c r="I69" s="112">
        <v>28.26</v>
      </c>
      <c r="J69" s="113">
        <v>52.029999999999923</v>
      </c>
      <c r="K69" s="113">
        <v>2.81</v>
      </c>
      <c r="L69" s="113">
        <v>0.46000000000000008</v>
      </c>
      <c r="M69" s="113">
        <v>0.3</v>
      </c>
      <c r="N69" s="113">
        <v>3.4699999999999993</v>
      </c>
      <c r="O69" s="113">
        <v>52.129999999999924</v>
      </c>
      <c r="P69" s="113">
        <v>0</v>
      </c>
      <c r="Q69" s="113">
        <v>0</v>
      </c>
      <c r="R69" s="113">
        <v>1.06</v>
      </c>
      <c r="S69" s="113">
        <v>0</v>
      </c>
      <c r="T69" s="113">
        <v>1.02</v>
      </c>
      <c r="U69" s="113">
        <v>53.519999999999932</v>
      </c>
      <c r="V69" s="113">
        <v>47.369999999999948</v>
      </c>
      <c r="W69" s="114"/>
      <c r="X69" s="110" t="s">
        <v>277</v>
      </c>
      <c r="Y69" s="115">
        <v>44938</v>
      </c>
      <c r="Z69" s="115" t="s">
        <v>276</v>
      </c>
      <c r="AA69" s="115" t="s">
        <v>275</v>
      </c>
    </row>
    <row r="70" spans="1:27" ht="15.65" customHeight="1" x14ac:dyDescent="0.35">
      <c r="A70" s="110" t="s">
        <v>424</v>
      </c>
      <c r="B70" s="110" t="s">
        <v>423</v>
      </c>
      <c r="C70" s="110" t="s">
        <v>422</v>
      </c>
      <c r="D70" s="110" t="s">
        <v>159</v>
      </c>
      <c r="E70" s="111">
        <v>52401</v>
      </c>
      <c r="F70" s="110" t="s">
        <v>144</v>
      </c>
      <c r="G70" s="110" t="s">
        <v>113</v>
      </c>
      <c r="H70" s="110" t="s">
        <v>105</v>
      </c>
      <c r="I70" s="112">
        <v>21.2258064516129</v>
      </c>
      <c r="J70" s="113">
        <v>2.5500000000000003</v>
      </c>
      <c r="K70" s="113">
        <v>2.44</v>
      </c>
      <c r="L70" s="113">
        <v>5.09</v>
      </c>
      <c r="M70" s="113">
        <v>1.3</v>
      </c>
      <c r="N70" s="113">
        <v>8.4199999999999982</v>
      </c>
      <c r="O70" s="113">
        <v>1.86</v>
      </c>
      <c r="P70" s="113">
        <v>1.1000000000000001</v>
      </c>
      <c r="Q70" s="113">
        <v>0</v>
      </c>
      <c r="R70" s="113">
        <v>2.7600000000000002</v>
      </c>
      <c r="S70" s="113">
        <v>1.4300000000000002</v>
      </c>
      <c r="T70" s="113">
        <v>0.47</v>
      </c>
      <c r="U70" s="113">
        <v>6.7199999999999989</v>
      </c>
      <c r="V70" s="113">
        <v>9.9699999999999971</v>
      </c>
      <c r="W70" s="114"/>
      <c r="X70" s="110" t="s">
        <v>277</v>
      </c>
      <c r="Y70" s="115">
        <v>45197</v>
      </c>
      <c r="Z70" s="115" t="s">
        <v>276</v>
      </c>
      <c r="AA70" s="115" t="s">
        <v>275</v>
      </c>
    </row>
    <row r="71" spans="1:27" x14ac:dyDescent="0.35">
      <c r="A71" s="110" t="s">
        <v>421</v>
      </c>
      <c r="B71" s="110" t="s">
        <v>420</v>
      </c>
      <c r="C71" s="110" t="s">
        <v>286</v>
      </c>
      <c r="D71" s="110" t="s">
        <v>108</v>
      </c>
      <c r="E71" s="111">
        <v>78041</v>
      </c>
      <c r="F71" s="110" t="s">
        <v>285</v>
      </c>
      <c r="G71" s="110" t="s">
        <v>104</v>
      </c>
      <c r="H71" s="110" t="s">
        <v>105</v>
      </c>
      <c r="I71" s="112">
        <v>31.440196078431399</v>
      </c>
      <c r="J71" s="113">
        <v>281.4400000000017</v>
      </c>
      <c r="K71" s="113">
        <v>4.82</v>
      </c>
      <c r="L71" s="113">
        <v>2.0599999999999996</v>
      </c>
      <c r="M71" s="113">
        <v>3.2800000000000011</v>
      </c>
      <c r="N71" s="113">
        <v>2.97</v>
      </c>
      <c r="O71" s="113">
        <v>45.619999999999983</v>
      </c>
      <c r="P71" s="113">
        <v>10.95</v>
      </c>
      <c r="Q71" s="113">
        <v>232.06000000000023</v>
      </c>
      <c r="R71" s="113">
        <v>4.1500000000000004</v>
      </c>
      <c r="S71" s="113">
        <v>1.9500000000000002</v>
      </c>
      <c r="T71" s="113">
        <v>7.8199999999999994</v>
      </c>
      <c r="U71" s="113">
        <v>277.68000000000171</v>
      </c>
      <c r="V71" s="113">
        <v>239.92000000000013</v>
      </c>
      <c r="W71" s="114"/>
      <c r="X71" s="110" t="s">
        <v>277</v>
      </c>
      <c r="Y71" s="115">
        <v>45008</v>
      </c>
      <c r="Z71" s="115" t="s">
        <v>276</v>
      </c>
      <c r="AA71" s="115" t="s">
        <v>275</v>
      </c>
    </row>
    <row r="72" spans="1:27" x14ac:dyDescent="0.35">
      <c r="A72" s="110" t="s">
        <v>419</v>
      </c>
      <c r="B72" s="110" t="s">
        <v>418</v>
      </c>
      <c r="C72" s="110" t="s">
        <v>417</v>
      </c>
      <c r="D72" s="110" t="s">
        <v>117</v>
      </c>
      <c r="E72" s="111">
        <v>39046</v>
      </c>
      <c r="F72" s="110" t="s">
        <v>112</v>
      </c>
      <c r="G72" s="110" t="s">
        <v>126</v>
      </c>
      <c r="H72" s="110" t="s">
        <v>105</v>
      </c>
      <c r="I72" s="112">
        <v>2.7222222222222201</v>
      </c>
      <c r="J72" s="113">
        <v>0.09</v>
      </c>
      <c r="K72" s="113">
        <v>0.96000000000000052</v>
      </c>
      <c r="L72" s="113">
        <v>0.80000000000000049</v>
      </c>
      <c r="M72" s="113">
        <v>1.0900000000000005</v>
      </c>
      <c r="N72" s="113">
        <v>2.5199999999999987</v>
      </c>
      <c r="O72" s="113">
        <v>0.38</v>
      </c>
      <c r="P72" s="113">
        <v>0.01</v>
      </c>
      <c r="Q72" s="113">
        <v>0.03</v>
      </c>
      <c r="R72" s="113">
        <v>0.22000000000000003</v>
      </c>
      <c r="S72" s="113">
        <v>0</v>
      </c>
      <c r="T72" s="113">
        <v>0</v>
      </c>
      <c r="U72" s="113">
        <v>2.7199999999999971</v>
      </c>
      <c r="V72" s="113">
        <v>2.6499999999999981</v>
      </c>
      <c r="W72" s="114"/>
      <c r="X72" s="110" t="s">
        <v>277</v>
      </c>
      <c r="Y72" s="115">
        <v>45162</v>
      </c>
      <c r="Z72" s="115" t="s">
        <v>355</v>
      </c>
      <c r="AA72" s="115" t="s">
        <v>354</v>
      </c>
    </row>
    <row r="73" spans="1:27" ht="15.65" customHeight="1" x14ac:dyDescent="0.35">
      <c r="A73" s="110" t="s">
        <v>416</v>
      </c>
      <c r="B73" s="110" t="s">
        <v>415</v>
      </c>
      <c r="C73" s="110" t="s">
        <v>414</v>
      </c>
      <c r="D73" s="110" t="s">
        <v>171</v>
      </c>
      <c r="E73" s="111">
        <v>71854</v>
      </c>
      <c r="F73" s="110" t="s">
        <v>112</v>
      </c>
      <c r="G73" s="110" t="s">
        <v>126</v>
      </c>
      <c r="H73" s="110" t="s">
        <v>105</v>
      </c>
      <c r="I73" s="112">
        <v>1.5882352941176501</v>
      </c>
      <c r="J73" s="113">
        <v>0.04</v>
      </c>
      <c r="K73" s="113">
        <v>0.12000000000000001</v>
      </c>
      <c r="L73" s="113">
        <v>9.9999999999999992E-2</v>
      </c>
      <c r="M73" s="113">
        <v>0.03</v>
      </c>
      <c r="N73" s="113">
        <v>0.21000000000000005</v>
      </c>
      <c r="O73" s="113">
        <v>0.02</v>
      </c>
      <c r="P73" s="113">
        <v>0.06</v>
      </c>
      <c r="Q73" s="113">
        <v>0</v>
      </c>
      <c r="R73" s="113">
        <v>0.01</v>
      </c>
      <c r="S73" s="113">
        <v>0</v>
      </c>
      <c r="T73" s="113">
        <v>0.01</v>
      </c>
      <c r="U73" s="113">
        <v>0.27000000000000007</v>
      </c>
      <c r="V73" s="113">
        <v>0.19</v>
      </c>
      <c r="W73" s="114"/>
      <c r="X73" s="110" t="s">
        <v>164</v>
      </c>
      <c r="Y73" s="115">
        <v>44566</v>
      </c>
      <c r="Z73" s="115" t="s">
        <v>295</v>
      </c>
      <c r="AA73" s="115" t="s">
        <v>275</v>
      </c>
    </row>
    <row r="74" spans="1:27" x14ac:dyDescent="0.35">
      <c r="A74" s="110" t="s">
        <v>413</v>
      </c>
      <c r="B74" s="110" t="s">
        <v>412</v>
      </c>
      <c r="C74" s="110" t="s">
        <v>411</v>
      </c>
      <c r="D74" s="110" t="s">
        <v>170</v>
      </c>
      <c r="E74" s="111">
        <v>83318</v>
      </c>
      <c r="F74" s="110" t="s">
        <v>149</v>
      </c>
      <c r="G74" s="110" t="s">
        <v>113</v>
      </c>
      <c r="H74" s="110" t="s">
        <v>105</v>
      </c>
      <c r="I74" s="112">
        <v>3.0449438202247201</v>
      </c>
      <c r="J74" s="113">
        <v>0.16</v>
      </c>
      <c r="K74" s="113">
        <v>1.9900000000000009</v>
      </c>
      <c r="L74" s="113">
        <v>0.38000000000000006</v>
      </c>
      <c r="M74" s="113">
        <v>0.29000000000000009</v>
      </c>
      <c r="N74" s="113">
        <v>2.5299999999999998</v>
      </c>
      <c r="O74" s="113">
        <v>0.26</v>
      </c>
      <c r="P74" s="113">
        <v>0</v>
      </c>
      <c r="Q74" s="113">
        <v>0.03</v>
      </c>
      <c r="R74" s="113">
        <v>0.05</v>
      </c>
      <c r="S74" s="113">
        <v>0</v>
      </c>
      <c r="T74" s="113">
        <v>0.06</v>
      </c>
      <c r="U74" s="113">
        <v>2.7099999999999991</v>
      </c>
      <c r="V74" s="113">
        <v>2.2799999999999998</v>
      </c>
      <c r="W74" s="114"/>
      <c r="X74" s="110" t="s">
        <v>277</v>
      </c>
      <c r="Y74" s="115">
        <v>45190</v>
      </c>
      <c r="Z74" s="115" t="s">
        <v>276</v>
      </c>
      <c r="AA74" s="116" t="s">
        <v>354</v>
      </c>
    </row>
    <row r="75" spans="1:27" x14ac:dyDescent="0.35">
      <c r="A75" s="110" t="s">
        <v>410</v>
      </c>
      <c r="B75" s="110" t="s">
        <v>409</v>
      </c>
      <c r="C75" s="110" t="s">
        <v>408</v>
      </c>
      <c r="D75" s="110" t="s">
        <v>153</v>
      </c>
      <c r="E75" s="111">
        <v>48161</v>
      </c>
      <c r="F75" s="110" t="s">
        <v>151</v>
      </c>
      <c r="G75" s="110" t="s">
        <v>113</v>
      </c>
      <c r="H75" s="110" t="s">
        <v>4</v>
      </c>
      <c r="I75" s="112">
        <v>61.672566371681398</v>
      </c>
      <c r="J75" s="113">
        <v>56.839999999999996</v>
      </c>
      <c r="K75" s="113">
        <v>0.4</v>
      </c>
      <c r="L75" s="113">
        <v>1.85</v>
      </c>
      <c r="M75" s="113">
        <v>1.1300000000000001</v>
      </c>
      <c r="N75" s="113">
        <v>4.16</v>
      </c>
      <c r="O75" s="113">
        <v>55.66</v>
      </c>
      <c r="P75" s="113">
        <v>0.4</v>
      </c>
      <c r="Q75" s="113">
        <v>0</v>
      </c>
      <c r="R75" s="113">
        <v>1.0900000000000001</v>
      </c>
      <c r="S75" s="113">
        <v>0</v>
      </c>
      <c r="T75" s="113">
        <v>1.76</v>
      </c>
      <c r="U75" s="113">
        <v>57.369999999999983</v>
      </c>
      <c r="V75" s="113">
        <v>27.199999999999978</v>
      </c>
      <c r="W75" s="114"/>
      <c r="X75" s="110" t="s">
        <v>277</v>
      </c>
      <c r="Y75" s="115">
        <v>44973</v>
      </c>
      <c r="Z75" s="115" t="s">
        <v>276</v>
      </c>
      <c r="AA75" s="116" t="s">
        <v>275</v>
      </c>
    </row>
    <row r="76" spans="1:27" ht="15.65" customHeight="1" x14ac:dyDescent="0.35">
      <c r="A76" s="110" t="s">
        <v>407</v>
      </c>
      <c r="B76" s="110" t="s">
        <v>406</v>
      </c>
      <c r="C76" s="110" t="s">
        <v>405</v>
      </c>
      <c r="D76" s="110" t="s">
        <v>167</v>
      </c>
      <c r="E76" s="111">
        <v>96950</v>
      </c>
      <c r="F76" s="110" t="s">
        <v>141</v>
      </c>
      <c r="G76" s="110" t="s">
        <v>126</v>
      </c>
      <c r="H76" s="110" t="s">
        <v>105</v>
      </c>
      <c r="I76" s="112">
        <v>61</v>
      </c>
      <c r="J76" s="113">
        <v>0</v>
      </c>
      <c r="K76" s="113">
        <v>3.4699999999999998</v>
      </c>
      <c r="L76" s="113">
        <v>0.4</v>
      </c>
      <c r="M76" s="113">
        <v>0.98</v>
      </c>
      <c r="N76" s="113">
        <v>4.8499999999999988</v>
      </c>
      <c r="O76" s="113">
        <v>0</v>
      </c>
      <c r="P76" s="113">
        <v>0</v>
      </c>
      <c r="Q76" s="113">
        <v>0</v>
      </c>
      <c r="R76" s="113">
        <v>4.4699999999999989</v>
      </c>
      <c r="S76" s="113">
        <v>0</v>
      </c>
      <c r="T76" s="113">
        <v>0</v>
      </c>
      <c r="U76" s="113">
        <v>0.38</v>
      </c>
      <c r="V76" s="113">
        <v>4.8499999999999988</v>
      </c>
      <c r="W76" s="114"/>
      <c r="X76" s="110" t="s">
        <v>164</v>
      </c>
      <c r="Y76" s="115">
        <v>44618</v>
      </c>
      <c r="Z76" s="115" t="s">
        <v>295</v>
      </c>
      <c r="AA76" s="115" t="s">
        <v>275</v>
      </c>
    </row>
    <row r="77" spans="1:27" x14ac:dyDescent="0.35">
      <c r="A77" s="110" t="s">
        <v>404</v>
      </c>
      <c r="B77" s="110" t="s">
        <v>403</v>
      </c>
      <c r="C77" s="110" t="s">
        <v>402</v>
      </c>
      <c r="D77" s="110" t="s">
        <v>137</v>
      </c>
      <c r="E77" s="111">
        <v>16866</v>
      </c>
      <c r="F77" s="110" t="s">
        <v>138</v>
      </c>
      <c r="G77" s="110" t="s">
        <v>104</v>
      </c>
      <c r="H77" s="110" t="s">
        <v>105</v>
      </c>
      <c r="I77" s="112">
        <v>72.527845036319604</v>
      </c>
      <c r="J77" s="113">
        <v>230.66999999999976</v>
      </c>
      <c r="K77" s="113">
        <v>62.55</v>
      </c>
      <c r="L77" s="113">
        <v>501.19</v>
      </c>
      <c r="M77" s="113">
        <v>395.46999999999969</v>
      </c>
      <c r="N77" s="113">
        <v>603.34000000000026</v>
      </c>
      <c r="O77" s="113">
        <v>540.46999999999991</v>
      </c>
      <c r="P77" s="113">
        <v>22.209999999999997</v>
      </c>
      <c r="Q77" s="113">
        <v>23.860000000000007</v>
      </c>
      <c r="R77" s="113">
        <v>319.12000000000035</v>
      </c>
      <c r="S77" s="113">
        <v>92.559999999999974</v>
      </c>
      <c r="T77" s="113">
        <v>72.409999999999968</v>
      </c>
      <c r="U77" s="113">
        <v>705.7899999999994</v>
      </c>
      <c r="V77" s="113">
        <v>613.97000000000048</v>
      </c>
      <c r="W77" s="114">
        <v>800</v>
      </c>
      <c r="X77" s="110" t="s">
        <v>277</v>
      </c>
      <c r="Y77" s="115">
        <v>44987</v>
      </c>
      <c r="Z77" s="115" t="s">
        <v>284</v>
      </c>
      <c r="AA77" s="116" t="s">
        <v>275</v>
      </c>
    </row>
    <row r="78" spans="1:27" ht="15.65" customHeight="1" x14ac:dyDescent="0.35">
      <c r="A78" s="110" t="s">
        <v>401</v>
      </c>
      <c r="B78" s="110" t="s">
        <v>400</v>
      </c>
      <c r="C78" s="110" t="s">
        <v>399</v>
      </c>
      <c r="D78" s="110" t="s">
        <v>108</v>
      </c>
      <c r="E78" s="111">
        <v>77301</v>
      </c>
      <c r="F78" s="110" t="s">
        <v>125</v>
      </c>
      <c r="G78" s="110" t="s">
        <v>110</v>
      </c>
      <c r="H78" s="110" t="s">
        <v>105</v>
      </c>
      <c r="I78" s="112">
        <v>34.842083842083802</v>
      </c>
      <c r="J78" s="113">
        <v>418.78000000000117</v>
      </c>
      <c r="K78" s="113">
        <v>421.01000000000039</v>
      </c>
      <c r="L78" s="113">
        <v>219.80999999999995</v>
      </c>
      <c r="M78" s="113">
        <v>135.36999999999995</v>
      </c>
      <c r="N78" s="113">
        <v>505.7099999999997</v>
      </c>
      <c r="O78" s="113">
        <v>590.13999999999851</v>
      </c>
      <c r="P78" s="113">
        <v>33.090000000000003</v>
      </c>
      <c r="Q78" s="113">
        <v>66.030000000000015</v>
      </c>
      <c r="R78" s="113">
        <v>246.41999999999993</v>
      </c>
      <c r="S78" s="113">
        <v>127.15999999999997</v>
      </c>
      <c r="T78" s="113">
        <v>90.20999999999998</v>
      </c>
      <c r="U78" s="113">
        <v>731.18000000000006</v>
      </c>
      <c r="V78" s="113">
        <v>800.84000000000435</v>
      </c>
      <c r="W78" s="114">
        <v>750</v>
      </c>
      <c r="X78" s="110" t="s">
        <v>277</v>
      </c>
      <c r="Y78" s="115">
        <v>44896</v>
      </c>
      <c r="Z78" s="115" t="s">
        <v>284</v>
      </c>
      <c r="AA78" s="115" t="s">
        <v>275</v>
      </c>
    </row>
    <row r="79" spans="1:27" x14ac:dyDescent="0.35">
      <c r="A79" s="110" t="s">
        <v>398</v>
      </c>
      <c r="B79" s="110" t="s">
        <v>397</v>
      </c>
      <c r="C79" s="110" t="s">
        <v>394</v>
      </c>
      <c r="D79" s="110" t="s">
        <v>148</v>
      </c>
      <c r="E79" s="111">
        <v>89060</v>
      </c>
      <c r="F79" s="110" t="s">
        <v>149</v>
      </c>
      <c r="G79" s="110" t="s">
        <v>119</v>
      </c>
      <c r="H79" s="110" t="s">
        <v>105</v>
      </c>
      <c r="I79" s="112">
        <v>39.2576687116564</v>
      </c>
      <c r="J79" s="113">
        <v>85.789999999999793</v>
      </c>
      <c r="K79" s="113">
        <v>42.039999999999957</v>
      </c>
      <c r="L79" s="113">
        <v>37.010000000000005</v>
      </c>
      <c r="M79" s="113">
        <v>41.019999999999989</v>
      </c>
      <c r="N79" s="113">
        <v>109.10999999999987</v>
      </c>
      <c r="O79" s="113">
        <v>96.749999999999787</v>
      </c>
      <c r="P79" s="113">
        <v>0</v>
      </c>
      <c r="Q79" s="113">
        <v>0</v>
      </c>
      <c r="R79" s="113">
        <v>48.179999999999978</v>
      </c>
      <c r="S79" s="113">
        <v>13.109999999999996</v>
      </c>
      <c r="T79" s="113">
        <v>10.569999999999999</v>
      </c>
      <c r="U79" s="113">
        <v>133.99999999999974</v>
      </c>
      <c r="V79" s="113">
        <v>162.69000000000048</v>
      </c>
      <c r="W79" s="114"/>
      <c r="X79" s="110" t="s">
        <v>277</v>
      </c>
      <c r="Y79" s="115">
        <v>45015</v>
      </c>
      <c r="Z79" s="115" t="s">
        <v>127</v>
      </c>
      <c r="AA79" s="115" t="s">
        <v>275</v>
      </c>
    </row>
    <row r="80" spans="1:27" ht="15.65" customHeight="1" x14ac:dyDescent="0.35">
      <c r="A80" s="110" t="s">
        <v>396</v>
      </c>
      <c r="B80" s="110" t="s">
        <v>395</v>
      </c>
      <c r="C80" s="110" t="s">
        <v>394</v>
      </c>
      <c r="D80" s="110" t="s">
        <v>148</v>
      </c>
      <c r="E80" s="111">
        <v>89060</v>
      </c>
      <c r="F80" s="110" t="s">
        <v>149</v>
      </c>
      <c r="G80" s="110" t="s">
        <v>113</v>
      </c>
      <c r="H80" s="110" t="s">
        <v>105</v>
      </c>
      <c r="I80" s="112">
        <v>46.994475138121501</v>
      </c>
      <c r="J80" s="113">
        <v>6.54</v>
      </c>
      <c r="K80" s="113">
        <v>15.690000000000001</v>
      </c>
      <c r="L80" s="113">
        <v>18.850000000000005</v>
      </c>
      <c r="M80" s="113">
        <v>31.450000000000014</v>
      </c>
      <c r="N80" s="113">
        <v>63.179999999999907</v>
      </c>
      <c r="O80" s="113">
        <v>9.3500000000000068</v>
      </c>
      <c r="P80" s="113">
        <v>0</v>
      </c>
      <c r="Q80" s="113">
        <v>0</v>
      </c>
      <c r="R80" s="113">
        <v>33.72</v>
      </c>
      <c r="S80" s="113">
        <v>8.1900000000000031</v>
      </c>
      <c r="T80" s="113">
        <v>5.3100000000000005</v>
      </c>
      <c r="U80" s="113">
        <v>25.310000000000013</v>
      </c>
      <c r="V80" s="113">
        <v>59.459999999999916</v>
      </c>
      <c r="W80" s="114"/>
      <c r="X80" s="110" t="s">
        <v>277</v>
      </c>
      <c r="Y80" s="115">
        <v>44882</v>
      </c>
      <c r="Z80" s="115" t="s">
        <v>276</v>
      </c>
      <c r="AA80" s="115" t="s">
        <v>275</v>
      </c>
    </row>
    <row r="81" spans="1:27" x14ac:dyDescent="0.35">
      <c r="A81" s="110" t="s">
        <v>391</v>
      </c>
      <c r="B81" s="110" t="s">
        <v>393</v>
      </c>
      <c r="C81" s="110" t="s">
        <v>392</v>
      </c>
      <c r="D81" s="110" t="s">
        <v>133</v>
      </c>
      <c r="E81" s="111">
        <v>32839</v>
      </c>
      <c r="F81" s="110" t="s">
        <v>7</v>
      </c>
      <c r="G81" s="110" t="s">
        <v>126</v>
      </c>
      <c r="H81" s="110" t="s">
        <v>105</v>
      </c>
      <c r="I81" s="112">
        <v>1.96</v>
      </c>
      <c r="J81" s="113">
        <v>0.18</v>
      </c>
      <c r="K81" s="113">
        <v>0.24</v>
      </c>
      <c r="L81" s="113">
        <v>0.91000000000000059</v>
      </c>
      <c r="M81" s="113">
        <v>0.16</v>
      </c>
      <c r="N81" s="113">
        <v>0.64000000000000035</v>
      </c>
      <c r="O81" s="113">
        <v>0.72000000000000042</v>
      </c>
      <c r="P81" s="113">
        <v>7.0000000000000007E-2</v>
      </c>
      <c r="Q81" s="113">
        <v>0.06</v>
      </c>
      <c r="R81" s="113">
        <v>0.04</v>
      </c>
      <c r="S81" s="113">
        <v>0</v>
      </c>
      <c r="T81" s="113">
        <v>0.03</v>
      </c>
      <c r="U81" s="113">
        <v>1.420000000000001</v>
      </c>
      <c r="V81" s="113">
        <v>0.79000000000000048</v>
      </c>
      <c r="W81" s="114"/>
      <c r="X81" s="110" t="s">
        <v>164</v>
      </c>
      <c r="Y81" s="115">
        <v>44930</v>
      </c>
      <c r="Z81" s="115" t="s">
        <v>295</v>
      </c>
      <c r="AA81" s="116" t="s">
        <v>275</v>
      </c>
    </row>
    <row r="82" spans="1:27" ht="15.65" customHeight="1" x14ac:dyDescent="0.35">
      <c r="A82" s="110" t="s">
        <v>391</v>
      </c>
      <c r="B82" s="110" t="s">
        <v>390</v>
      </c>
      <c r="C82" s="110" t="s">
        <v>389</v>
      </c>
      <c r="D82" s="110" t="s">
        <v>139</v>
      </c>
      <c r="E82" s="111">
        <v>10924</v>
      </c>
      <c r="F82" s="110" t="s">
        <v>145</v>
      </c>
      <c r="G82" s="110" t="s">
        <v>113</v>
      </c>
      <c r="H82" s="110" t="s">
        <v>105</v>
      </c>
      <c r="I82" s="112">
        <v>88.2040816326531</v>
      </c>
      <c r="J82" s="113">
        <v>23.259999999999991</v>
      </c>
      <c r="K82" s="113">
        <v>20.96</v>
      </c>
      <c r="L82" s="113">
        <v>10.879999999999997</v>
      </c>
      <c r="M82" s="113">
        <v>7.2600000000000007</v>
      </c>
      <c r="N82" s="113">
        <v>43.259999999999991</v>
      </c>
      <c r="O82" s="113">
        <v>19.100000000000001</v>
      </c>
      <c r="P82" s="113">
        <v>0</v>
      </c>
      <c r="Q82" s="113">
        <v>0</v>
      </c>
      <c r="R82" s="113">
        <v>10.549999999999999</v>
      </c>
      <c r="S82" s="113">
        <v>8.6199999999999992</v>
      </c>
      <c r="T82" s="113">
        <v>11.919999999999998</v>
      </c>
      <c r="U82" s="113">
        <v>31.269999999999992</v>
      </c>
      <c r="V82" s="113">
        <v>38.399999999999984</v>
      </c>
      <c r="W82" s="114"/>
      <c r="X82" s="110" t="s">
        <v>277</v>
      </c>
      <c r="Y82" s="115">
        <v>44861</v>
      </c>
      <c r="Z82" s="115" t="s">
        <v>276</v>
      </c>
      <c r="AA82" s="115" t="s">
        <v>275</v>
      </c>
    </row>
    <row r="83" spans="1:27" x14ac:dyDescent="0.35">
      <c r="A83" s="110" t="s">
        <v>388</v>
      </c>
      <c r="B83" s="110" t="s">
        <v>387</v>
      </c>
      <c r="C83" s="110" t="s">
        <v>386</v>
      </c>
      <c r="D83" s="110" t="s">
        <v>123</v>
      </c>
      <c r="E83" s="111">
        <v>88081</v>
      </c>
      <c r="F83" s="110" t="s">
        <v>124</v>
      </c>
      <c r="G83" s="110" t="s">
        <v>104</v>
      </c>
      <c r="H83" s="110" t="s">
        <v>105</v>
      </c>
      <c r="I83" s="112">
        <v>57.121212121212103</v>
      </c>
      <c r="J83" s="113">
        <v>820.54999999999734</v>
      </c>
      <c r="K83" s="113">
        <v>57.169999999999987</v>
      </c>
      <c r="L83" s="113">
        <v>32.159999999999997</v>
      </c>
      <c r="M83" s="113">
        <v>15.99</v>
      </c>
      <c r="N83" s="113">
        <v>86.20999999999998</v>
      </c>
      <c r="O83" s="113">
        <v>662.18999999999812</v>
      </c>
      <c r="P83" s="113">
        <v>3.0300000000000002</v>
      </c>
      <c r="Q83" s="113">
        <v>174.4400000000002</v>
      </c>
      <c r="R83" s="113">
        <v>10.760000000000002</v>
      </c>
      <c r="S83" s="113">
        <v>6.34</v>
      </c>
      <c r="T83" s="113">
        <v>30.439999999999991</v>
      </c>
      <c r="U83" s="113">
        <v>878.32999999999538</v>
      </c>
      <c r="V83" s="113">
        <v>770.93999999999915</v>
      </c>
      <c r="W83" s="114">
        <v>500</v>
      </c>
      <c r="X83" s="110" t="s">
        <v>277</v>
      </c>
      <c r="Y83" s="115">
        <v>44868</v>
      </c>
      <c r="Z83" s="115" t="s">
        <v>284</v>
      </c>
      <c r="AA83" s="115" t="s">
        <v>275</v>
      </c>
    </row>
    <row r="84" spans="1:27" x14ac:dyDescent="0.35">
      <c r="A84" s="110" t="s">
        <v>385</v>
      </c>
      <c r="B84" s="110" t="s">
        <v>384</v>
      </c>
      <c r="C84" s="110" t="s">
        <v>383</v>
      </c>
      <c r="D84" s="110" t="s">
        <v>9</v>
      </c>
      <c r="E84" s="111">
        <v>35447</v>
      </c>
      <c r="F84" s="110" t="s">
        <v>112</v>
      </c>
      <c r="G84" s="110" t="s">
        <v>113</v>
      </c>
      <c r="H84" s="110" t="s">
        <v>105</v>
      </c>
      <c r="I84" s="112">
        <v>2.8656250000000001</v>
      </c>
      <c r="J84" s="113">
        <v>2.7199999999999993</v>
      </c>
      <c r="K84" s="113">
        <v>6.6999999999999833</v>
      </c>
      <c r="L84" s="113">
        <v>6.4599999999999893</v>
      </c>
      <c r="M84" s="113">
        <v>2.9999999999999982</v>
      </c>
      <c r="N84" s="113">
        <v>10.19999999999996</v>
      </c>
      <c r="O84" s="113">
        <v>5.7999999999999892</v>
      </c>
      <c r="P84" s="113">
        <v>2.4499999999999997</v>
      </c>
      <c r="Q84" s="113">
        <v>0.43000000000000005</v>
      </c>
      <c r="R84" s="113">
        <v>0.59</v>
      </c>
      <c r="S84" s="113">
        <v>0.09</v>
      </c>
      <c r="T84" s="113">
        <v>0.10999999999999999</v>
      </c>
      <c r="U84" s="113">
        <v>18.089999999999879</v>
      </c>
      <c r="V84" s="113">
        <v>14.229999999999887</v>
      </c>
      <c r="W84" s="114"/>
      <c r="X84" s="110" t="s">
        <v>164</v>
      </c>
      <c r="Y84" s="115">
        <v>44543</v>
      </c>
      <c r="Z84" s="115" t="s">
        <v>295</v>
      </c>
      <c r="AA84" s="115" t="s">
        <v>275</v>
      </c>
    </row>
    <row r="85" spans="1:27" ht="15.65" customHeight="1" x14ac:dyDescent="0.35">
      <c r="A85" s="110" t="s">
        <v>382</v>
      </c>
      <c r="B85" s="110" t="s">
        <v>381</v>
      </c>
      <c r="C85" s="110" t="s">
        <v>380</v>
      </c>
      <c r="D85" s="110" t="s">
        <v>157</v>
      </c>
      <c r="E85" s="111">
        <v>68949</v>
      </c>
      <c r="F85" s="110" t="s">
        <v>144</v>
      </c>
      <c r="G85" s="110" t="s">
        <v>126</v>
      </c>
      <c r="H85" s="110" t="s">
        <v>105</v>
      </c>
      <c r="I85" s="112">
        <v>72.4444444444444</v>
      </c>
      <c r="J85" s="113">
        <v>0.77</v>
      </c>
      <c r="K85" s="113">
        <v>0.94</v>
      </c>
      <c r="L85" s="113">
        <v>2.7500000000000004</v>
      </c>
      <c r="M85" s="113">
        <v>1.53</v>
      </c>
      <c r="N85" s="113">
        <v>5.2699999999999987</v>
      </c>
      <c r="O85" s="113">
        <v>0.72</v>
      </c>
      <c r="P85" s="113">
        <v>0</v>
      </c>
      <c r="Q85" s="113">
        <v>0</v>
      </c>
      <c r="R85" s="113">
        <v>2.2600000000000002</v>
      </c>
      <c r="S85" s="113">
        <v>0.36000000000000004</v>
      </c>
      <c r="T85" s="113">
        <v>0.97</v>
      </c>
      <c r="U85" s="113">
        <v>2.4</v>
      </c>
      <c r="V85" s="113">
        <v>4.9500000000000011</v>
      </c>
      <c r="W85" s="114"/>
      <c r="X85" s="110" t="s">
        <v>277</v>
      </c>
      <c r="Y85" s="115">
        <v>45015</v>
      </c>
      <c r="Z85" s="115" t="s">
        <v>355</v>
      </c>
      <c r="AA85" s="115" t="s">
        <v>275</v>
      </c>
    </row>
    <row r="86" spans="1:27" ht="15.65" customHeight="1" x14ac:dyDescent="0.35">
      <c r="A86" s="110" t="s">
        <v>379</v>
      </c>
      <c r="B86" s="110" t="s">
        <v>378</v>
      </c>
      <c r="C86" s="110" t="s">
        <v>377</v>
      </c>
      <c r="D86" s="110" t="s">
        <v>108</v>
      </c>
      <c r="E86" s="111">
        <v>78566</v>
      </c>
      <c r="F86" s="110" t="s">
        <v>285</v>
      </c>
      <c r="G86" s="110" t="s">
        <v>122</v>
      </c>
      <c r="H86" s="110" t="s">
        <v>105</v>
      </c>
      <c r="I86" s="112">
        <v>10.288770671909299</v>
      </c>
      <c r="J86" s="113">
        <v>1017.1799999999661</v>
      </c>
      <c r="K86" s="113">
        <v>40.930000000000028</v>
      </c>
      <c r="L86" s="113">
        <v>5.9699999999999953</v>
      </c>
      <c r="M86" s="113">
        <v>38.96</v>
      </c>
      <c r="N86" s="113">
        <v>150.5100000000001</v>
      </c>
      <c r="O86" s="113">
        <v>947.98999999997113</v>
      </c>
      <c r="P86" s="113">
        <v>6.0000000000000005E-2</v>
      </c>
      <c r="Q86" s="113">
        <v>4.4799999999999489</v>
      </c>
      <c r="R86" s="113">
        <v>49.509999999999991</v>
      </c>
      <c r="S86" s="113">
        <v>34.840000000000003</v>
      </c>
      <c r="T86" s="113">
        <v>43.91999999999998</v>
      </c>
      <c r="U86" s="113">
        <v>974.76999999996724</v>
      </c>
      <c r="V86" s="113">
        <v>730.00999999997646</v>
      </c>
      <c r="W86" s="114">
        <v>650</v>
      </c>
      <c r="X86" s="110" t="s">
        <v>277</v>
      </c>
      <c r="Y86" s="115">
        <v>45022</v>
      </c>
      <c r="Z86" s="115" t="s">
        <v>284</v>
      </c>
      <c r="AA86" s="115" t="s">
        <v>275</v>
      </c>
    </row>
    <row r="87" spans="1:27" ht="15.65" customHeight="1" x14ac:dyDescent="0.35">
      <c r="A87" s="110" t="s">
        <v>376</v>
      </c>
      <c r="B87" s="110" t="s">
        <v>375</v>
      </c>
      <c r="C87" s="110" t="s">
        <v>374</v>
      </c>
      <c r="D87" s="110" t="s">
        <v>137</v>
      </c>
      <c r="E87" s="111">
        <v>18428</v>
      </c>
      <c r="F87" s="110" t="s">
        <v>138</v>
      </c>
      <c r="G87" s="110" t="s">
        <v>113</v>
      </c>
      <c r="H87" s="110" t="s">
        <v>4</v>
      </c>
      <c r="I87" s="112">
        <v>23.837471783295701</v>
      </c>
      <c r="J87" s="113">
        <v>32.840000000000032</v>
      </c>
      <c r="K87" s="113">
        <v>8.1599999999999984</v>
      </c>
      <c r="L87" s="113">
        <v>36.840000000000018</v>
      </c>
      <c r="M87" s="113">
        <v>44.230000000000025</v>
      </c>
      <c r="N87" s="113">
        <v>73.45999999999998</v>
      </c>
      <c r="O87" s="113">
        <v>48.610000000000042</v>
      </c>
      <c r="P87" s="113">
        <v>0</v>
      </c>
      <c r="Q87" s="113">
        <v>0</v>
      </c>
      <c r="R87" s="113">
        <v>28.200000000000003</v>
      </c>
      <c r="S87" s="113">
        <v>5.91</v>
      </c>
      <c r="T87" s="113">
        <v>4.8500000000000005</v>
      </c>
      <c r="U87" s="113">
        <v>83.109999999999886</v>
      </c>
      <c r="V87" s="113">
        <v>111.63999999999989</v>
      </c>
      <c r="W87" s="114">
        <v>100</v>
      </c>
      <c r="X87" s="110" t="s">
        <v>277</v>
      </c>
      <c r="Y87" s="115">
        <v>45029</v>
      </c>
      <c r="Z87" s="115" t="s">
        <v>284</v>
      </c>
      <c r="AA87" s="115" t="s">
        <v>275</v>
      </c>
    </row>
    <row r="88" spans="1:27" x14ac:dyDescent="0.35">
      <c r="A88" s="110" t="s">
        <v>373</v>
      </c>
      <c r="B88" s="110" t="s">
        <v>372</v>
      </c>
      <c r="C88" s="110" t="s">
        <v>371</v>
      </c>
      <c r="D88" s="110" t="s">
        <v>133</v>
      </c>
      <c r="E88" s="111">
        <v>33762</v>
      </c>
      <c r="F88" s="110" t="s">
        <v>7</v>
      </c>
      <c r="G88" s="110" t="s">
        <v>126</v>
      </c>
      <c r="H88" s="110" t="s">
        <v>105</v>
      </c>
      <c r="I88" s="112">
        <v>1.68292682926829</v>
      </c>
      <c r="J88" s="113">
        <v>0.31000000000000005</v>
      </c>
      <c r="K88" s="113">
        <v>0.46000000000000019</v>
      </c>
      <c r="L88" s="113">
        <v>1.2800000000000007</v>
      </c>
      <c r="M88" s="113">
        <v>0.72000000000000042</v>
      </c>
      <c r="N88" s="113">
        <v>1.4000000000000008</v>
      </c>
      <c r="O88" s="113">
        <v>1.2700000000000009</v>
      </c>
      <c r="P88" s="113">
        <v>0.01</v>
      </c>
      <c r="Q88" s="113">
        <v>0.09</v>
      </c>
      <c r="R88" s="113">
        <v>0.01</v>
      </c>
      <c r="S88" s="113">
        <v>0.01</v>
      </c>
      <c r="T88" s="113">
        <v>0</v>
      </c>
      <c r="U88" s="113">
        <v>2.7499999999999951</v>
      </c>
      <c r="V88" s="113">
        <v>1.6800000000000013</v>
      </c>
      <c r="W88" s="114"/>
      <c r="X88" s="110" t="s">
        <v>164</v>
      </c>
      <c r="Y88" s="115">
        <v>44519</v>
      </c>
      <c r="Z88" s="115" t="s">
        <v>295</v>
      </c>
      <c r="AA88" s="115" t="s">
        <v>275</v>
      </c>
    </row>
    <row r="89" spans="1:27" ht="15.65" customHeight="1" x14ac:dyDescent="0.35">
      <c r="A89" s="110" t="s">
        <v>370</v>
      </c>
      <c r="B89" s="110" t="s">
        <v>369</v>
      </c>
      <c r="C89" s="110" t="s">
        <v>368</v>
      </c>
      <c r="D89" s="110" t="s">
        <v>111</v>
      </c>
      <c r="E89" s="111">
        <v>70576</v>
      </c>
      <c r="F89" s="110" t="s">
        <v>112</v>
      </c>
      <c r="G89" s="110" t="s">
        <v>104</v>
      </c>
      <c r="H89" s="110" t="s">
        <v>4</v>
      </c>
      <c r="I89" s="112">
        <v>46.299539170506897</v>
      </c>
      <c r="J89" s="113">
        <v>237.32000000000096</v>
      </c>
      <c r="K89" s="113">
        <v>33.49</v>
      </c>
      <c r="L89" s="113">
        <v>36.180000000000007</v>
      </c>
      <c r="M89" s="113">
        <v>10.780000000000001</v>
      </c>
      <c r="N89" s="113">
        <v>62.820000000000007</v>
      </c>
      <c r="O89" s="113">
        <v>254.9500000000009</v>
      </c>
      <c r="P89" s="113">
        <v>0</v>
      </c>
      <c r="Q89" s="113">
        <v>0</v>
      </c>
      <c r="R89" s="113">
        <v>10.819999999999993</v>
      </c>
      <c r="S89" s="113">
        <v>3.8999999999999995</v>
      </c>
      <c r="T89" s="113">
        <v>5.13</v>
      </c>
      <c r="U89" s="113">
        <v>297.91999999999956</v>
      </c>
      <c r="V89" s="113">
        <v>263.50000000000114</v>
      </c>
      <c r="W89" s="114"/>
      <c r="X89" s="110" t="s">
        <v>277</v>
      </c>
      <c r="Y89" s="115">
        <v>44603</v>
      </c>
      <c r="Z89" s="115" t="s">
        <v>284</v>
      </c>
      <c r="AA89" s="115" t="s">
        <v>275</v>
      </c>
    </row>
    <row r="90" spans="1:27" ht="15.65" customHeight="1" x14ac:dyDescent="0.35">
      <c r="A90" s="110" t="s">
        <v>367</v>
      </c>
      <c r="B90" s="110" t="s">
        <v>366</v>
      </c>
      <c r="C90" s="110" t="s">
        <v>365</v>
      </c>
      <c r="D90" s="110" t="s">
        <v>6</v>
      </c>
      <c r="E90" s="111">
        <v>2360</v>
      </c>
      <c r="F90" s="110" t="s">
        <v>142</v>
      </c>
      <c r="G90" s="110" t="s">
        <v>113</v>
      </c>
      <c r="H90" s="110" t="s">
        <v>4</v>
      </c>
      <c r="I90" s="112">
        <v>38.239506172839498</v>
      </c>
      <c r="J90" s="113">
        <v>74.339999999999932</v>
      </c>
      <c r="K90" s="113">
        <v>10.219999999999999</v>
      </c>
      <c r="L90" s="113">
        <v>43.58000000000002</v>
      </c>
      <c r="M90" s="113">
        <v>41.150000000000006</v>
      </c>
      <c r="N90" s="113">
        <v>55.909999999999989</v>
      </c>
      <c r="O90" s="113">
        <v>113.3799999999998</v>
      </c>
      <c r="P90" s="113">
        <v>0</v>
      </c>
      <c r="Q90" s="113">
        <v>0</v>
      </c>
      <c r="R90" s="113">
        <v>24.330000000000002</v>
      </c>
      <c r="S90" s="113">
        <v>7.7500000000000009</v>
      </c>
      <c r="T90" s="113">
        <v>4.13</v>
      </c>
      <c r="U90" s="113">
        <v>133.0799999999999</v>
      </c>
      <c r="V90" s="113">
        <v>118.9099999999998</v>
      </c>
      <c r="W90" s="114"/>
      <c r="X90" s="110" t="s">
        <v>277</v>
      </c>
      <c r="Y90" s="115">
        <v>44882</v>
      </c>
      <c r="Z90" s="115" t="s">
        <v>276</v>
      </c>
      <c r="AA90" s="115" t="s">
        <v>275</v>
      </c>
    </row>
    <row r="91" spans="1:27" ht="15.65" customHeight="1" x14ac:dyDescent="0.35">
      <c r="A91" s="110" t="s">
        <v>364</v>
      </c>
      <c r="B91" s="110" t="s">
        <v>363</v>
      </c>
      <c r="C91" s="110" t="s">
        <v>362</v>
      </c>
      <c r="D91" s="110" t="s">
        <v>108</v>
      </c>
      <c r="E91" s="111">
        <v>77351</v>
      </c>
      <c r="F91" s="110" t="s">
        <v>125</v>
      </c>
      <c r="G91" s="110" t="s">
        <v>104</v>
      </c>
      <c r="H91" s="110" t="s">
        <v>4</v>
      </c>
      <c r="I91" s="112">
        <v>39.094471282877102</v>
      </c>
      <c r="J91" s="113">
        <v>754.59999999999445</v>
      </c>
      <c r="K91" s="113">
        <v>2.870000000000001</v>
      </c>
      <c r="L91" s="113">
        <v>0.02</v>
      </c>
      <c r="M91" s="113">
        <v>0.51</v>
      </c>
      <c r="N91" s="113">
        <v>2.1599999999999997</v>
      </c>
      <c r="O91" s="113">
        <v>755.83999999999514</v>
      </c>
      <c r="P91" s="113">
        <v>0</v>
      </c>
      <c r="Q91" s="113">
        <v>0</v>
      </c>
      <c r="R91" s="113">
        <v>0</v>
      </c>
      <c r="S91" s="113">
        <v>0.33</v>
      </c>
      <c r="T91" s="113">
        <v>1.18</v>
      </c>
      <c r="U91" s="113">
        <v>756.48999999999512</v>
      </c>
      <c r="V91" s="113">
        <v>302.61999999999961</v>
      </c>
      <c r="W91" s="114">
        <v>350</v>
      </c>
      <c r="X91" s="110" t="s">
        <v>277</v>
      </c>
      <c r="Y91" s="115">
        <v>44987</v>
      </c>
      <c r="Z91" s="115" t="s">
        <v>276</v>
      </c>
      <c r="AA91" s="115" t="s">
        <v>275</v>
      </c>
    </row>
    <row r="92" spans="1:27" ht="15.65" customHeight="1" x14ac:dyDescent="0.35">
      <c r="A92" s="110" t="s">
        <v>361</v>
      </c>
      <c r="B92" s="110" t="s">
        <v>360</v>
      </c>
      <c r="C92" s="110" t="s">
        <v>359</v>
      </c>
      <c r="D92" s="110" t="s">
        <v>159</v>
      </c>
      <c r="E92" s="111">
        <v>50313</v>
      </c>
      <c r="F92" s="110" t="s">
        <v>144</v>
      </c>
      <c r="G92" s="110" t="s">
        <v>126</v>
      </c>
      <c r="H92" s="110" t="s">
        <v>105</v>
      </c>
      <c r="I92" s="112">
        <v>39.0701754385965</v>
      </c>
      <c r="J92" s="113">
        <v>4.87</v>
      </c>
      <c r="K92" s="113">
        <v>3.81</v>
      </c>
      <c r="L92" s="113">
        <v>6.82</v>
      </c>
      <c r="M92" s="113">
        <v>8.24</v>
      </c>
      <c r="N92" s="113">
        <v>19.96</v>
      </c>
      <c r="O92" s="113">
        <v>3.78</v>
      </c>
      <c r="P92" s="113">
        <v>0</v>
      </c>
      <c r="Q92" s="113">
        <v>0</v>
      </c>
      <c r="R92" s="113">
        <v>7.71</v>
      </c>
      <c r="S92" s="113">
        <v>0.76</v>
      </c>
      <c r="T92" s="113">
        <v>1.54</v>
      </c>
      <c r="U92" s="113">
        <v>13.729999999999999</v>
      </c>
      <c r="V92" s="113">
        <v>22.16</v>
      </c>
      <c r="W92" s="114"/>
      <c r="X92" s="110" t="s">
        <v>277</v>
      </c>
      <c r="Y92" s="115">
        <v>44952</v>
      </c>
      <c r="Z92" s="115" t="s">
        <v>355</v>
      </c>
      <c r="AA92" s="115" t="s">
        <v>275</v>
      </c>
    </row>
    <row r="93" spans="1:27" x14ac:dyDescent="0.35">
      <c r="A93" s="110" t="s">
        <v>358</v>
      </c>
      <c r="B93" s="110" t="s">
        <v>357</v>
      </c>
      <c r="C93" s="110" t="s">
        <v>356</v>
      </c>
      <c r="D93" s="110" t="s">
        <v>159</v>
      </c>
      <c r="E93" s="111">
        <v>51501</v>
      </c>
      <c r="F93" s="110" t="s">
        <v>144</v>
      </c>
      <c r="G93" s="110" t="s">
        <v>126</v>
      </c>
      <c r="H93" s="110" t="s">
        <v>105</v>
      </c>
      <c r="I93" s="112">
        <v>33.434210526315802</v>
      </c>
      <c r="J93" s="113">
        <v>1.73</v>
      </c>
      <c r="K93" s="113">
        <v>2.31</v>
      </c>
      <c r="L93" s="113">
        <v>9.7799999999999994</v>
      </c>
      <c r="M93" s="113">
        <v>9.879999999999999</v>
      </c>
      <c r="N93" s="113">
        <v>22.749999999999993</v>
      </c>
      <c r="O93" s="113">
        <v>0.95000000000000007</v>
      </c>
      <c r="P93" s="113">
        <v>0</v>
      </c>
      <c r="Q93" s="113">
        <v>0</v>
      </c>
      <c r="R93" s="113">
        <v>7.61</v>
      </c>
      <c r="S93" s="113">
        <v>1.5800000000000003</v>
      </c>
      <c r="T93" s="113">
        <v>1.1100000000000001</v>
      </c>
      <c r="U93" s="113">
        <v>13.399999999999999</v>
      </c>
      <c r="V93" s="113">
        <v>22.169999999999995</v>
      </c>
      <c r="W93" s="114"/>
      <c r="X93" s="110" t="s">
        <v>277</v>
      </c>
      <c r="Y93" s="115">
        <v>44861</v>
      </c>
      <c r="Z93" s="115" t="s">
        <v>355</v>
      </c>
      <c r="AA93" s="115" t="s">
        <v>354</v>
      </c>
    </row>
    <row r="94" spans="1:27" x14ac:dyDescent="0.35">
      <c r="A94" s="110" t="s">
        <v>353</v>
      </c>
      <c r="B94" s="110" t="s">
        <v>352</v>
      </c>
      <c r="C94" s="110" t="s">
        <v>351</v>
      </c>
      <c r="D94" s="110" t="s">
        <v>108</v>
      </c>
      <c r="E94" s="111">
        <v>76009</v>
      </c>
      <c r="F94" s="110" t="s">
        <v>128</v>
      </c>
      <c r="G94" s="110" t="s">
        <v>104</v>
      </c>
      <c r="H94" s="110" t="s">
        <v>105</v>
      </c>
      <c r="I94" s="112">
        <v>19.514650120648099</v>
      </c>
      <c r="J94" s="113">
        <v>182.72999999999951</v>
      </c>
      <c r="K94" s="113">
        <v>85.400000000000276</v>
      </c>
      <c r="L94" s="113">
        <v>198.05999999999989</v>
      </c>
      <c r="M94" s="113">
        <v>109.78000000000021</v>
      </c>
      <c r="N94" s="113">
        <v>271.39999999999975</v>
      </c>
      <c r="O94" s="113">
        <v>256.69999999999732</v>
      </c>
      <c r="P94" s="113">
        <v>22.389999999999993</v>
      </c>
      <c r="Q94" s="113">
        <v>25.480000000000015</v>
      </c>
      <c r="R94" s="113">
        <v>118.06000000000019</v>
      </c>
      <c r="S94" s="113">
        <v>61.25999999999997</v>
      </c>
      <c r="T94" s="113">
        <v>72.940000000000083</v>
      </c>
      <c r="U94" s="113">
        <v>323.70999999999822</v>
      </c>
      <c r="V94" s="113">
        <v>373.95999999999651</v>
      </c>
      <c r="W94" s="114">
        <v>525</v>
      </c>
      <c r="X94" s="110" t="s">
        <v>277</v>
      </c>
      <c r="Y94" s="115">
        <v>44910</v>
      </c>
      <c r="Z94" s="115" t="s">
        <v>306</v>
      </c>
      <c r="AA94" s="115" t="s">
        <v>275</v>
      </c>
    </row>
    <row r="95" spans="1:27" ht="15.65" customHeight="1" x14ac:dyDescent="0.35">
      <c r="A95" s="110" t="s">
        <v>350</v>
      </c>
      <c r="B95" s="110" t="s">
        <v>349</v>
      </c>
      <c r="C95" s="110" t="s">
        <v>286</v>
      </c>
      <c r="D95" s="110" t="s">
        <v>108</v>
      </c>
      <c r="E95" s="111">
        <v>78046</v>
      </c>
      <c r="F95" s="110" t="s">
        <v>285</v>
      </c>
      <c r="G95" s="110" t="s">
        <v>119</v>
      </c>
      <c r="H95" s="110" t="s">
        <v>4</v>
      </c>
      <c r="I95" s="112">
        <v>36.090909090909101</v>
      </c>
      <c r="J95" s="113">
        <v>356.44999999999806</v>
      </c>
      <c r="K95" s="113">
        <v>11.91</v>
      </c>
      <c r="L95" s="113">
        <v>20.050000000000004</v>
      </c>
      <c r="M95" s="113">
        <v>74.789999999999978</v>
      </c>
      <c r="N95" s="113">
        <v>63.22999999999999</v>
      </c>
      <c r="O95" s="113">
        <v>399.96999999999809</v>
      </c>
      <c r="P95" s="113">
        <v>0</v>
      </c>
      <c r="Q95" s="113">
        <v>0</v>
      </c>
      <c r="R95" s="113">
        <v>26.710000000000012</v>
      </c>
      <c r="S95" s="113">
        <v>13.670000000000002</v>
      </c>
      <c r="T95" s="113">
        <v>16.740000000000006</v>
      </c>
      <c r="U95" s="113">
        <v>406.07999999999799</v>
      </c>
      <c r="V95" s="113">
        <v>355.38999999999862</v>
      </c>
      <c r="W95" s="114">
        <v>275</v>
      </c>
      <c r="X95" s="110" t="s">
        <v>277</v>
      </c>
      <c r="Y95" s="115">
        <v>44910</v>
      </c>
      <c r="Z95" s="115" t="s">
        <v>127</v>
      </c>
      <c r="AA95" s="115" t="s">
        <v>275</v>
      </c>
    </row>
    <row r="96" spans="1:27" x14ac:dyDescent="0.35">
      <c r="A96" s="110" t="s">
        <v>348</v>
      </c>
      <c r="B96" s="110" t="s">
        <v>347</v>
      </c>
      <c r="C96" s="110" t="s">
        <v>346</v>
      </c>
      <c r="D96" s="110" t="s">
        <v>111</v>
      </c>
      <c r="E96" s="111">
        <v>71334</v>
      </c>
      <c r="F96" s="110" t="s">
        <v>112</v>
      </c>
      <c r="G96" s="110" t="s">
        <v>104</v>
      </c>
      <c r="H96" s="110" t="s">
        <v>4</v>
      </c>
      <c r="I96" s="112">
        <v>37.213675213675202</v>
      </c>
      <c r="J96" s="113">
        <v>459.44999999999982</v>
      </c>
      <c r="K96" s="113">
        <v>7.7</v>
      </c>
      <c r="L96" s="113">
        <v>0</v>
      </c>
      <c r="M96" s="113">
        <v>0</v>
      </c>
      <c r="N96" s="113">
        <v>5.51</v>
      </c>
      <c r="O96" s="113">
        <v>461.37999999999965</v>
      </c>
      <c r="P96" s="113">
        <v>0</v>
      </c>
      <c r="Q96" s="113">
        <v>0.26</v>
      </c>
      <c r="R96" s="113">
        <v>3.3999999999999995</v>
      </c>
      <c r="S96" s="113">
        <v>0.92</v>
      </c>
      <c r="T96" s="113">
        <v>0.8</v>
      </c>
      <c r="U96" s="113">
        <v>462.02999999999963</v>
      </c>
      <c r="V96" s="113">
        <v>278.40000000000009</v>
      </c>
      <c r="W96" s="114">
        <v>361</v>
      </c>
      <c r="X96" s="110" t="s">
        <v>277</v>
      </c>
      <c r="Y96" s="115">
        <v>44868</v>
      </c>
      <c r="Z96" s="115" t="s">
        <v>284</v>
      </c>
      <c r="AA96" s="116" t="s">
        <v>275</v>
      </c>
    </row>
    <row r="97" spans="1:27" ht="15.65" customHeight="1" x14ac:dyDescent="0.35">
      <c r="A97" s="110" t="s">
        <v>345</v>
      </c>
      <c r="B97" s="110" t="s">
        <v>344</v>
      </c>
      <c r="C97" s="110" t="s">
        <v>343</v>
      </c>
      <c r="D97" s="110" t="s">
        <v>111</v>
      </c>
      <c r="E97" s="111">
        <v>71202</v>
      </c>
      <c r="F97" s="110" t="s">
        <v>112</v>
      </c>
      <c r="G97" s="110" t="s">
        <v>104</v>
      </c>
      <c r="H97" s="110" t="s">
        <v>4</v>
      </c>
      <c r="I97" s="112">
        <v>37.980314960629897</v>
      </c>
      <c r="J97" s="113">
        <v>758.97000000000355</v>
      </c>
      <c r="K97" s="113">
        <v>10.059999999999995</v>
      </c>
      <c r="L97" s="113">
        <v>0.73999999999999988</v>
      </c>
      <c r="M97" s="113">
        <v>1.4300000000000006</v>
      </c>
      <c r="N97" s="113">
        <v>4.0399999999999983</v>
      </c>
      <c r="O97" s="113">
        <v>224.63999999999962</v>
      </c>
      <c r="P97" s="113">
        <v>2.3800000000000003</v>
      </c>
      <c r="Q97" s="113">
        <v>540.14000000000101</v>
      </c>
      <c r="R97" s="113">
        <v>2.16</v>
      </c>
      <c r="S97" s="113">
        <v>1.31</v>
      </c>
      <c r="T97" s="113">
        <v>2.9099999999999993</v>
      </c>
      <c r="U97" s="113">
        <v>764.82000000000335</v>
      </c>
      <c r="V97" s="113">
        <v>400.58000000000453</v>
      </c>
      <c r="W97" s="114">
        <v>677</v>
      </c>
      <c r="X97" s="110" t="s">
        <v>277</v>
      </c>
      <c r="Y97" s="115">
        <v>44854</v>
      </c>
      <c r="Z97" s="115" t="s">
        <v>284</v>
      </c>
      <c r="AA97" s="115" t="s">
        <v>275</v>
      </c>
    </row>
    <row r="98" spans="1:27" x14ac:dyDescent="0.35">
      <c r="A98" s="110" t="s">
        <v>342</v>
      </c>
      <c r="B98" s="110" t="s">
        <v>341</v>
      </c>
      <c r="C98" s="110" t="s">
        <v>340</v>
      </c>
      <c r="D98" s="110" t="s">
        <v>171</v>
      </c>
      <c r="E98" s="111">
        <v>72901</v>
      </c>
      <c r="F98" s="110" t="s">
        <v>112</v>
      </c>
      <c r="G98" s="110" t="s">
        <v>126</v>
      </c>
      <c r="H98" s="110" t="s">
        <v>105</v>
      </c>
      <c r="I98" s="112">
        <v>2</v>
      </c>
      <c r="J98" s="113">
        <v>0</v>
      </c>
      <c r="K98" s="113">
        <v>0.02</v>
      </c>
      <c r="L98" s="113">
        <v>0.09</v>
      </c>
      <c r="M98" s="113">
        <v>0.09</v>
      </c>
      <c r="N98" s="113">
        <v>0.20000000000000004</v>
      </c>
      <c r="O98" s="113">
        <v>0</v>
      </c>
      <c r="P98" s="113">
        <v>0</v>
      </c>
      <c r="Q98" s="113">
        <v>0</v>
      </c>
      <c r="R98" s="113">
        <v>0.04</v>
      </c>
      <c r="S98" s="113">
        <v>0</v>
      </c>
      <c r="T98" s="113">
        <v>0</v>
      </c>
      <c r="U98" s="113">
        <v>0.16</v>
      </c>
      <c r="V98" s="113">
        <v>0.19000000000000003</v>
      </c>
      <c r="W98" s="114"/>
      <c r="X98" s="110" t="s">
        <v>164</v>
      </c>
      <c r="Y98" s="115">
        <v>43374</v>
      </c>
      <c r="Z98" s="115" t="s">
        <v>136</v>
      </c>
      <c r="AA98" s="115" t="s">
        <v>275</v>
      </c>
    </row>
    <row r="99" spans="1:27" x14ac:dyDescent="0.35">
      <c r="A99" s="110" t="s">
        <v>339</v>
      </c>
      <c r="B99" s="110" t="s">
        <v>338</v>
      </c>
      <c r="C99" s="110" t="s">
        <v>337</v>
      </c>
      <c r="D99" s="110" t="s">
        <v>150</v>
      </c>
      <c r="E99" s="111">
        <v>44883</v>
      </c>
      <c r="F99" s="110" t="s">
        <v>151</v>
      </c>
      <c r="G99" s="110" t="s">
        <v>113</v>
      </c>
      <c r="H99" s="110" t="s">
        <v>105</v>
      </c>
      <c r="I99" s="112">
        <v>50.052941176470597</v>
      </c>
      <c r="J99" s="113">
        <v>22.539999999999996</v>
      </c>
      <c r="K99" s="113">
        <v>8.7399999999999967</v>
      </c>
      <c r="L99" s="113">
        <v>16.909999999999997</v>
      </c>
      <c r="M99" s="113">
        <v>12.790000000000001</v>
      </c>
      <c r="N99" s="113">
        <v>35.489999999999988</v>
      </c>
      <c r="O99" s="113">
        <v>18.720000000000002</v>
      </c>
      <c r="P99" s="113">
        <v>1.01</v>
      </c>
      <c r="Q99" s="113">
        <v>5.7600000000000016</v>
      </c>
      <c r="R99" s="113">
        <v>15.040000000000001</v>
      </c>
      <c r="S99" s="113">
        <v>5.339999999999999</v>
      </c>
      <c r="T99" s="113">
        <v>10.83</v>
      </c>
      <c r="U99" s="113">
        <v>29.770000000000003</v>
      </c>
      <c r="V99" s="113">
        <v>46.38</v>
      </c>
      <c r="W99" s="114"/>
      <c r="X99" s="110" t="s">
        <v>277</v>
      </c>
      <c r="Y99" s="115">
        <v>44861</v>
      </c>
      <c r="Z99" s="115" t="s">
        <v>276</v>
      </c>
      <c r="AA99" s="115" t="s">
        <v>275</v>
      </c>
    </row>
    <row r="100" spans="1:27" x14ac:dyDescent="0.35">
      <c r="A100" s="110" t="s">
        <v>336</v>
      </c>
      <c r="B100" s="110" t="s">
        <v>335</v>
      </c>
      <c r="C100" s="110" t="s">
        <v>334</v>
      </c>
      <c r="D100" s="110" t="s">
        <v>143</v>
      </c>
      <c r="E100" s="111">
        <v>55330</v>
      </c>
      <c r="F100" s="110" t="s">
        <v>144</v>
      </c>
      <c r="G100" s="110" t="s">
        <v>113</v>
      </c>
      <c r="H100" s="110" t="s">
        <v>105</v>
      </c>
      <c r="I100" s="112">
        <v>4</v>
      </c>
      <c r="J100" s="113">
        <v>0</v>
      </c>
      <c r="K100" s="113">
        <v>0</v>
      </c>
      <c r="L100" s="113">
        <v>0.04</v>
      </c>
      <c r="M100" s="113">
        <v>1</v>
      </c>
      <c r="N100" s="113">
        <v>1</v>
      </c>
      <c r="O100" s="113">
        <v>0</v>
      </c>
      <c r="P100" s="113">
        <v>0.04</v>
      </c>
      <c r="Q100" s="113">
        <v>0</v>
      </c>
      <c r="R100" s="113">
        <v>1.04</v>
      </c>
      <c r="S100" s="113">
        <v>0</v>
      </c>
      <c r="T100" s="113">
        <v>0</v>
      </c>
      <c r="U100" s="113">
        <v>0</v>
      </c>
      <c r="V100" s="113">
        <v>1.04</v>
      </c>
      <c r="W100" s="114"/>
      <c r="X100" s="110" t="s">
        <v>277</v>
      </c>
      <c r="Y100" s="115">
        <v>44973</v>
      </c>
      <c r="Z100" s="115" t="s">
        <v>276</v>
      </c>
      <c r="AA100" s="115" t="s">
        <v>275</v>
      </c>
    </row>
    <row r="101" spans="1:27" ht="15.65" customHeight="1" x14ac:dyDescent="0.35">
      <c r="A101" s="110" t="s">
        <v>333</v>
      </c>
      <c r="B101" s="110" t="s">
        <v>332</v>
      </c>
      <c r="C101" s="110" t="s">
        <v>331</v>
      </c>
      <c r="D101" s="110" t="s">
        <v>115</v>
      </c>
      <c r="E101" s="111">
        <v>85349</v>
      </c>
      <c r="F101" s="110" t="s">
        <v>118</v>
      </c>
      <c r="G101" s="110" t="s">
        <v>113</v>
      </c>
      <c r="H101" s="110" t="s">
        <v>105</v>
      </c>
      <c r="I101" s="112">
        <v>5.5120558375634499</v>
      </c>
      <c r="J101" s="113">
        <v>79.519999999999911</v>
      </c>
      <c r="K101" s="113">
        <v>5.1999999999999966</v>
      </c>
      <c r="L101" s="113">
        <v>1.2900000000000003</v>
      </c>
      <c r="M101" s="113">
        <v>0</v>
      </c>
      <c r="N101" s="113">
        <v>2.9499999999999997</v>
      </c>
      <c r="O101" s="113">
        <v>56.339999999999883</v>
      </c>
      <c r="P101" s="113">
        <v>0.69000000000000017</v>
      </c>
      <c r="Q101" s="113">
        <v>26.02999999999998</v>
      </c>
      <c r="R101" s="113">
        <v>0.17</v>
      </c>
      <c r="S101" s="113">
        <v>0</v>
      </c>
      <c r="T101" s="113">
        <v>0.23</v>
      </c>
      <c r="U101" s="113">
        <v>85.609999999999815</v>
      </c>
      <c r="V101" s="113">
        <v>54.07999999999992</v>
      </c>
      <c r="W101" s="114">
        <v>100</v>
      </c>
      <c r="X101" s="110" t="s">
        <v>277</v>
      </c>
      <c r="Y101" s="115">
        <v>44882</v>
      </c>
      <c r="Z101" s="115" t="s">
        <v>276</v>
      </c>
      <c r="AA101" s="115" t="s">
        <v>275</v>
      </c>
    </row>
    <row r="102" spans="1:27" x14ac:dyDescent="0.35">
      <c r="A102" s="110" t="s">
        <v>330</v>
      </c>
      <c r="B102" s="110" t="s">
        <v>329</v>
      </c>
      <c r="C102" s="110" t="s">
        <v>193</v>
      </c>
      <c r="D102" s="110" t="s">
        <v>165</v>
      </c>
      <c r="E102" s="111">
        <v>84119</v>
      </c>
      <c r="F102" s="110" t="s">
        <v>149</v>
      </c>
      <c r="G102" s="110" t="s">
        <v>126</v>
      </c>
      <c r="H102" s="110" t="s">
        <v>105</v>
      </c>
      <c r="I102" s="112">
        <v>2.01834862385321</v>
      </c>
      <c r="J102" s="113">
        <v>0.24999999999999997</v>
      </c>
      <c r="K102" s="113">
        <v>3.2799999999999949</v>
      </c>
      <c r="L102" s="113">
        <v>0.56000000000000028</v>
      </c>
      <c r="M102" s="113">
        <v>0.24</v>
      </c>
      <c r="N102" s="113">
        <v>2.9699999999999966</v>
      </c>
      <c r="O102" s="113">
        <v>1.1500000000000006</v>
      </c>
      <c r="P102" s="113">
        <v>0.17</v>
      </c>
      <c r="Q102" s="113">
        <v>0.04</v>
      </c>
      <c r="R102" s="113">
        <v>0.42000000000000015</v>
      </c>
      <c r="S102" s="113">
        <v>0.04</v>
      </c>
      <c r="T102" s="113">
        <v>7.0000000000000007E-2</v>
      </c>
      <c r="U102" s="113">
        <v>3.7999999999999923</v>
      </c>
      <c r="V102" s="113">
        <v>3.4299999999999935</v>
      </c>
      <c r="W102" s="114"/>
      <c r="X102" s="110" t="s">
        <v>164</v>
      </c>
      <c r="Y102" s="115">
        <v>44561</v>
      </c>
      <c r="Z102" s="115" t="s">
        <v>295</v>
      </c>
      <c r="AA102" s="115" t="s">
        <v>275</v>
      </c>
    </row>
    <row r="103" spans="1:27" ht="15.65" customHeight="1" x14ac:dyDescent="0.35">
      <c r="A103" s="110" t="s">
        <v>328</v>
      </c>
      <c r="B103" s="110" t="s">
        <v>327</v>
      </c>
      <c r="C103" s="110" t="s">
        <v>326</v>
      </c>
      <c r="D103" s="110" t="s">
        <v>108</v>
      </c>
      <c r="E103" s="111">
        <v>78061</v>
      </c>
      <c r="F103" s="110" t="s">
        <v>109</v>
      </c>
      <c r="G103" s="110" t="s">
        <v>110</v>
      </c>
      <c r="H103" s="110" t="s">
        <v>105</v>
      </c>
      <c r="I103" s="112">
        <v>35.6443965517241</v>
      </c>
      <c r="J103" s="113">
        <v>1301.389999999988</v>
      </c>
      <c r="K103" s="113">
        <v>122.00000000000024</v>
      </c>
      <c r="L103" s="113">
        <v>170.60000000000028</v>
      </c>
      <c r="M103" s="113">
        <v>66.090000000000032</v>
      </c>
      <c r="N103" s="113">
        <v>359.60000000000036</v>
      </c>
      <c r="O103" s="113">
        <v>1297.8499999999881</v>
      </c>
      <c r="P103" s="113">
        <v>0.80000000000000016</v>
      </c>
      <c r="Q103" s="113">
        <v>1.8300000000000007</v>
      </c>
      <c r="R103" s="113">
        <v>93.789999999999964</v>
      </c>
      <c r="S103" s="113">
        <v>64.310000000000059</v>
      </c>
      <c r="T103" s="113">
        <v>177.5800000000001</v>
      </c>
      <c r="U103" s="113">
        <v>1324.3999999999876</v>
      </c>
      <c r="V103" s="113">
        <v>1289.9399999999914</v>
      </c>
      <c r="W103" s="114">
        <v>1350</v>
      </c>
      <c r="X103" s="110" t="s">
        <v>277</v>
      </c>
      <c r="Y103" s="115">
        <v>44966</v>
      </c>
      <c r="Z103" s="115" t="s">
        <v>284</v>
      </c>
      <c r="AA103" s="115" t="s">
        <v>275</v>
      </c>
    </row>
    <row r="104" spans="1:27" ht="15.65" customHeight="1" x14ac:dyDescent="0.35">
      <c r="A104" s="110" t="s">
        <v>325</v>
      </c>
      <c r="B104" s="110" t="s">
        <v>324</v>
      </c>
      <c r="C104" s="110" t="s">
        <v>323</v>
      </c>
      <c r="D104" s="110" t="s">
        <v>153</v>
      </c>
      <c r="E104" s="111">
        <v>48060</v>
      </c>
      <c r="F104" s="110" t="s">
        <v>151</v>
      </c>
      <c r="G104" s="110" t="s">
        <v>113</v>
      </c>
      <c r="H104" s="110" t="s">
        <v>4</v>
      </c>
      <c r="I104" s="112">
        <v>41.305732484076401</v>
      </c>
      <c r="J104" s="113">
        <v>39.660000000000032</v>
      </c>
      <c r="K104" s="113">
        <v>11.89</v>
      </c>
      <c r="L104" s="113">
        <v>12.08</v>
      </c>
      <c r="M104" s="113">
        <v>7.3899999999999988</v>
      </c>
      <c r="N104" s="113">
        <v>34.21</v>
      </c>
      <c r="O104" s="113">
        <v>36.810000000000024</v>
      </c>
      <c r="P104" s="113">
        <v>0</v>
      </c>
      <c r="Q104" s="113">
        <v>0</v>
      </c>
      <c r="R104" s="113">
        <v>10.640000000000002</v>
      </c>
      <c r="S104" s="113">
        <v>7.68</v>
      </c>
      <c r="T104" s="113">
        <v>6.75</v>
      </c>
      <c r="U104" s="113">
        <v>45.95000000000001</v>
      </c>
      <c r="V104" s="113">
        <v>55.29999999999999</v>
      </c>
      <c r="W104" s="114"/>
      <c r="X104" s="110" t="s">
        <v>277</v>
      </c>
      <c r="Y104" s="115">
        <v>45015</v>
      </c>
      <c r="Z104" s="115" t="s">
        <v>276</v>
      </c>
      <c r="AA104" s="115" t="s">
        <v>275</v>
      </c>
    </row>
    <row r="105" spans="1:27" x14ac:dyDescent="0.35">
      <c r="A105" s="110" t="s">
        <v>322</v>
      </c>
      <c r="B105" s="110" t="s">
        <v>321</v>
      </c>
      <c r="C105" s="110" t="s">
        <v>320</v>
      </c>
      <c r="D105" s="110" t="s">
        <v>108</v>
      </c>
      <c r="E105" s="111">
        <v>78017</v>
      </c>
      <c r="F105" s="110" t="s">
        <v>109</v>
      </c>
      <c r="G105" s="110" t="s">
        <v>104</v>
      </c>
      <c r="H105" s="110" t="s">
        <v>105</v>
      </c>
      <c r="I105" s="112">
        <v>38.499622451547999</v>
      </c>
      <c r="J105" s="113">
        <v>1788.2099999999332</v>
      </c>
      <c r="K105" s="113">
        <v>8.5199999999999978</v>
      </c>
      <c r="L105" s="113">
        <v>0.92</v>
      </c>
      <c r="M105" s="113">
        <v>0</v>
      </c>
      <c r="N105" s="113">
        <v>0.27</v>
      </c>
      <c r="O105" s="113">
        <v>259.99999999999915</v>
      </c>
      <c r="P105" s="113">
        <v>10.680000000000001</v>
      </c>
      <c r="Q105" s="113">
        <v>1526.6999999999689</v>
      </c>
      <c r="R105" s="113">
        <v>0</v>
      </c>
      <c r="S105" s="113">
        <v>0.12</v>
      </c>
      <c r="T105" s="113">
        <v>10.7</v>
      </c>
      <c r="U105" s="113">
        <v>1786.8299999999331</v>
      </c>
      <c r="V105" s="113">
        <v>924.62999999999977</v>
      </c>
      <c r="W105" s="117">
        <v>2400</v>
      </c>
      <c r="X105" s="110" t="s">
        <v>277</v>
      </c>
      <c r="Y105" s="115">
        <v>44882</v>
      </c>
      <c r="Z105" s="115" t="s">
        <v>319</v>
      </c>
      <c r="AA105" s="115" t="s">
        <v>275</v>
      </c>
    </row>
    <row r="106" spans="1:27" ht="15.65" customHeight="1" x14ac:dyDescent="0.35">
      <c r="A106" s="110" t="s">
        <v>318</v>
      </c>
      <c r="B106" s="110" t="s">
        <v>317</v>
      </c>
      <c r="C106" s="110" t="s">
        <v>316</v>
      </c>
      <c r="D106" s="110" t="s">
        <v>156</v>
      </c>
      <c r="E106" s="111">
        <v>3820</v>
      </c>
      <c r="F106" s="110" t="s">
        <v>142</v>
      </c>
      <c r="G106" s="110" t="s">
        <v>113</v>
      </c>
      <c r="H106" s="110" t="s">
        <v>105</v>
      </c>
      <c r="I106" s="112">
        <v>72.154929577464799</v>
      </c>
      <c r="J106" s="113">
        <v>1</v>
      </c>
      <c r="K106" s="113">
        <v>1</v>
      </c>
      <c r="L106" s="113">
        <v>39.449999999999996</v>
      </c>
      <c r="M106" s="113">
        <v>33.740000000000009</v>
      </c>
      <c r="N106" s="113">
        <v>36.030000000000008</v>
      </c>
      <c r="O106" s="113">
        <v>29.63</v>
      </c>
      <c r="P106" s="113">
        <v>6.59</v>
      </c>
      <c r="Q106" s="113">
        <v>2.9400000000000004</v>
      </c>
      <c r="R106" s="113">
        <v>27.169999999999998</v>
      </c>
      <c r="S106" s="113">
        <v>4.8</v>
      </c>
      <c r="T106" s="113">
        <v>4.7600000000000007</v>
      </c>
      <c r="U106" s="113">
        <v>38.46</v>
      </c>
      <c r="V106" s="113">
        <v>45.110000000000014</v>
      </c>
      <c r="W106" s="114"/>
      <c r="X106" s="110" t="s">
        <v>277</v>
      </c>
      <c r="Y106" s="115">
        <v>45008</v>
      </c>
      <c r="Z106" s="115" t="s">
        <v>276</v>
      </c>
      <c r="AA106" s="115" t="s">
        <v>275</v>
      </c>
    </row>
    <row r="107" spans="1:27" ht="15.65" customHeight="1" x14ac:dyDescent="0.35">
      <c r="A107" s="110" t="s">
        <v>315</v>
      </c>
      <c r="B107" s="110" t="s">
        <v>314</v>
      </c>
      <c r="C107" s="110" t="s">
        <v>313</v>
      </c>
      <c r="D107" s="110" t="s">
        <v>106</v>
      </c>
      <c r="E107" s="111">
        <v>31815</v>
      </c>
      <c r="F107" s="110" t="s">
        <v>107</v>
      </c>
      <c r="G107" s="110" t="s">
        <v>104</v>
      </c>
      <c r="H107" s="110" t="s">
        <v>105</v>
      </c>
      <c r="I107" s="112">
        <v>54.514427040395702</v>
      </c>
      <c r="J107" s="113">
        <v>859.35999999999444</v>
      </c>
      <c r="K107" s="113">
        <v>133.32000000000002</v>
      </c>
      <c r="L107" s="113">
        <v>259.80000000000018</v>
      </c>
      <c r="M107" s="113">
        <v>267.56000000000029</v>
      </c>
      <c r="N107" s="113">
        <v>582.90999999999963</v>
      </c>
      <c r="O107" s="113">
        <v>732.32999999999652</v>
      </c>
      <c r="P107" s="113">
        <v>31.330000000000005</v>
      </c>
      <c r="Q107" s="113">
        <v>173.47</v>
      </c>
      <c r="R107" s="113">
        <v>241.24000000000004</v>
      </c>
      <c r="S107" s="113">
        <v>107.55999999999997</v>
      </c>
      <c r="T107" s="113">
        <v>90.429999999999978</v>
      </c>
      <c r="U107" s="113">
        <v>1080.8099999999909</v>
      </c>
      <c r="V107" s="113">
        <v>1026.7799999999925</v>
      </c>
      <c r="W107" s="114">
        <v>1600</v>
      </c>
      <c r="X107" s="110" t="s">
        <v>277</v>
      </c>
      <c r="Y107" s="115">
        <v>44987</v>
      </c>
      <c r="Z107" s="115" t="s">
        <v>284</v>
      </c>
      <c r="AA107" s="115" t="s">
        <v>275</v>
      </c>
    </row>
    <row r="108" spans="1:27" x14ac:dyDescent="0.35">
      <c r="A108" s="110" t="s">
        <v>312</v>
      </c>
      <c r="B108" s="110" t="s">
        <v>311</v>
      </c>
      <c r="C108" s="110" t="s">
        <v>310</v>
      </c>
      <c r="D108" s="110" t="s">
        <v>108</v>
      </c>
      <c r="E108" s="111">
        <v>75455</v>
      </c>
      <c r="F108" s="110" t="s">
        <v>128</v>
      </c>
      <c r="G108" s="110" t="s">
        <v>126</v>
      </c>
      <c r="H108" s="110" t="s">
        <v>105</v>
      </c>
      <c r="I108" s="112">
        <v>1</v>
      </c>
      <c r="J108" s="113">
        <v>0.01</v>
      </c>
      <c r="K108" s="113">
        <v>0.02</v>
      </c>
      <c r="L108" s="113">
        <v>0.03</v>
      </c>
      <c r="M108" s="113">
        <v>0.01</v>
      </c>
      <c r="N108" s="113">
        <v>7.0000000000000007E-2</v>
      </c>
      <c r="O108" s="113">
        <v>0</v>
      </c>
      <c r="P108" s="113">
        <v>0</v>
      </c>
      <c r="Q108" s="113">
        <v>0</v>
      </c>
      <c r="R108" s="113">
        <v>0</v>
      </c>
      <c r="S108" s="113">
        <v>0</v>
      </c>
      <c r="T108" s="113">
        <v>0</v>
      </c>
      <c r="U108" s="113">
        <v>7.0000000000000007E-2</v>
      </c>
      <c r="V108" s="113">
        <v>0.02</v>
      </c>
      <c r="W108" s="117"/>
      <c r="X108" s="110" t="s">
        <v>164</v>
      </c>
      <c r="Y108" s="115">
        <v>42590</v>
      </c>
      <c r="Z108" s="115" t="s">
        <v>136</v>
      </c>
      <c r="AA108" s="115" t="s">
        <v>275</v>
      </c>
    </row>
    <row r="109" spans="1:27" ht="15.65" customHeight="1" x14ac:dyDescent="0.35">
      <c r="A109" s="110" t="s">
        <v>309</v>
      </c>
      <c r="B109" s="110" t="s">
        <v>308</v>
      </c>
      <c r="C109" s="110" t="s">
        <v>307</v>
      </c>
      <c r="D109" s="110" t="s">
        <v>123</v>
      </c>
      <c r="E109" s="111">
        <v>87016</v>
      </c>
      <c r="F109" s="110" t="s">
        <v>124</v>
      </c>
      <c r="G109" s="110" t="s">
        <v>113</v>
      </c>
      <c r="H109" s="110" t="s">
        <v>4</v>
      </c>
      <c r="I109" s="112">
        <v>36.256739409499403</v>
      </c>
      <c r="J109" s="113">
        <v>380.24000000000012</v>
      </c>
      <c r="K109" s="113">
        <v>7.3</v>
      </c>
      <c r="L109" s="113">
        <v>0.46</v>
      </c>
      <c r="M109" s="113">
        <v>0.02</v>
      </c>
      <c r="N109" s="113">
        <v>2.1099999999999994</v>
      </c>
      <c r="O109" s="113">
        <v>385.91000000000014</v>
      </c>
      <c r="P109" s="113">
        <v>0</v>
      </c>
      <c r="Q109" s="113">
        <v>0</v>
      </c>
      <c r="R109" s="113">
        <v>1</v>
      </c>
      <c r="S109" s="113">
        <v>0.01</v>
      </c>
      <c r="T109" s="113">
        <v>0.72</v>
      </c>
      <c r="U109" s="113">
        <v>386.29000000000013</v>
      </c>
      <c r="V109" s="113">
        <v>244.70999999999964</v>
      </c>
      <c r="W109" s="114">
        <v>505</v>
      </c>
      <c r="X109" s="110" t="s">
        <v>277</v>
      </c>
      <c r="Y109" s="115">
        <v>44861</v>
      </c>
      <c r="Z109" s="115" t="s">
        <v>306</v>
      </c>
      <c r="AA109" s="115" t="s">
        <v>275</v>
      </c>
    </row>
    <row r="110" spans="1:27" x14ac:dyDescent="0.35">
      <c r="A110" s="110" t="s">
        <v>305</v>
      </c>
      <c r="B110" s="110" t="s">
        <v>304</v>
      </c>
      <c r="C110" s="110" t="s">
        <v>303</v>
      </c>
      <c r="D110" s="110" t="s">
        <v>147</v>
      </c>
      <c r="E110" s="111">
        <v>74103</v>
      </c>
      <c r="F110" s="110" t="s">
        <v>128</v>
      </c>
      <c r="G110" s="110" t="s">
        <v>113</v>
      </c>
      <c r="H110" s="110" t="s">
        <v>105</v>
      </c>
      <c r="I110" s="112">
        <v>2.3165467625899301</v>
      </c>
      <c r="J110" s="113">
        <v>0.56000000000000005</v>
      </c>
      <c r="K110" s="113">
        <v>1.0500000000000007</v>
      </c>
      <c r="L110" s="113">
        <v>1.0200000000000005</v>
      </c>
      <c r="M110" s="113">
        <v>0.55000000000000016</v>
      </c>
      <c r="N110" s="113">
        <v>2.2500000000000013</v>
      </c>
      <c r="O110" s="113">
        <v>0.81000000000000039</v>
      </c>
      <c r="P110" s="113">
        <v>0.06</v>
      </c>
      <c r="Q110" s="113">
        <v>0.06</v>
      </c>
      <c r="R110" s="113">
        <v>0.24000000000000005</v>
      </c>
      <c r="S110" s="113">
        <v>0.21</v>
      </c>
      <c r="T110" s="113">
        <v>0.17</v>
      </c>
      <c r="U110" s="113">
        <v>2.5599999999999987</v>
      </c>
      <c r="V110" s="113">
        <v>2.14</v>
      </c>
      <c r="W110" s="114"/>
      <c r="X110" s="110" t="s">
        <v>277</v>
      </c>
      <c r="Y110" s="115">
        <v>45106</v>
      </c>
      <c r="Z110" s="115" t="s">
        <v>276</v>
      </c>
      <c r="AA110" s="115" t="s">
        <v>275</v>
      </c>
    </row>
    <row r="111" spans="1:27" ht="15.65" customHeight="1" x14ac:dyDescent="0.35">
      <c r="A111" s="110" t="s">
        <v>302</v>
      </c>
      <c r="B111" s="110" t="s">
        <v>301</v>
      </c>
      <c r="C111" s="110" t="s">
        <v>300</v>
      </c>
      <c r="D111" s="110" t="s">
        <v>299</v>
      </c>
      <c r="E111" s="111">
        <v>5488</v>
      </c>
      <c r="F111" s="110" t="s">
        <v>142</v>
      </c>
      <c r="G111" s="110" t="s">
        <v>126</v>
      </c>
      <c r="H111" s="110" t="s">
        <v>105</v>
      </c>
      <c r="I111" s="112">
        <v>2.21724137931034</v>
      </c>
      <c r="J111" s="113">
        <v>5.7999999999999829</v>
      </c>
      <c r="K111" s="113">
        <v>0.41000000000000014</v>
      </c>
      <c r="L111" s="113">
        <v>0.14000000000000001</v>
      </c>
      <c r="M111" s="113">
        <v>0.05</v>
      </c>
      <c r="N111" s="113">
        <v>0.44000000000000006</v>
      </c>
      <c r="O111" s="113">
        <v>5.9399999999999835</v>
      </c>
      <c r="P111" s="113">
        <v>0</v>
      </c>
      <c r="Q111" s="113">
        <v>0.02</v>
      </c>
      <c r="R111" s="113">
        <v>0.01</v>
      </c>
      <c r="S111" s="113">
        <v>0</v>
      </c>
      <c r="T111" s="113">
        <v>0.04</v>
      </c>
      <c r="U111" s="113">
        <v>6.3499999999999819</v>
      </c>
      <c r="V111" s="113">
        <v>5.1399999999999864</v>
      </c>
      <c r="W111" s="114"/>
      <c r="X111" s="110" t="s">
        <v>164</v>
      </c>
      <c r="Y111" s="115">
        <v>44979</v>
      </c>
      <c r="Z111" s="115" t="s">
        <v>276</v>
      </c>
      <c r="AA111" s="115" t="s">
        <v>275</v>
      </c>
    </row>
    <row r="112" spans="1:27" x14ac:dyDescent="0.35">
      <c r="A112" s="110" t="s">
        <v>298</v>
      </c>
      <c r="B112" s="110" t="s">
        <v>297</v>
      </c>
      <c r="C112" s="110" t="s">
        <v>296</v>
      </c>
      <c r="D112" s="110" t="s">
        <v>171</v>
      </c>
      <c r="E112" s="111">
        <v>72701</v>
      </c>
      <c r="F112" s="110" t="s">
        <v>112</v>
      </c>
      <c r="G112" s="110" t="s">
        <v>126</v>
      </c>
      <c r="H112" s="110" t="s">
        <v>105</v>
      </c>
      <c r="I112" s="112">
        <v>1.5</v>
      </c>
      <c r="J112" s="113">
        <v>0.14000000000000001</v>
      </c>
      <c r="K112" s="113">
        <v>0.32000000000000006</v>
      </c>
      <c r="L112" s="113">
        <v>0.88000000000000056</v>
      </c>
      <c r="M112" s="113">
        <v>0.3600000000000001</v>
      </c>
      <c r="N112" s="113">
        <v>1.4100000000000008</v>
      </c>
      <c r="O112" s="113">
        <v>0.24000000000000007</v>
      </c>
      <c r="P112" s="113">
        <v>0.05</v>
      </c>
      <c r="Q112" s="113">
        <v>0</v>
      </c>
      <c r="R112" s="113">
        <v>0.04</v>
      </c>
      <c r="S112" s="113">
        <v>0.01</v>
      </c>
      <c r="T112" s="113">
        <v>0</v>
      </c>
      <c r="U112" s="113">
        <v>1.650000000000001</v>
      </c>
      <c r="V112" s="113">
        <v>1.580000000000001</v>
      </c>
      <c r="W112" s="114"/>
      <c r="X112" s="110" t="s">
        <v>164</v>
      </c>
      <c r="Y112" s="115">
        <v>44930</v>
      </c>
      <c r="Z112" s="115" t="s">
        <v>295</v>
      </c>
      <c r="AA112" s="115" t="s">
        <v>275</v>
      </c>
    </row>
    <row r="113" spans="1:27" x14ac:dyDescent="0.35">
      <c r="A113" s="110" t="s">
        <v>294</v>
      </c>
      <c r="B113" s="110" t="s">
        <v>293</v>
      </c>
      <c r="C113" s="110" t="s">
        <v>292</v>
      </c>
      <c r="D113" s="110" t="s">
        <v>148</v>
      </c>
      <c r="E113" s="111">
        <v>89512</v>
      </c>
      <c r="F113" s="110" t="s">
        <v>149</v>
      </c>
      <c r="G113" s="110" t="s">
        <v>126</v>
      </c>
      <c r="H113" s="110" t="s">
        <v>105</v>
      </c>
      <c r="I113" s="112">
        <v>10.8775510204082</v>
      </c>
      <c r="J113" s="113">
        <v>0.38</v>
      </c>
      <c r="K113" s="113">
        <v>1.07</v>
      </c>
      <c r="L113" s="113">
        <v>2.4000000000000004</v>
      </c>
      <c r="M113" s="113">
        <v>6.3399999999999981</v>
      </c>
      <c r="N113" s="113">
        <v>9.4799999999999986</v>
      </c>
      <c r="O113" s="113">
        <v>0.52</v>
      </c>
      <c r="P113" s="113">
        <v>0.19</v>
      </c>
      <c r="Q113" s="113">
        <v>0</v>
      </c>
      <c r="R113" s="113">
        <v>3.669999999999999</v>
      </c>
      <c r="S113" s="113">
        <v>0.60000000000000009</v>
      </c>
      <c r="T113" s="113">
        <v>0.2</v>
      </c>
      <c r="U113" s="113">
        <v>5.719999999999998</v>
      </c>
      <c r="V113" s="113">
        <v>9.379999999999999</v>
      </c>
      <c r="W113" s="117"/>
      <c r="X113" s="110" t="s">
        <v>277</v>
      </c>
      <c r="Y113" s="115">
        <v>44868</v>
      </c>
      <c r="Z113" s="115" t="s">
        <v>276</v>
      </c>
      <c r="AA113" s="118" t="s">
        <v>275</v>
      </c>
    </row>
    <row r="114" spans="1:27" x14ac:dyDescent="0.35">
      <c r="A114" s="110" t="s">
        <v>291</v>
      </c>
      <c r="B114" s="110" t="s">
        <v>290</v>
      </c>
      <c r="C114" s="110" t="s">
        <v>289</v>
      </c>
      <c r="D114" s="110" t="s">
        <v>133</v>
      </c>
      <c r="E114" s="111">
        <v>33073</v>
      </c>
      <c r="F114" s="110" t="s">
        <v>7</v>
      </c>
      <c r="G114" s="110" t="s">
        <v>110</v>
      </c>
      <c r="H114" s="110" t="s">
        <v>105</v>
      </c>
      <c r="I114" s="112">
        <v>48.605839416058402</v>
      </c>
      <c r="J114" s="113">
        <v>448.56999999999977</v>
      </c>
      <c r="K114" s="113">
        <v>140.55000000000007</v>
      </c>
      <c r="L114" s="113">
        <v>0.02</v>
      </c>
      <c r="M114" s="113">
        <v>0.02</v>
      </c>
      <c r="N114" s="113">
        <v>128.15000000000006</v>
      </c>
      <c r="O114" s="113">
        <v>373.72999999999951</v>
      </c>
      <c r="P114" s="113">
        <v>14.299999999999999</v>
      </c>
      <c r="Q114" s="113">
        <v>72.98</v>
      </c>
      <c r="R114" s="113">
        <v>14.429999999999996</v>
      </c>
      <c r="S114" s="113">
        <v>54.58000000000002</v>
      </c>
      <c r="T114" s="113">
        <v>36.860000000000007</v>
      </c>
      <c r="U114" s="113">
        <v>483.2900000000003</v>
      </c>
      <c r="V114" s="113">
        <v>331.86000000000007</v>
      </c>
      <c r="W114" s="117">
        <v>700</v>
      </c>
      <c r="X114" s="110" t="s">
        <v>277</v>
      </c>
      <c r="Y114" s="115">
        <v>45082</v>
      </c>
      <c r="Z114" s="115" t="s">
        <v>284</v>
      </c>
      <c r="AA114" s="118" t="s">
        <v>275</v>
      </c>
    </row>
    <row r="115" spans="1:27" x14ac:dyDescent="0.35">
      <c r="A115" s="110" t="s">
        <v>288</v>
      </c>
      <c r="B115" s="110" t="s">
        <v>287</v>
      </c>
      <c r="C115" s="110" t="s">
        <v>286</v>
      </c>
      <c r="D115" s="110" t="s">
        <v>108</v>
      </c>
      <c r="E115" s="111">
        <v>78041</v>
      </c>
      <c r="F115" s="110" t="s">
        <v>285</v>
      </c>
      <c r="G115" s="110" t="s">
        <v>104</v>
      </c>
      <c r="H115" s="110" t="s">
        <v>105</v>
      </c>
      <c r="I115" s="112">
        <v>42.162393162393201</v>
      </c>
      <c r="J115" s="113">
        <v>149.79000000000127</v>
      </c>
      <c r="K115" s="113">
        <v>3</v>
      </c>
      <c r="L115" s="113">
        <v>25.470000000000002</v>
      </c>
      <c r="M115" s="113">
        <v>45.069999999999986</v>
      </c>
      <c r="N115" s="113">
        <v>17.240000000000002</v>
      </c>
      <c r="O115" s="113">
        <v>109.94999999999975</v>
      </c>
      <c r="P115" s="113">
        <v>19.529999999999998</v>
      </c>
      <c r="Q115" s="113">
        <v>76.609999999999957</v>
      </c>
      <c r="R115" s="113">
        <v>12.259999999999996</v>
      </c>
      <c r="S115" s="113">
        <v>4.9600000000000009</v>
      </c>
      <c r="T115" s="113">
        <v>4.6100000000000003</v>
      </c>
      <c r="U115" s="113">
        <v>201.50000000000117</v>
      </c>
      <c r="V115" s="113">
        <v>164.03000000000114</v>
      </c>
      <c r="W115" s="117"/>
      <c r="X115" s="110" t="s">
        <v>277</v>
      </c>
      <c r="Y115" s="115">
        <v>44959</v>
      </c>
      <c r="Z115" s="115" t="s">
        <v>284</v>
      </c>
      <c r="AA115" s="118" t="s">
        <v>275</v>
      </c>
    </row>
    <row r="116" spans="1:27" x14ac:dyDescent="0.35">
      <c r="A116" s="110" t="s">
        <v>283</v>
      </c>
      <c r="B116" s="110" t="s">
        <v>282</v>
      </c>
      <c r="C116" s="110" t="s">
        <v>281</v>
      </c>
      <c r="D116" s="110" t="s">
        <v>169</v>
      </c>
      <c r="E116" s="111">
        <v>25309</v>
      </c>
      <c r="F116" s="110" t="s">
        <v>138</v>
      </c>
      <c r="G116" s="110" t="s">
        <v>113</v>
      </c>
      <c r="H116" s="110" t="s">
        <v>105</v>
      </c>
      <c r="I116" s="112">
        <v>5.3250000000000002</v>
      </c>
      <c r="J116" s="113">
        <v>0</v>
      </c>
      <c r="K116" s="113">
        <v>0.25999999999999995</v>
      </c>
      <c r="L116" s="113">
        <v>1.1500000000000006</v>
      </c>
      <c r="M116" s="113">
        <v>0.8500000000000002</v>
      </c>
      <c r="N116" s="113">
        <v>2.1700000000000013</v>
      </c>
      <c r="O116" s="113">
        <v>0.09</v>
      </c>
      <c r="P116" s="113">
        <v>0</v>
      </c>
      <c r="Q116" s="113">
        <v>0</v>
      </c>
      <c r="R116" s="113">
        <v>0.31</v>
      </c>
      <c r="S116" s="113">
        <v>0</v>
      </c>
      <c r="T116" s="113">
        <v>0</v>
      </c>
      <c r="U116" s="113">
        <v>1.9500000000000011</v>
      </c>
      <c r="V116" s="113">
        <v>2.0200000000000009</v>
      </c>
      <c r="W116" s="117"/>
      <c r="X116" s="110" t="s">
        <v>277</v>
      </c>
      <c r="Y116" s="115">
        <v>45008</v>
      </c>
      <c r="Z116" s="115" t="s">
        <v>276</v>
      </c>
      <c r="AA116" s="118" t="s">
        <v>275</v>
      </c>
    </row>
    <row r="117" spans="1:27" x14ac:dyDescent="0.35">
      <c r="A117" s="110" t="s">
        <v>280</v>
      </c>
      <c r="B117" s="110" t="s">
        <v>279</v>
      </c>
      <c r="C117" s="110" t="s">
        <v>278</v>
      </c>
      <c r="D117" s="110" t="s">
        <v>155</v>
      </c>
      <c r="E117" s="111">
        <v>2863</v>
      </c>
      <c r="F117" s="110" t="s">
        <v>142</v>
      </c>
      <c r="G117" s="110" t="s">
        <v>126</v>
      </c>
      <c r="H117" s="110" t="s">
        <v>4</v>
      </c>
      <c r="I117" s="112">
        <v>43.201438848920901</v>
      </c>
      <c r="J117" s="113">
        <v>35.750000000000007</v>
      </c>
      <c r="K117" s="113">
        <v>23.649999999999995</v>
      </c>
      <c r="L117" s="113">
        <v>0</v>
      </c>
      <c r="M117" s="113">
        <v>0</v>
      </c>
      <c r="N117" s="113">
        <v>16.12</v>
      </c>
      <c r="O117" s="113">
        <v>43.280000000000015</v>
      </c>
      <c r="P117" s="113">
        <v>0</v>
      </c>
      <c r="Q117" s="113">
        <v>0</v>
      </c>
      <c r="R117" s="113">
        <v>1.1499999999999999</v>
      </c>
      <c r="S117" s="113">
        <v>1.6300000000000001</v>
      </c>
      <c r="T117" s="113">
        <v>5.8900000000000006</v>
      </c>
      <c r="U117" s="113">
        <v>50.730000000000004</v>
      </c>
      <c r="V117" s="113">
        <v>39.720000000000006</v>
      </c>
      <c r="W117" s="117"/>
      <c r="X117" s="110" t="s">
        <v>277</v>
      </c>
      <c r="Y117" s="115">
        <v>45008</v>
      </c>
      <c r="Z117" s="115" t="s">
        <v>276</v>
      </c>
      <c r="AA117" s="118" t="s">
        <v>275</v>
      </c>
    </row>
    <row r="118" spans="1:27" x14ac:dyDescent="0.35">
      <c r="B118" s="77"/>
      <c r="C118" s="77"/>
      <c r="D118" s="77"/>
      <c r="E118" s="82"/>
      <c r="F118" s="77"/>
      <c r="G118" s="77"/>
      <c r="H118" s="77"/>
      <c r="I118" s="81"/>
      <c r="J118" s="80"/>
      <c r="K118" s="80"/>
      <c r="L118" s="80"/>
      <c r="M118" s="80"/>
      <c r="N118" s="80"/>
      <c r="O118" s="80"/>
      <c r="P118" s="80"/>
      <c r="Q118" s="80"/>
      <c r="R118" s="80"/>
      <c r="S118" s="80"/>
      <c r="T118" s="80"/>
      <c r="U118" s="80"/>
      <c r="V118" s="80"/>
      <c r="W118" s="79"/>
      <c r="X118" s="77"/>
      <c r="Y118" s="78"/>
      <c r="Z118" s="77"/>
      <c r="AA118" s="77"/>
    </row>
    <row r="119" spans="1:27" x14ac:dyDescent="0.35">
      <c r="A119" s="88" t="s">
        <v>274</v>
      </c>
      <c r="B119" s="77"/>
      <c r="C119" s="77"/>
      <c r="D119" s="77"/>
      <c r="E119" s="82"/>
      <c r="F119" s="77"/>
      <c r="G119" s="77"/>
      <c r="H119" s="77"/>
      <c r="I119" s="81"/>
      <c r="J119" s="80"/>
      <c r="K119" s="80"/>
      <c r="L119" s="80"/>
      <c r="M119" s="80"/>
      <c r="N119" s="80"/>
      <c r="O119" s="80"/>
      <c r="P119" s="80"/>
      <c r="Q119" s="80"/>
      <c r="R119" s="80"/>
      <c r="S119" s="80"/>
      <c r="T119" s="80"/>
      <c r="U119" s="80"/>
      <c r="V119" s="80"/>
      <c r="W119" s="79"/>
      <c r="X119" s="77"/>
      <c r="Y119" s="78"/>
      <c r="Z119" s="77"/>
      <c r="AA119" s="77"/>
    </row>
    <row r="120" spans="1:27" x14ac:dyDescent="0.35">
      <c r="A120" s="88" t="s">
        <v>273</v>
      </c>
      <c r="B120" s="87"/>
      <c r="C120" s="87"/>
      <c r="D120" s="87"/>
      <c r="E120" s="86"/>
      <c r="F120" s="77"/>
      <c r="G120" s="77"/>
      <c r="H120" s="77"/>
      <c r="I120" s="81"/>
      <c r="J120" s="80"/>
      <c r="K120" s="80"/>
      <c r="L120" s="80"/>
      <c r="M120" s="80"/>
      <c r="N120" s="80"/>
      <c r="O120" s="80"/>
      <c r="P120" s="80"/>
      <c r="Q120" s="80"/>
      <c r="R120" s="80"/>
      <c r="S120" s="80"/>
      <c r="T120" s="80"/>
      <c r="U120" s="80"/>
      <c r="V120" s="80"/>
      <c r="W120" s="79"/>
      <c r="X120" s="77"/>
      <c r="Y120" s="78"/>
      <c r="Z120" s="77"/>
      <c r="AA120" s="77"/>
    </row>
    <row r="121" spans="1:27" x14ac:dyDescent="0.35">
      <c r="A121" s="74" t="s">
        <v>272</v>
      </c>
      <c r="B121" s="87"/>
      <c r="C121" s="87"/>
      <c r="D121" s="87"/>
      <c r="E121" s="86"/>
      <c r="F121" s="77"/>
      <c r="G121" s="77"/>
      <c r="H121" s="77"/>
      <c r="I121" s="81"/>
      <c r="J121" s="80"/>
      <c r="K121" s="80"/>
      <c r="L121" s="80"/>
      <c r="M121" s="80"/>
      <c r="N121" s="80"/>
      <c r="O121" s="80"/>
      <c r="P121" s="80"/>
      <c r="Q121" s="80"/>
      <c r="R121" s="80"/>
      <c r="S121" s="80"/>
      <c r="T121" s="80"/>
      <c r="U121" s="80"/>
      <c r="V121" s="80"/>
      <c r="W121" s="79"/>
      <c r="X121" s="77"/>
      <c r="Y121" s="78"/>
      <c r="Z121" s="77"/>
      <c r="AA121" s="77"/>
    </row>
    <row r="122" spans="1:27" x14ac:dyDescent="0.35">
      <c r="A122" s="85" t="s">
        <v>271</v>
      </c>
      <c r="F122" s="77"/>
      <c r="G122" s="77"/>
      <c r="H122" s="77"/>
      <c r="I122" s="81"/>
      <c r="J122" s="80"/>
      <c r="K122" s="80"/>
      <c r="L122" s="80"/>
      <c r="M122" s="80"/>
      <c r="N122" s="80"/>
      <c r="O122" s="80"/>
      <c r="P122" s="80"/>
      <c r="Q122" s="80"/>
      <c r="R122" s="80"/>
      <c r="S122" s="80"/>
      <c r="T122" s="80"/>
      <c r="U122" s="80"/>
      <c r="V122" s="80"/>
      <c r="W122" s="79"/>
      <c r="X122" s="77"/>
      <c r="Y122" s="78"/>
      <c r="Z122" s="77"/>
      <c r="AA122" s="77"/>
    </row>
    <row r="123" spans="1:27" x14ac:dyDescent="0.35">
      <c r="A123" s="74" t="s">
        <v>270</v>
      </c>
      <c r="B123" s="84"/>
      <c r="C123" s="84"/>
      <c r="D123" s="84"/>
      <c r="E123" s="83"/>
      <c r="F123" s="77"/>
      <c r="G123" s="77"/>
      <c r="H123" s="77"/>
      <c r="I123" s="81"/>
      <c r="J123" s="80"/>
      <c r="K123" s="80"/>
      <c r="L123" s="80"/>
      <c r="M123" s="80"/>
      <c r="N123" s="80"/>
      <c r="O123" s="80"/>
      <c r="P123" s="80"/>
      <c r="Q123" s="80"/>
      <c r="R123" s="80"/>
      <c r="S123" s="80"/>
      <c r="T123" s="80"/>
      <c r="U123" s="80"/>
      <c r="V123" s="80"/>
      <c r="W123" s="79"/>
      <c r="X123" s="77"/>
      <c r="Y123" s="78"/>
      <c r="Z123" s="77"/>
      <c r="AA123" s="77"/>
    </row>
    <row r="124" spans="1:27" x14ac:dyDescent="0.35">
      <c r="B124" s="77"/>
      <c r="C124" s="77"/>
      <c r="D124" s="77"/>
      <c r="E124" s="82"/>
      <c r="F124" s="77"/>
      <c r="G124" s="77"/>
      <c r="H124" s="77"/>
      <c r="I124" s="81"/>
      <c r="J124" s="80"/>
      <c r="K124" s="80"/>
      <c r="L124" s="80"/>
      <c r="M124" s="80"/>
      <c r="N124" s="80"/>
      <c r="O124" s="80"/>
      <c r="P124" s="80"/>
      <c r="Q124" s="80"/>
      <c r="R124" s="80"/>
      <c r="S124" s="80"/>
      <c r="T124" s="80"/>
      <c r="U124" s="80"/>
      <c r="V124" s="80"/>
      <c r="W124" s="79"/>
      <c r="X124" s="77"/>
      <c r="Y124" s="78"/>
      <c r="Z124" s="77"/>
      <c r="AA124" s="77"/>
    </row>
  </sheetData>
  <mergeCells count="13">
    <mergeCell ref="U3:X3"/>
    <mergeCell ref="Y3:AA3"/>
    <mergeCell ref="J5:M5"/>
    <mergeCell ref="N5:Q5"/>
    <mergeCell ref="R5:U5"/>
    <mergeCell ref="W5:AA5"/>
    <mergeCell ref="M3:P3"/>
    <mergeCell ref="Q3:T3"/>
    <mergeCell ref="A1:D1"/>
    <mergeCell ref="A2:D2"/>
    <mergeCell ref="A3:D3"/>
    <mergeCell ref="E3:H3"/>
    <mergeCell ref="I3:L3"/>
  </mergeCells>
  <pageMargins left="0.7" right="0.7" top="0.75" bottom="0.75" header="0.3" footer="0.3"/>
  <pageSetup orientation="portrait" horizontalDpi="1200" verticalDpi="12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D3579-BEEC-4F67-B93F-6E2735416DB5}">
  <dimension ref="A1:F27"/>
  <sheetViews>
    <sheetView workbookViewId="0">
      <selection sqref="A1:F1"/>
    </sheetView>
  </sheetViews>
  <sheetFormatPr defaultRowHeight="14.5" x14ac:dyDescent="0.35"/>
  <cols>
    <col min="1" max="1" width="51.26953125" bestFit="1" customWidth="1"/>
    <col min="2" max="2" width="19" customWidth="1"/>
  </cols>
  <sheetData>
    <row r="1" spans="1:6" ht="26" x14ac:dyDescent="0.35">
      <c r="A1" s="160" t="s">
        <v>10</v>
      </c>
      <c r="B1" s="160"/>
      <c r="C1" s="160"/>
      <c r="D1" s="160"/>
      <c r="E1" s="160"/>
      <c r="F1" s="160"/>
    </row>
    <row r="2" spans="1:6" ht="15" customHeight="1" x14ac:dyDescent="0.35"/>
    <row r="3" spans="1:6" x14ac:dyDescent="0.35">
      <c r="A3" s="12" t="s">
        <v>633</v>
      </c>
      <c r="B3" s="12"/>
      <c r="C3" s="12"/>
      <c r="D3" s="12"/>
      <c r="E3" s="12"/>
    </row>
    <row r="4" spans="1:6" x14ac:dyDescent="0.35">
      <c r="A4" s="11" t="s">
        <v>632</v>
      </c>
      <c r="B4" s="11" t="s">
        <v>174</v>
      </c>
    </row>
    <row r="5" spans="1:6" ht="15" thickBot="1" x14ac:dyDescent="0.4">
      <c r="A5" s="125" t="s">
        <v>631</v>
      </c>
      <c r="B5" s="124">
        <v>68</v>
      </c>
    </row>
    <row r="6" spans="1:6" ht="15" thickTop="1" x14ac:dyDescent="0.35">
      <c r="A6" s="123" t="s">
        <v>630</v>
      </c>
      <c r="B6" s="122">
        <v>19</v>
      </c>
    </row>
    <row r="7" spans="1:6" ht="15" customHeight="1" x14ac:dyDescent="0.35">
      <c r="A7" s="123" t="s">
        <v>629</v>
      </c>
      <c r="B7" s="122">
        <v>25</v>
      </c>
    </row>
    <row r="8" spans="1:6" x14ac:dyDescent="0.35">
      <c r="A8" s="121" t="s">
        <v>628</v>
      </c>
      <c r="B8" s="121">
        <v>44</v>
      </c>
    </row>
    <row r="9" spans="1:6" x14ac:dyDescent="0.35">
      <c r="A9" s="120" t="s">
        <v>627</v>
      </c>
      <c r="B9" s="119">
        <v>9</v>
      </c>
    </row>
    <row r="10" spans="1:6" x14ac:dyDescent="0.35">
      <c r="A10" s="120" t="s">
        <v>626</v>
      </c>
      <c r="B10" s="119">
        <v>7</v>
      </c>
    </row>
    <row r="11" spans="1:6" x14ac:dyDescent="0.35">
      <c r="A11" s="120" t="s">
        <v>625</v>
      </c>
      <c r="B11" s="119">
        <v>5</v>
      </c>
    </row>
    <row r="12" spans="1:6" x14ac:dyDescent="0.35">
      <c r="A12" s="120" t="s">
        <v>624</v>
      </c>
      <c r="B12" s="119">
        <v>4</v>
      </c>
    </row>
    <row r="13" spans="1:6" x14ac:dyDescent="0.35">
      <c r="A13" s="120" t="s">
        <v>623</v>
      </c>
      <c r="B13" s="119">
        <v>3</v>
      </c>
    </row>
    <row r="14" spans="1:6" x14ac:dyDescent="0.35">
      <c r="A14" s="120" t="s">
        <v>622</v>
      </c>
      <c r="B14" s="119">
        <v>3</v>
      </c>
    </row>
    <row r="15" spans="1:6" x14ac:dyDescent="0.35">
      <c r="A15" s="120" t="s">
        <v>621</v>
      </c>
      <c r="B15" s="119">
        <v>2</v>
      </c>
    </row>
    <row r="16" spans="1:6" x14ac:dyDescent="0.35">
      <c r="A16" s="120" t="s">
        <v>620</v>
      </c>
      <c r="B16" s="119">
        <v>2</v>
      </c>
    </row>
    <row r="17" spans="1:2" x14ac:dyDescent="0.35">
      <c r="A17" s="120" t="s">
        <v>619</v>
      </c>
      <c r="B17" s="119">
        <v>2</v>
      </c>
    </row>
    <row r="18" spans="1:2" x14ac:dyDescent="0.35">
      <c r="A18" s="120" t="s">
        <v>618</v>
      </c>
      <c r="B18" s="119">
        <v>2</v>
      </c>
    </row>
    <row r="19" spans="1:2" x14ac:dyDescent="0.35">
      <c r="A19" s="120" t="s">
        <v>617</v>
      </c>
      <c r="B19" s="119">
        <v>2</v>
      </c>
    </row>
    <row r="20" spans="1:2" x14ac:dyDescent="0.35">
      <c r="A20" s="120" t="s">
        <v>616</v>
      </c>
      <c r="B20" s="119">
        <v>1</v>
      </c>
    </row>
    <row r="21" spans="1:2" x14ac:dyDescent="0.35">
      <c r="A21" s="120" t="s">
        <v>615</v>
      </c>
      <c r="B21" s="119">
        <v>1</v>
      </c>
    </row>
    <row r="22" spans="1:2" x14ac:dyDescent="0.35">
      <c r="A22" s="120" t="s">
        <v>614</v>
      </c>
      <c r="B22" s="119">
        <v>1</v>
      </c>
    </row>
    <row r="24" spans="1:2" x14ac:dyDescent="0.35">
      <c r="A24" s="161" t="s">
        <v>613</v>
      </c>
      <c r="B24" s="161"/>
    </row>
    <row r="25" spans="1:2" x14ac:dyDescent="0.35">
      <c r="A25" s="161"/>
      <c r="B25" s="161"/>
    </row>
    <row r="26" spans="1:2" x14ac:dyDescent="0.35">
      <c r="A26" s="161"/>
      <c r="B26" s="161"/>
    </row>
    <row r="27" spans="1:2" x14ac:dyDescent="0.35">
      <c r="A27" s="161"/>
      <c r="B27" s="161"/>
    </row>
  </sheetData>
  <mergeCells count="2">
    <mergeCell ref="A1:F1"/>
    <mergeCell ref="A24:B27"/>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51f64f43-848e-4f71-a29c-5b275075194e">
      <Terms xmlns="http://schemas.microsoft.com/office/infopath/2007/PartnerControls"/>
    </lcf76f155ced4ddcb4097134ff3c332f>
    <TaxCatchAll xmlns="9225b539-7b15-42b2-871d-c20cb6e17ae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12" ma:contentTypeDescription="Create a new document." ma:contentTypeScope="" ma:versionID="306aa2dfb487eba6db5332870c5b11e5">
  <xsd:schema xmlns:xsd="http://www.w3.org/2001/XMLSchema" xmlns:xs="http://www.w3.org/2001/XMLSchema" xmlns:p="http://schemas.microsoft.com/office/2006/metadata/properties" xmlns:ns2="51f64f43-848e-4f71-a29c-5b275075194e" xmlns:ns3="9225b539-7b15-42b2-871d-c20cb6e17ae7" targetNamespace="http://schemas.microsoft.com/office/2006/metadata/properties" ma:root="true" ma:fieldsID="a734070ed6b7ea84f6e21f16c777ee12" ns2:_="" ns3:_="">
    <xsd:import namespace="51f64f43-848e-4f71-a29c-5b275075194e"/>
    <xsd:import namespace="9225b539-7b15-42b2-871d-c20cb6e17ae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LengthInSeconds" minOccurs="0"/>
                <xsd:element ref="ns2:MediaServiceObjectDetectorVersion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Location" ma:index="19"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5A08AC0-783C-4C1B-927A-AB27E36B29B1}">
  <ds:schemaRefs>
    <ds:schemaRef ds:uri="51f64f43-848e-4f71-a29c-5b275075194e"/>
    <ds:schemaRef ds:uri="http://purl.org/dc/terms/"/>
    <ds:schemaRef ds:uri="http://www.w3.org/XML/1998/namespace"/>
    <ds:schemaRef ds:uri="http://schemas.microsoft.com/office/2006/documentManagement/types"/>
    <ds:schemaRef ds:uri="http://purl.org/dc/elements/1.1/"/>
    <ds:schemaRef ds:uri="http://purl.org/dc/dcmitype/"/>
    <ds:schemaRef ds:uri="http://schemas.microsoft.com/office/infopath/2007/PartnerControls"/>
    <ds:schemaRef ds:uri="http://schemas.openxmlformats.org/package/2006/metadata/core-properties"/>
    <ds:schemaRef ds:uri="9225b539-7b15-42b2-871d-c20cb6e17ae7"/>
    <ds:schemaRef ds:uri="http://schemas.microsoft.com/office/2006/metadata/properties"/>
  </ds:schemaRefs>
</ds:datastoreItem>
</file>

<file path=customXml/itemProps2.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3.xml><?xml version="1.0" encoding="utf-8"?>
<ds:datastoreItem xmlns:ds="http://schemas.openxmlformats.org/officeDocument/2006/customXml" ds:itemID="{DBB725D3-6071-4377-BF51-4E4F395871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f64f43-848e-4f71-a29c-5b275075194e"/>
    <ds:schemaRef ds:uri="9225b539-7b15-42b2-871d-c20cb6e17a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Header</vt:lpstr>
      <vt:lpstr>ATD FY24 YTD</vt:lpstr>
      <vt:lpstr>ATD EOFY23 </vt:lpstr>
      <vt:lpstr>Detention FY24</vt:lpstr>
      <vt:lpstr> ICLOS and Detainees</vt:lpstr>
      <vt:lpstr>Monthly Bond Statistics</vt:lpstr>
      <vt:lpstr>Semiannual</vt:lpstr>
      <vt:lpstr>Facilities FY24</vt:lpstr>
      <vt:lpstr>Trans. Detainee Pop.</vt:lpstr>
      <vt:lpstr>Vulnerable &amp; Special Population</vt:lpstr>
      <vt:lpstr>Footnotes</vt:lpstr>
      <vt:lpstr>'Detention FY24'!Print_Area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Black, Tyler M (CTR)</dc:creator>
  <cp:lastModifiedBy>LESA, STU</cp:lastModifiedBy>
  <cp:lastPrinted>2020-02-10T19:14:43Z</cp:lastPrinted>
  <dcterms:created xsi:type="dcterms:W3CDTF">2020-01-31T18:40:16Z</dcterms:created>
  <dcterms:modified xsi:type="dcterms:W3CDTF">2024-01-18T19:22:09Z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0x010100B2CC6643690C2D4A8E9C51BEFB2BDFED</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MediaServiceImageTags">
    <vt:lpwstr/>
  </property>
</Properties>
</file>