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icegov-my.sharepoint.com/personal/0049128110_ice_dhs_gov/Documents/Documents/Local Copies/ICE Dentention Statistics for ICE.gov/20240130/Final/"/>
    </mc:Choice>
  </mc:AlternateContent>
  <xr:revisionPtr revIDLastSave="0" documentId="8_{85F67E1D-9162-48B4-9079-7EA454144017}" xr6:coauthVersionLast="47" xr6:coauthVersionMax="47" xr10:uidLastSave="{00000000-0000-0000-0000-000000000000}"/>
  <bookViews>
    <workbookView xWindow="28680" yWindow="-120" windowWidth="29040" windowHeight="15840" tabRatio="668"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8" r:id="rId8"/>
    <sheet name="Trans. Detainee Pop." sheetId="15" r:id="rId9"/>
    <sheet name="Vulnerable &amp; Special Population" sheetId="16" r:id="rId10"/>
    <sheet name="Footnotes" sheetId="23" r:id="rId11"/>
  </sheets>
  <definedNames>
    <definedName name="_xlnm._FilterDatabase" localSheetId="6" hidden="1">Semiannual!$A$85:$F$101</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1" l="1"/>
  <c r="M6" i="21"/>
  <c r="L6" i="21"/>
  <c r="K6" i="21"/>
  <c r="J6" i="21"/>
  <c r="I6" i="21"/>
  <c r="H6" i="21"/>
  <c r="G6" i="21"/>
  <c r="F6" i="21"/>
  <c r="E6" i="21"/>
  <c r="D6" i="21"/>
  <c r="C6" i="21"/>
  <c r="B6" i="21"/>
  <c r="Z34" i="20"/>
  <c r="Y34" i="20"/>
  <c r="X34" i="20"/>
  <c r="W34" i="20"/>
  <c r="V34" i="20"/>
  <c r="U34" i="20"/>
  <c r="T34" i="20"/>
  <c r="N34" i="20"/>
  <c r="M34" i="20"/>
  <c r="L34" i="20"/>
  <c r="AA33" i="20"/>
  <c r="S33" i="20"/>
  <c r="R33" i="20"/>
  <c r="Q33" i="20"/>
  <c r="P33" i="20"/>
  <c r="O33" i="20"/>
  <c r="N33" i="20"/>
  <c r="M33" i="20"/>
  <c r="L33" i="20"/>
  <c r="K33" i="20"/>
  <c r="J33" i="20"/>
  <c r="I33" i="20"/>
  <c r="H33" i="20"/>
  <c r="G33" i="20"/>
  <c r="F33" i="20"/>
  <c r="E33" i="20"/>
  <c r="D33" i="20"/>
  <c r="C33" i="20"/>
  <c r="B33" i="20"/>
  <c r="AA32" i="20"/>
  <c r="S32" i="20"/>
  <c r="R32" i="20"/>
  <c r="R34" i="20" s="1"/>
  <c r="Q32" i="20"/>
  <c r="P32" i="20"/>
  <c r="O32" i="20"/>
  <c r="N32" i="20"/>
  <c r="M32" i="20"/>
  <c r="L32" i="20"/>
  <c r="K32" i="20"/>
  <c r="J32" i="20"/>
  <c r="I32" i="20"/>
  <c r="H32" i="20"/>
  <c r="G32" i="20"/>
  <c r="F32" i="20"/>
  <c r="E32" i="20"/>
  <c r="D32" i="20"/>
  <c r="C32" i="20"/>
  <c r="B32" i="20"/>
  <c r="B34" i="20" s="1"/>
  <c r="AA31" i="20"/>
  <c r="AA34" i="20" s="1"/>
  <c r="S31" i="20"/>
  <c r="R31" i="20"/>
  <c r="Q31" i="20"/>
  <c r="P31" i="20"/>
  <c r="O31" i="20"/>
  <c r="N31" i="20"/>
  <c r="M31" i="20"/>
  <c r="L31" i="20"/>
  <c r="K31" i="20"/>
  <c r="J31" i="20"/>
  <c r="I31" i="20"/>
  <c r="H31" i="20"/>
  <c r="G31" i="20"/>
  <c r="F31" i="20"/>
  <c r="E31" i="20"/>
  <c r="E34" i="20" s="1"/>
  <c r="D31" i="20"/>
  <c r="C31" i="20"/>
  <c r="B31" i="20"/>
  <c r="AA30" i="20"/>
  <c r="S30" i="20"/>
  <c r="S34" i="20" s="1"/>
  <c r="R30" i="20"/>
  <c r="Q30" i="20"/>
  <c r="Q34" i="20" s="1"/>
  <c r="P30" i="20"/>
  <c r="P34" i="20" s="1"/>
  <c r="O30" i="20"/>
  <c r="O34" i="20" s="1"/>
  <c r="N30" i="20"/>
  <c r="M30" i="20"/>
  <c r="L30" i="20"/>
  <c r="K30" i="20"/>
  <c r="K34" i="20" s="1"/>
  <c r="J30" i="20"/>
  <c r="J34" i="20" s="1"/>
  <c r="I30" i="20"/>
  <c r="I34" i="20" s="1"/>
  <c r="H30" i="20"/>
  <c r="H34" i="20" s="1"/>
  <c r="G30" i="20"/>
  <c r="G34" i="20" s="1"/>
  <c r="F30" i="20"/>
  <c r="F34" i="20" s="1"/>
  <c r="E30" i="20"/>
  <c r="D30" i="20"/>
  <c r="D34" i="20" s="1"/>
  <c r="C30" i="20"/>
  <c r="C34" i="20" s="1"/>
  <c r="B30" i="20"/>
  <c r="O152" i="19"/>
  <c r="O151" i="19"/>
  <c r="O150" i="19"/>
  <c r="O149" i="19"/>
  <c r="O148" i="19"/>
  <c r="O147" i="19"/>
  <c r="N143" i="19"/>
  <c r="N142" i="19"/>
  <c r="N141" i="19"/>
  <c r="O85" i="19"/>
  <c r="O84" i="19"/>
  <c r="O83" i="19"/>
  <c r="N82" i="19"/>
  <c r="M82" i="19"/>
  <c r="L82" i="19"/>
  <c r="K82" i="19"/>
  <c r="J82" i="19"/>
  <c r="I82" i="19"/>
  <c r="H82" i="19"/>
  <c r="G82" i="19"/>
  <c r="F82" i="19"/>
  <c r="O82" i="19" s="1"/>
  <c r="E82" i="19"/>
  <c r="D82" i="19"/>
  <c r="C82" i="19"/>
  <c r="O81" i="19"/>
  <c r="O80" i="19"/>
  <c r="O79" i="19"/>
  <c r="N78" i="19"/>
  <c r="M78" i="19"/>
  <c r="L78" i="19"/>
  <c r="K78" i="19"/>
  <c r="O78" i="19" s="1"/>
  <c r="J78" i="19"/>
  <c r="I78" i="19"/>
  <c r="H78" i="19"/>
  <c r="G78" i="19"/>
  <c r="F78" i="19"/>
  <c r="E78" i="19"/>
  <c r="D78" i="19"/>
  <c r="C78" i="19"/>
  <c r="O77" i="19"/>
  <c r="O76" i="19"/>
  <c r="O75" i="19"/>
  <c r="N74" i="19"/>
  <c r="M74" i="19"/>
  <c r="L74" i="19"/>
  <c r="K74" i="19"/>
  <c r="O74" i="19" s="1"/>
  <c r="J74" i="19"/>
  <c r="I74" i="19"/>
  <c r="H74" i="19"/>
  <c r="G74" i="19"/>
  <c r="F74" i="19"/>
  <c r="E74" i="19"/>
  <c r="D74" i="19"/>
  <c r="C74" i="19"/>
  <c r="O73" i="19"/>
  <c r="O72" i="19"/>
  <c r="O71" i="19"/>
  <c r="N70" i="19"/>
  <c r="M70" i="19"/>
  <c r="L70" i="19"/>
  <c r="K70" i="19"/>
  <c r="J70" i="19"/>
  <c r="I70" i="19"/>
  <c r="O70" i="19" s="1"/>
  <c r="H70" i="19"/>
  <c r="G70" i="19"/>
  <c r="F70" i="19"/>
  <c r="E70" i="19"/>
  <c r="D70" i="19"/>
  <c r="C70" i="19"/>
  <c r="O69" i="19"/>
  <c r="O68" i="19"/>
  <c r="O67" i="19"/>
  <c r="N66" i="19"/>
  <c r="M66" i="19"/>
  <c r="L66" i="19"/>
  <c r="K66" i="19"/>
  <c r="J66" i="19"/>
  <c r="I66" i="19"/>
  <c r="O66" i="19" s="1"/>
  <c r="H66" i="19"/>
  <c r="G66" i="19"/>
  <c r="F66" i="19"/>
  <c r="E66" i="19"/>
  <c r="D66" i="19"/>
  <c r="C66" i="19"/>
  <c r="O65" i="19"/>
  <c r="O64" i="19"/>
  <c r="O63" i="19"/>
  <c r="N62" i="19"/>
  <c r="M62" i="19"/>
  <c r="L62" i="19"/>
  <c r="K62" i="19"/>
  <c r="J62" i="19"/>
  <c r="I62" i="19"/>
  <c r="O62" i="19" s="1"/>
  <c r="H62" i="19"/>
  <c r="G62" i="19"/>
  <c r="F62" i="19"/>
  <c r="E62" i="19"/>
  <c r="D62" i="19"/>
  <c r="C62" i="19"/>
  <c r="O61" i="19"/>
  <c r="O60" i="19"/>
  <c r="O59" i="19"/>
  <c r="N58" i="19"/>
  <c r="M58" i="19"/>
  <c r="L58" i="19"/>
  <c r="K58" i="19"/>
  <c r="J58" i="19"/>
  <c r="I58" i="19"/>
  <c r="O58" i="19" s="1"/>
  <c r="H58" i="19"/>
  <c r="G58" i="19"/>
  <c r="F58" i="19"/>
  <c r="E58" i="19"/>
  <c r="D58" i="19"/>
  <c r="C58" i="19"/>
  <c r="O57" i="19"/>
  <c r="O56" i="19"/>
  <c r="O55" i="19"/>
  <c r="N54" i="19"/>
  <c r="M54" i="19"/>
  <c r="L54" i="19"/>
  <c r="K54" i="19"/>
  <c r="J54" i="19"/>
  <c r="I54" i="19"/>
  <c r="O54" i="19" s="1"/>
  <c r="H54" i="19"/>
  <c r="G54" i="19"/>
  <c r="F54" i="19"/>
  <c r="E54" i="19"/>
  <c r="D54" i="19"/>
  <c r="C54" i="19"/>
  <c r="O53" i="19"/>
  <c r="O52" i="19"/>
  <c r="O51" i="19"/>
  <c r="N50" i="19"/>
  <c r="M50" i="19"/>
  <c r="L50" i="19"/>
  <c r="K50" i="19"/>
  <c r="J50" i="19"/>
  <c r="I50" i="19"/>
  <c r="O50" i="19" s="1"/>
  <c r="H50" i="19"/>
  <c r="G50" i="19"/>
  <c r="F50" i="19"/>
  <c r="E50" i="19"/>
  <c r="D50" i="19"/>
  <c r="C50" i="19"/>
  <c r="O49" i="19"/>
  <c r="O48" i="19"/>
  <c r="O47" i="19"/>
  <c r="N46" i="19"/>
  <c r="M46" i="19"/>
  <c r="L46" i="19"/>
  <c r="K46" i="19"/>
  <c r="J46" i="19"/>
  <c r="I46" i="19"/>
  <c r="H46" i="19"/>
  <c r="G46" i="19"/>
  <c r="F46" i="19"/>
  <c r="O46" i="19" s="1"/>
  <c r="E46" i="19"/>
  <c r="D46" i="19"/>
  <c r="C46" i="19"/>
  <c r="O45" i="19"/>
  <c r="O44" i="19"/>
  <c r="O43" i="19"/>
  <c r="N42" i="19"/>
  <c r="M42" i="19"/>
  <c r="L42" i="19"/>
  <c r="K42" i="19"/>
  <c r="O42" i="19" s="1"/>
  <c r="J42" i="19"/>
  <c r="I42" i="19"/>
  <c r="H42" i="19"/>
  <c r="G42" i="19"/>
  <c r="F42" i="19"/>
  <c r="E42" i="19"/>
  <c r="D42" i="19"/>
  <c r="C42" i="19"/>
  <c r="O41" i="19"/>
  <c r="O40" i="19"/>
  <c r="O39" i="19"/>
  <c r="N38" i="19"/>
  <c r="M38" i="19"/>
  <c r="L38" i="19"/>
  <c r="K38" i="19"/>
  <c r="O38" i="19" s="1"/>
  <c r="J38" i="19"/>
  <c r="I38" i="19"/>
  <c r="I37" i="19" s="1"/>
  <c r="H38" i="19"/>
  <c r="G38" i="19"/>
  <c r="F38" i="19"/>
  <c r="E38" i="19"/>
  <c r="D38" i="19"/>
  <c r="C38" i="19"/>
  <c r="N37" i="19"/>
  <c r="M37" i="19"/>
  <c r="L37" i="19"/>
  <c r="J37" i="19"/>
  <c r="H37" i="19"/>
  <c r="G37" i="19"/>
  <c r="F37" i="19"/>
  <c r="E37" i="19"/>
  <c r="D37" i="19"/>
  <c r="C37" i="19"/>
  <c r="E30" i="19"/>
  <c r="J29" i="19"/>
  <c r="D29" i="19"/>
  <c r="C29" i="19"/>
  <c r="B29" i="19"/>
  <c r="E29" i="19" s="1"/>
  <c r="F23" i="19"/>
  <c r="E23" i="19" s="1"/>
  <c r="V22" i="19"/>
  <c r="F22" i="19"/>
  <c r="E22" i="19" s="1"/>
  <c r="V21" i="19"/>
  <c r="F21" i="19"/>
  <c r="C21" i="19" s="1"/>
  <c r="E21" i="19"/>
  <c r="U20" i="19"/>
  <c r="T20" i="19"/>
  <c r="S20" i="19"/>
  <c r="R20" i="19"/>
  <c r="Q20" i="19"/>
  <c r="P20" i="19"/>
  <c r="O20" i="19"/>
  <c r="N20" i="19"/>
  <c r="M20" i="19"/>
  <c r="L20" i="19"/>
  <c r="K20" i="19"/>
  <c r="J20" i="19"/>
  <c r="V20" i="19" s="1"/>
  <c r="D20" i="19"/>
  <c r="B20" i="19"/>
  <c r="F20" i="19" s="1"/>
  <c r="E20" i="19" s="1"/>
  <c r="O10" i="19"/>
  <c r="C10" i="19"/>
  <c r="B10" i="19"/>
  <c r="A26" i="14"/>
  <c r="C23" i="19" l="1"/>
  <c r="K37" i="19"/>
  <c r="O37" i="19" s="1"/>
  <c r="C20" i="19"/>
  <c r="C22" i="19"/>
  <c r="A26" i="12"/>
</calcChain>
</file>

<file path=xl/sharedStrings.xml><?xml version="1.0" encoding="utf-8"?>
<sst xmlns="http://schemas.openxmlformats.org/spreadsheetml/2006/main" count="2616" uniqueCount="923">
  <si>
    <t>Total</t>
  </si>
  <si>
    <t>Order of Recognizance</t>
  </si>
  <si>
    <t>Order of Supervision</t>
  </si>
  <si>
    <t>ATD</t>
  </si>
  <si>
    <t>Male</t>
  </si>
  <si>
    <t>TR</t>
  </si>
  <si>
    <t>MA</t>
  </si>
  <si>
    <t>MIA</t>
  </si>
  <si>
    <t>CHI</t>
  </si>
  <si>
    <t>AL</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</si>
  <si>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</si>
  <si>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</si>
  <si>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</si>
  <si>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</si>
  <si>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</si>
  <si>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</si>
  <si>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</si>
  <si>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</si>
  <si>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</si>
  <si>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</si>
  <si>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</si>
  <si>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</si>
  <si>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</si>
  <si>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</si>
  <si>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</si>
  <si>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</si>
  <si>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</si>
  <si>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</si>
  <si>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</si>
  <si>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</si>
  <si>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</si>
  <si>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</si>
  <si>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</si>
  <si>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</si>
  <si>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</si>
  <si>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</si>
  <si>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</si>
  <si>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</si>
  <si>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</si>
  <si>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</si>
  <si>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</si>
  <si>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</si>
  <si>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</si>
  <si>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</si>
  <si>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</si>
  <si>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</si>
  <si>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</si>
  <si>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</si>
  <si>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</si>
  <si>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</si>
  <si>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</si>
  <si>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</si>
  <si>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</si>
  <si>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</si>
  <si>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</si>
  <si>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</si>
  <si>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</si>
  <si>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</si>
  <si>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</si>
  <si>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</si>
  <si>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</si>
  <si>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</si>
  <si>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</si>
  <si>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</si>
  <si>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</si>
  <si>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</si>
  <si>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</si>
  <si>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</si>
  <si>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</si>
  <si>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</si>
  <si>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</si>
  <si>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</si>
  <si>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</si>
  <si>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</si>
  <si>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</si>
  <si>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</si>
  <si>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</si>
  <si>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</si>
  <si>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</si>
  <si>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</si>
  <si>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</si>
  <si>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</si>
  <si>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</si>
  <si>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</si>
  <si>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</si>
  <si>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</si>
  <si>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</si>
  <si>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</si>
  <si>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</si>
  <si>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</si>
  <si>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</si>
  <si>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</si>
  <si>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</si>
  <si>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</si>
  <si>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</si>
  <si>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</si>
  <si>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</si>
  <si>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</si>
  <si>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</si>
  <si>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</si>
  <si>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</si>
  <si>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</si>
  <si>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CA</t>
  </si>
  <si>
    <t>LOS</t>
  </si>
  <si>
    <t>DIGSA</t>
  </si>
  <si>
    <t>Female/Male</t>
  </si>
  <si>
    <t>GA</t>
  </si>
  <si>
    <t>ATL</t>
  </si>
  <si>
    <t>TX</t>
  </si>
  <si>
    <t>SNA</t>
  </si>
  <si>
    <t>CDF</t>
  </si>
  <si>
    <t>LA</t>
  </si>
  <si>
    <t>NOL</t>
  </si>
  <si>
    <t>IGSA</t>
  </si>
  <si>
    <t>N/A</t>
  </si>
  <si>
    <t>AZ</t>
  </si>
  <si>
    <t>PHO</t>
  </si>
  <si>
    <t>MS</t>
  </si>
  <si>
    <t>SND</t>
  </si>
  <si>
    <t>USMS CDF</t>
  </si>
  <si>
    <t>WA</t>
  </si>
  <si>
    <t>SEA</t>
  </si>
  <si>
    <t>SPC</t>
  </si>
  <si>
    <t>NM</t>
  </si>
  <si>
    <t>ELP</t>
  </si>
  <si>
    <t>HOU</t>
  </si>
  <si>
    <t>USMS IGA</t>
  </si>
  <si>
    <t>PBNDS 2008</t>
  </si>
  <si>
    <t>DAL</t>
  </si>
  <si>
    <t>NJ</t>
  </si>
  <si>
    <t>NEW</t>
  </si>
  <si>
    <t>VA</t>
  </si>
  <si>
    <t>WAS</t>
  </si>
  <si>
    <t>FL</t>
  </si>
  <si>
    <t>CO</t>
  </si>
  <si>
    <t>DEN</t>
  </si>
  <si>
    <t>PA</t>
  </si>
  <si>
    <t>PHI</t>
  </si>
  <si>
    <t>NY</t>
  </si>
  <si>
    <t>BUF</t>
  </si>
  <si>
    <t>SFR</t>
  </si>
  <si>
    <t>BOS</t>
  </si>
  <si>
    <t>MN</t>
  </si>
  <si>
    <t>SPM</t>
  </si>
  <si>
    <t>NYC</t>
  </si>
  <si>
    <t>STAGING</t>
  </si>
  <si>
    <t>OK</t>
  </si>
  <si>
    <t>NV</t>
  </si>
  <si>
    <t>SLC</t>
  </si>
  <si>
    <t>OH</t>
  </si>
  <si>
    <t>DET</t>
  </si>
  <si>
    <t>WI</t>
  </si>
  <si>
    <t>MI</t>
  </si>
  <si>
    <t>KY</t>
  </si>
  <si>
    <t>RI</t>
  </si>
  <si>
    <t>NH</t>
  </si>
  <si>
    <t>NE</t>
  </si>
  <si>
    <t>KS</t>
  </si>
  <si>
    <t>IA</t>
  </si>
  <si>
    <t>IN</t>
  </si>
  <si>
    <t>NC</t>
  </si>
  <si>
    <t>HI</t>
  </si>
  <si>
    <t>BOP</t>
  </si>
  <si>
    <t>ORSA</t>
  </si>
  <si>
    <t>UT</t>
  </si>
  <si>
    <t>SC</t>
  </si>
  <si>
    <t>PR</t>
  </si>
  <si>
    <t>MP</t>
  </si>
  <si>
    <t>GU</t>
  </si>
  <si>
    <t>WV</t>
  </si>
  <si>
    <t>ID</t>
  </si>
  <si>
    <t>AR</t>
  </si>
  <si>
    <t>WY</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</si>
  <si>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</si>
  <si>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</si>
  <si>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</si>
  <si>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</si>
  <si>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</si>
  <si>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</si>
  <si>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</si>
  <si>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</si>
  <si>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</si>
  <si>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</si>
  <si>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</si>
  <si>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</si>
  <si>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</si>
  <si>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</si>
  <si>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</si>
  <si>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</si>
  <si>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</si>
  <si>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</si>
  <si>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</si>
  <si>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</si>
  <si>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</si>
  <si>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</si>
  <si>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</si>
  <si>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</si>
  <si>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</si>
  <si>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</si>
  <si>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</si>
  <si>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</si>
  <si>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</si>
  <si>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</si>
  <si>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</si>
  <si>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</si>
  <si>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</si>
  <si>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</si>
  <si>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</si>
  <si>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</si>
  <si>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</si>
  <si>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</si>
  <si>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</si>
  <si>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</si>
  <si>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</si>
  <si>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</si>
  <si>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</si>
  <si>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</si>
  <si>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</si>
  <si>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</si>
  <si>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</si>
  <si>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</si>
  <si>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</si>
  <si>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</si>
  <si>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</si>
  <si>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</si>
  <si>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</si>
  <si>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</si>
  <si>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</si>
  <si>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</si>
  <si>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</si>
  <si>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</si>
  <si>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</si>
  <si>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</si>
  <si>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</si>
  <si>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</si>
  <si>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</si>
  <si>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</si>
  <si>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</si>
  <si>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</si>
  <si>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</si>
  <si>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</si>
  <si>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</si>
  <si>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</si>
  <si>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</si>
  <si>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</si>
  <si>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</si>
  <si>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</si>
  <si>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</si>
  <si>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</si>
  <si>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</si>
  <si>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</si>
  <si>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</si>
  <si>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</si>
  <si>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</si>
  <si>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</si>
  <si>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</si>
  <si>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</si>
  <si>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</si>
  <si>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</si>
  <si>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</si>
  <si>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</si>
  <si>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</si>
  <si>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</si>
  <si>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</si>
  <si>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</si>
  <si>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</si>
  <si>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</si>
  <si>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FY24 thru December Court Appearance: Total Hearings*</t>
  </si>
  <si>
    <t xml:space="preserve">
FY24 thru December Court Appearance: Final Hearings*</t>
  </si>
  <si>
    <t>Data from BI Inc. Participants Report, 01.27.2024</t>
  </si>
  <si>
    <t>Active ATD Participants and Average Length in Program, FY24,  as of 01/27/2024, by AOR and Technology</t>
  </si>
  <si>
    <t>Data from OBP Report, 01.28.2024</t>
  </si>
  <si>
    <t>Wristworn</t>
  </si>
  <si>
    <t>* Data are based on an individual's self-identification as transgender.</t>
  </si>
  <si>
    <t>Philadelphia Area of Responsibility</t>
  </si>
  <si>
    <t>Phoenix Area of Responsibility</t>
  </si>
  <si>
    <t>San Diego Area of Responsibility</t>
  </si>
  <si>
    <t>Boston Area of Responsibility</t>
  </si>
  <si>
    <t>Dallas Area of Responsibility</t>
  </si>
  <si>
    <t>Miami Area of Responsibility</t>
  </si>
  <si>
    <t>Seattle Area of Responsibility</t>
  </si>
  <si>
    <t>Atlanta Area of Responsibility</t>
  </si>
  <si>
    <t>New Orleans Area of Responsibility</t>
  </si>
  <si>
    <t>Buffalo Area of Responsibility</t>
  </si>
  <si>
    <t>San Antonio Area of Responsibility</t>
  </si>
  <si>
    <t>El Paso Area of Responsibility</t>
  </si>
  <si>
    <t>Houston Area of Responsibility</t>
  </si>
  <si>
    <t>Denver Area of Responsibility</t>
  </si>
  <si>
    <t>Book-In Location/Area of Responsibility Total</t>
  </si>
  <si>
    <t>Book-Ins without Final Order</t>
  </si>
  <si>
    <t>Book-Ins with Final Order</t>
  </si>
  <si>
    <t xml:space="preserve">Total Book-Ins </t>
  </si>
  <si>
    <t>FY 2024</t>
  </si>
  <si>
    <t>ICE Transgender* Detainee Population FY 2024 YTD:  as of 1/28/2024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</si>
  <si>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</si>
  <si>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</si>
  <si>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</si>
  <si>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</si>
  <si>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</si>
  <si>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</si>
  <si>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</si>
  <si>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</si>
  <si>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</si>
  <si>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</si>
  <si>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</si>
  <si>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</si>
  <si>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</si>
  <si>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</si>
  <si>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</si>
  <si>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</si>
  <si>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</si>
  <si>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</si>
  <si>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</si>
  <si>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</si>
  <si>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</si>
  <si>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</si>
  <si>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</si>
  <si>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</si>
  <si>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</si>
  <si>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</si>
  <si>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</si>
  <si>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</si>
  <si>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</si>
  <si>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</si>
  <si>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</si>
  <si>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</si>
  <si>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</si>
  <si>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 ODO Inspection End Date is the date the final report was issued.</t>
  </si>
  <si>
    <t>ODO inspections are conducted on a semi-annual basis. The reportable inspections are listed.</t>
  </si>
  <si>
    <t>(*) Denotes no inspection completed as of the date of the report due to an ADP of less than 1.</t>
  </si>
  <si>
    <t>[2] (KRNRCTX) KARNES COUNTY IMMIGRATION PROCESSING CENTER houses single adults and no longer house family units as of 11/10/21.</t>
  </si>
  <si>
    <t>[1] (STFRCTX) SOUTH TEXAS FAMILY RESIDENTIAL CENTER houses single adults and no longer house family units as of 12/11/21.</t>
  </si>
  <si>
    <t>Pass</t>
  </si>
  <si>
    <t>NDS 2019</t>
  </si>
  <si>
    <t>ODO</t>
  </si>
  <si>
    <t>Central Falls</t>
  </si>
  <si>
    <t>950 High Street</t>
  </si>
  <si>
    <t>Wyatt Detention Center</t>
  </si>
  <si>
    <t>Charleston</t>
  </si>
  <si>
    <t>1001 Centre Way</t>
  </si>
  <si>
    <t>South Central Regional Jail</t>
  </si>
  <si>
    <t>*</t>
  </si>
  <si>
    <t>Salem</t>
  </si>
  <si>
    <t>5885 W River Rd</t>
  </si>
  <si>
    <t>Western Virginia Regional Jail</t>
  </si>
  <si>
    <t>PBNDS 2011 - 2016 Revised</t>
  </si>
  <si>
    <t>HLG</t>
  </si>
  <si>
    <t>Laredo</t>
  </si>
  <si>
    <t>9998 South Highway 83</t>
  </si>
  <si>
    <t>Webb County Detention Center (CCA)</t>
  </si>
  <si>
    <t>Pompano Beach</t>
  </si>
  <si>
    <t>3900 North Powerline Road</t>
  </si>
  <si>
    <t>Broward Transitional Center</t>
  </si>
  <si>
    <t>Reno</t>
  </si>
  <si>
    <t>911 Parr Boulevard</t>
  </si>
  <si>
    <t>Washoe County Jail</t>
  </si>
  <si>
    <t>VT</t>
  </si>
  <si>
    <t>Swanton</t>
  </si>
  <si>
    <t>3649 Lower Newton Road</t>
  </si>
  <si>
    <t>Northwest State Correctional Center</t>
  </si>
  <si>
    <t>South Burlington</t>
  </si>
  <si>
    <t>7 Farrell Street</t>
  </si>
  <si>
    <t>Chittenden Regional Correctional Facility</t>
  </si>
  <si>
    <t>Tulsa</t>
  </si>
  <si>
    <t>300 North Denver Avenue</t>
  </si>
  <si>
    <t>Tulsa County Jail (David L. Moss Justice Ctr)</t>
  </si>
  <si>
    <t>Estancia</t>
  </si>
  <si>
    <t>209 County Road 49</t>
  </si>
  <si>
    <t>Torrance/Estancia, NM</t>
  </si>
  <si>
    <t>Mt. Pleasant</t>
  </si>
  <si>
    <t>304 South Van Buren Avenue</t>
  </si>
  <si>
    <t>Titus County Jail</t>
  </si>
  <si>
    <t>ORSA NDS 2019</t>
  </si>
  <si>
    <t>Rock Springs</t>
  </si>
  <si>
    <t>50140 United States Highway 191 South</t>
  </si>
  <si>
    <t>Sweetwater County Jail</t>
  </si>
  <si>
    <t>Lumpkin</t>
  </si>
  <si>
    <t>146 Cca Road</t>
  </si>
  <si>
    <t>Stewart Detention Center</t>
  </si>
  <si>
    <t>Dover</t>
  </si>
  <si>
    <t>266 County Farm Road</t>
  </si>
  <si>
    <t>Strafford County Corrections</t>
  </si>
  <si>
    <t>FRS</t>
  </si>
  <si>
    <t>Dilley</t>
  </si>
  <si>
    <t>300 El Rancho Way</t>
  </si>
  <si>
    <t>South Texas Fam Residential Center</t>
  </si>
  <si>
    <t>Port Huron</t>
  </si>
  <si>
    <t>1170 Michigan Road</t>
  </si>
  <si>
    <t>St. Clair County Jail</t>
  </si>
  <si>
    <t>Pearsall</t>
  </si>
  <si>
    <t>566 Veterans Drive</t>
  </si>
  <si>
    <t>South Texas ICE Processing Center</t>
  </si>
  <si>
    <t>3415 South 900 West</t>
  </si>
  <si>
    <t>Salt Lake County Metro Jail</t>
  </si>
  <si>
    <t>San Luis</t>
  </si>
  <si>
    <t>406 North Avenue D</t>
  </si>
  <si>
    <t>San Luis Regional Detention Center</t>
  </si>
  <si>
    <t>Guaynabo</t>
  </si>
  <si>
    <t>651 Federal Drive, Suite 104</t>
  </si>
  <si>
    <t>San Juan Staging</t>
  </si>
  <si>
    <t>Elk River</t>
  </si>
  <si>
    <t>13880 Business Center Drive</t>
  </si>
  <si>
    <t>Sherburne County Jail</t>
  </si>
  <si>
    <t>Tiffin</t>
  </si>
  <si>
    <t>3040 South State Highway 100</t>
  </si>
  <si>
    <t>Seneca County Jail</t>
  </si>
  <si>
    <t>Fort Smith</t>
  </si>
  <si>
    <t>801 South A Street</t>
  </si>
  <si>
    <t>Sebastian County Detention Center</t>
  </si>
  <si>
    <t>Richwood</t>
  </si>
  <si>
    <t>180 Pine Bayou Circle</t>
  </si>
  <si>
    <t>Richwood Correctional Center</t>
  </si>
  <si>
    <t>Ferriday</t>
  </si>
  <si>
    <t>26362 Highway 15</t>
  </si>
  <si>
    <t>River Correctional Center</t>
  </si>
  <si>
    <t>1001 San Rio Boulevard</t>
  </si>
  <si>
    <t>Rio Grande Detention Center</t>
  </si>
  <si>
    <t>Lovejoy</t>
  </si>
  <si>
    <t>11866 Hastings Bridge Rd</t>
  </si>
  <si>
    <t>Robert A. Deyton Detention Facility</t>
  </si>
  <si>
    <t>PBNDS 2011 - 2013 Errata</t>
  </si>
  <si>
    <t>Alvarado</t>
  </si>
  <si>
    <t>1209 Sunflower Ln</t>
  </si>
  <si>
    <t>Prairieland Detention Facility</t>
  </si>
  <si>
    <t>Fail</t>
  </si>
  <si>
    <t>NDS 2000</t>
  </si>
  <si>
    <t>Council Bluffs</t>
  </si>
  <si>
    <t>1400 Big Lake Road</t>
  </si>
  <si>
    <t>Pottawattamie County Jail</t>
  </si>
  <si>
    <t>Des Moines</t>
  </si>
  <si>
    <t>1985 Ne 51st Place</t>
  </si>
  <si>
    <t>Polk County Jail</t>
  </si>
  <si>
    <t>Livingston</t>
  </si>
  <si>
    <t>3400 Fm 350 South</t>
  </si>
  <si>
    <t>IAH Secure Adult Detention Facility (Polk)</t>
  </si>
  <si>
    <t>Plymouth</t>
  </si>
  <si>
    <t>26 Long Pond Road</t>
  </si>
  <si>
    <t>Plymouth County Correctional Facility</t>
  </si>
  <si>
    <t>Pine Prairie</t>
  </si>
  <si>
    <t>1133 Hampton Dupre Road</t>
  </si>
  <si>
    <t>Pine Prairie ICE Processing Center</t>
  </si>
  <si>
    <t>Clearwater</t>
  </si>
  <si>
    <t>14400 49th Street North</t>
  </si>
  <si>
    <t>Pinellas County Jail</t>
  </si>
  <si>
    <t>Lords Valley</t>
  </si>
  <si>
    <t>175 Pike County Boulevard</t>
  </si>
  <si>
    <t>Pike County Correctional Facility</t>
  </si>
  <si>
    <t>Los Fresnos</t>
  </si>
  <si>
    <t>27991 Buena Vista Boulevard</t>
  </si>
  <si>
    <t>Port Isabel SPC</t>
  </si>
  <si>
    <t>Holdrege</t>
  </si>
  <si>
    <t>715 5th Avenue</t>
  </si>
  <si>
    <t>Phelps County Jail</t>
  </si>
  <si>
    <t>Rapid City</t>
  </si>
  <si>
    <t>307 Saint Joseph Street</t>
  </si>
  <si>
    <t>Pennington County Jail (South Dakota)</t>
  </si>
  <si>
    <t>Carrollton</t>
  </si>
  <si>
    <t>188 Cemetery St</t>
  </si>
  <si>
    <t>Pickens County Det Ctr</t>
  </si>
  <si>
    <t>Chaparral</t>
  </si>
  <si>
    <t>26 Mcgregor Range Road</t>
  </si>
  <si>
    <t>Otero County Processing Center</t>
  </si>
  <si>
    <t>Goshen</t>
  </si>
  <si>
    <t>110 Wells Farm Road</t>
  </si>
  <si>
    <t>Orange County Jail</t>
  </si>
  <si>
    <t>Orlando</t>
  </si>
  <si>
    <t>3855 South John Young Parkway</t>
  </si>
  <si>
    <t>La Grange</t>
  </si>
  <si>
    <t>100 W Main Street</t>
  </si>
  <si>
    <t>Oldham County Jail</t>
  </si>
  <si>
    <t>Pahrump</t>
  </si>
  <si>
    <t>1520 E. Basin Road</t>
  </si>
  <si>
    <t>Nye County Sheriff-Pahrump</t>
  </si>
  <si>
    <t>Castle Hayne</t>
  </si>
  <si>
    <t>3950 Juvenile Rd</t>
  </si>
  <si>
    <t>New Hanover County Jail</t>
  </si>
  <si>
    <t>2190 East Mesquite Avenue</t>
  </si>
  <si>
    <t>Nevada Southern Detention Center</t>
  </si>
  <si>
    <t>Conroe</t>
  </si>
  <si>
    <t>806 Hilbig Rd</t>
  </si>
  <si>
    <t>Montgomery ICE Processing Center</t>
  </si>
  <si>
    <t>Philipsburg</t>
  </si>
  <si>
    <t>555 Geo Drive</t>
  </si>
  <si>
    <t>Moshannon Valley Processing Center</t>
  </si>
  <si>
    <t>Saipan</t>
  </si>
  <si>
    <t>Tekken St., Susupe Village</t>
  </si>
  <si>
    <t>Saipan Department Of Corrections (Susupe)</t>
  </si>
  <si>
    <t>Monroe</t>
  </si>
  <si>
    <t>7000 East Dunbar Road</t>
  </si>
  <si>
    <t>Monroe County Detention-Dorm</t>
  </si>
  <si>
    <t>Burley</t>
  </si>
  <si>
    <t>1415 Albion Avenue</t>
  </si>
  <si>
    <t>Minicassia Detention Center</t>
  </si>
  <si>
    <t>Texarkana</t>
  </si>
  <si>
    <t>2300 East Street</t>
  </si>
  <si>
    <t>Miller County Jail</t>
  </si>
  <si>
    <t>Midland</t>
  </si>
  <si>
    <t>400 S Main Street</t>
  </si>
  <si>
    <t>Midland County Detention Center</t>
  </si>
  <si>
    <t>Canton</t>
  </si>
  <si>
    <t>2935 Highway 51</t>
  </si>
  <si>
    <t>Madison County Jail</t>
  </si>
  <si>
    <t>4702 East Saunders Street</t>
  </si>
  <si>
    <t>Laredo Processing Center</t>
  </si>
  <si>
    <t>Groesbeck</t>
  </si>
  <si>
    <t>910 North Tyus Street</t>
  </si>
  <si>
    <t>Limestone County Detention Center</t>
  </si>
  <si>
    <t>Lexington</t>
  </si>
  <si>
    <t>521 Gibson Road</t>
  </si>
  <si>
    <t>Lexington County Jail</t>
  </si>
  <si>
    <t>Winnfield</t>
  </si>
  <si>
    <t>560 Gum Spring Road</t>
  </si>
  <si>
    <t>Winn Correctional Center</t>
  </si>
  <si>
    <t>Parker</t>
  </si>
  <si>
    <t>1109 Arizona Ave.</t>
  </si>
  <si>
    <t>La Paz County Adult Detention Facility</t>
  </si>
  <si>
    <t>18201 Southwest 12th Street</t>
  </si>
  <si>
    <t>Krome North Service Processing Center</t>
  </si>
  <si>
    <t>Karnes City</t>
  </si>
  <si>
    <t>409 Fm 1144</t>
  </si>
  <si>
    <t>Karnes County Immigration Processing Center</t>
  </si>
  <si>
    <t>Newkirk</t>
  </si>
  <si>
    <t>1101 West Dry Road</t>
  </si>
  <si>
    <t>Kay Co Justice Facility</t>
  </si>
  <si>
    <t>810 Commerce Street</t>
  </si>
  <si>
    <t>Karnes County Correctional Center</t>
  </si>
  <si>
    <t>Willmar</t>
  </si>
  <si>
    <t>2201 23rd St Ne</t>
  </si>
  <si>
    <t>Kandiyohi County Jail</t>
  </si>
  <si>
    <t>Jonesboro</t>
  </si>
  <si>
    <t>327 Industrial Drive</t>
  </si>
  <si>
    <t>Jackson Parish Correctional Center</t>
  </si>
  <si>
    <t>Alexandria</t>
  </si>
  <si>
    <t>96 George Thompson Drive</t>
  </si>
  <si>
    <t>Alexandria Staging Facility</t>
  </si>
  <si>
    <t>Jena</t>
  </si>
  <si>
    <t>830 Pinehill Road</t>
  </si>
  <si>
    <t>Central Louisiana ICE Processing Center (CLIPC)</t>
  </si>
  <si>
    <t>Rigby</t>
  </si>
  <si>
    <t>200 Courthouse Way</t>
  </si>
  <si>
    <t>Jefferson County Jail</t>
  </si>
  <si>
    <t>500 Hilbig Rd</t>
  </si>
  <si>
    <t>Joe Corley Processing Ctr</t>
  </si>
  <si>
    <t>Calexico</t>
  </si>
  <si>
    <t>1572 Gateway</t>
  </si>
  <si>
    <t>Imperial Regional Detention Facility</t>
  </si>
  <si>
    <t>15850 Export Plaza Drive</t>
  </si>
  <si>
    <t>Houston Contract Detention Facility</t>
  </si>
  <si>
    <t>Henderson</t>
  </si>
  <si>
    <t>18 E Basic Road</t>
  </si>
  <si>
    <t>Henderson Detention</t>
  </si>
  <si>
    <t>Bay St. Louis</t>
  </si>
  <si>
    <t>8450 Highway 90</t>
  </si>
  <si>
    <t>Hancock Co Pub Sfty Cplx</t>
  </si>
  <si>
    <t>Hagatna</t>
  </si>
  <si>
    <t>203 Aspinall Avenue</t>
  </si>
  <si>
    <t>Department Of Corrections Hagatna</t>
  </si>
  <si>
    <t>Mcfarland</t>
  </si>
  <si>
    <t>611 Frontage Rd</t>
  </si>
  <si>
    <t>Golden State Annex</t>
  </si>
  <si>
    <t>Chardon</t>
  </si>
  <si>
    <t>12450 Merritt Dr</t>
  </si>
  <si>
    <t>Geauga County Jail</t>
  </si>
  <si>
    <t>Florence</t>
  </si>
  <si>
    <t>3250 North Pinal Parkway</t>
  </si>
  <si>
    <t>Florence Staging Facility</t>
  </si>
  <si>
    <t>Farmville</t>
  </si>
  <si>
    <t>508 Waterworks Road</t>
  </si>
  <si>
    <t>ICA - Farmville</t>
  </si>
  <si>
    <t>Albert Lea</t>
  </si>
  <si>
    <t>411 South Broadway Avenue</t>
  </si>
  <si>
    <t>Freeborn County Adult Detention Center</t>
  </si>
  <si>
    <t>Rome</t>
  </si>
  <si>
    <t>2526 New Calhoun Hwy</t>
  </si>
  <si>
    <t>Floyd County Jail</t>
  </si>
  <si>
    <t>Florence SPC</t>
  </si>
  <si>
    <t>Folkston</t>
  </si>
  <si>
    <t>3026 Hwy 252 East</t>
  </si>
  <si>
    <t>Folkston Main IPC</t>
  </si>
  <si>
    <t>3424 Highway 252 East</t>
  </si>
  <si>
    <t>Folkston Annex IPC</t>
  </si>
  <si>
    <t>354 Doremus Avenue</t>
  </si>
  <si>
    <t>Essex County Correctional Facility</t>
  </si>
  <si>
    <t>8915 Montana Ave.</t>
  </si>
  <si>
    <t>El Paso SPC</t>
  </si>
  <si>
    <t>Elizabeth</t>
  </si>
  <si>
    <t>625 Evans Street</t>
  </si>
  <si>
    <t>Elizabeth Contract D.F.</t>
  </si>
  <si>
    <t>Raymondville</t>
  </si>
  <si>
    <t>1800 Industrial Drive</t>
  </si>
  <si>
    <t>El Valle Detention Facility</t>
  </si>
  <si>
    <t>Mountain Home</t>
  </si>
  <si>
    <t>2255 E. 8th North</t>
  </si>
  <si>
    <t>Elmore County Jail</t>
  </si>
  <si>
    <t>La Villa</t>
  </si>
  <si>
    <t>1330 Highway 107</t>
  </si>
  <si>
    <t>East Hidalgo Detention Center</t>
  </si>
  <si>
    <t>Eden</t>
  </si>
  <si>
    <t>702 E Broadway St</t>
  </si>
  <si>
    <t>Eden Detention Center</t>
  </si>
  <si>
    <t>Eloy</t>
  </si>
  <si>
    <t>1705 East Hanna Rd.</t>
  </si>
  <si>
    <t>Eloy Federal Contract Facility</t>
  </si>
  <si>
    <t>Juneau</t>
  </si>
  <si>
    <t>215 West Central Street</t>
  </si>
  <si>
    <t>Dodge County Jail</t>
  </si>
  <si>
    <t>Aurora</t>
  </si>
  <si>
    <t>3130 N. Oakland St.</t>
  </si>
  <si>
    <t>Denver Contract Detention Facility</t>
  </si>
  <si>
    <t>111 West Commerce Street</t>
  </si>
  <si>
    <t>Dallas County Jail - Lew Sterrett Justice Center</t>
  </si>
  <si>
    <t>ME</t>
  </si>
  <si>
    <t>Portland</t>
  </si>
  <si>
    <t>50 County Way</t>
  </si>
  <si>
    <t>Cumberland County Jail</t>
  </si>
  <si>
    <t>Tacoma</t>
  </si>
  <si>
    <t>1623 E. J Street</t>
  </si>
  <si>
    <t>Tacoma ICE Processing Center (Northwest Det Ctr)</t>
  </si>
  <si>
    <t>Naples</t>
  </si>
  <si>
    <t>3319 Tamiami Trail East</t>
  </si>
  <si>
    <t>Collier County Naples Jail Center</t>
  </si>
  <si>
    <t>Lock Haven</t>
  </si>
  <si>
    <t>419 Shoemaker Road</t>
  </si>
  <si>
    <t>Clinton County Correctional Facility</t>
  </si>
  <si>
    <t>Plattsburgh</t>
  </si>
  <si>
    <t>25 Mccarthy Drive</t>
  </si>
  <si>
    <t>Clinton County Jail</t>
  </si>
  <si>
    <t>Brazil</t>
  </si>
  <si>
    <t>611 East Jackson Street</t>
  </si>
  <si>
    <t>Clay County Jail</t>
  </si>
  <si>
    <t>Milan</t>
  </si>
  <si>
    <t>2000 Cibola Loop</t>
  </si>
  <si>
    <t>Cibola County Correctional Center</t>
  </si>
  <si>
    <t>Sault Sainte Marie</t>
  </si>
  <si>
    <t>325 Court Street</t>
  </si>
  <si>
    <t>Chippewa County Ssm</t>
  </si>
  <si>
    <t>Cottonwood Fall</t>
  </si>
  <si>
    <t>301 South Walnut Street</t>
  </si>
  <si>
    <t>Chase County Jail</t>
  </si>
  <si>
    <t>7488 Calzada De La Fuente</t>
  </si>
  <si>
    <t>Otay Mesa Detention Center</t>
  </si>
  <si>
    <t>Taylor</t>
  </si>
  <si>
    <t>1001 Welch Street</t>
  </si>
  <si>
    <t>T Don Hutto Detention Center</t>
  </si>
  <si>
    <t>1100 Bowling Road</t>
  </si>
  <si>
    <t>CCA, Florence Correctional Center</t>
  </si>
  <si>
    <t>Robstown</t>
  </si>
  <si>
    <t>4909 Fm (farm To Market) 2826</t>
  </si>
  <si>
    <t>Coastal Bend Detention Facility</t>
  </si>
  <si>
    <t>Bowling Green</t>
  </si>
  <si>
    <t>11093 S.w. Lewis Memorial Drive</t>
  </si>
  <si>
    <t>Caroline Detention Facility</t>
  </si>
  <si>
    <t>Battle Creek</t>
  </si>
  <si>
    <t>185 East Michigan Avenue</t>
  </si>
  <si>
    <t>Calhoun County Correctional Center</t>
  </si>
  <si>
    <t>Adelanto</t>
  </si>
  <si>
    <t>10450 Rancho Road</t>
  </si>
  <si>
    <t>Desert View Annex</t>
  </si>
  <si>
    <t>Bakersfield</t>
  </si>
  <si>
    <t>425 Golden State Ave</t>
  </si>
  <si>
    <t>Mesa Verde ICE Processing Center</t>
  </si>
  <si>
    <t>Batavia</t>
  </si>
  <si>
    <t>4250 Federal Drive</t>
  </si>
  <si>
    <t>Buffalo SPC</t>
  </si>
  <si>
    <t>Honolulu</t>
  </si>
  <si>
    <t>351 Elliott St.</t>
  </si>
  <si>
    <t>Honolulu Federal Detention Center</t>
  </si>
  <si>
    <t>Burlington</t>
  </si>
  <si>
    <t>3020 Conrad Lane</t>
  </si>
  <si>
    <t>Boone County Jail</t>
  </si>
  <si>
    <t>Anson</t>
  </si>
  <si>
    <t>400 2nd Street</t>
  </si>
  <si>
    <t>Bluebonnet Detention Facility</t>
  </si>
  <si>
    <t>Basile</t>
  </si>
  <si>
    <t>3843 Stagg Avenue</t>
  </si>
  <si>
    <t>South Louisiana Detention Center</t>
  </si>
  <si>
    <t>Macclenny</t>
  </si>
  <si>
    <t>1 Sheriff Office Drive</t>
  </si>
  <si>
    <t>Baker County Sheriff'S Office</t>
  </si>
  <si>
    <t>Oberlin</t>
  </si>
  <si>
    <t>7340 Highway 26 West</t>
  </si>
  <si>
    <t>Allen Parish Public Safety Complex</t>
  </si>
  <si>
    <t>2003 Mill Road</t>
  </si>
  <si>
    <t>Alexandria City Jail</t>
  </si>
  <si>
    <t>Graham</t>
  </si>
  <si>
    <t>109 South Maple Street</t>
  </si>
  <si>
    <t>Alamance County Detention Facility</t>
  </si>
  <si>
    <t>10250 Rancho Road</t>
  </si>
  <si>
    <t>Adelanto ICE Processing Center</t>
  </si>
  <si>
    <t>Natchez</t>
  </si>
  <si>
    <t>20 Hobo Fork Rd.</t>
  </si>
  <si>
    <t>Adams County Det Center</t>
  </si>
  <si>
    <t>ODO Final Rating</t>
  </si>
  <si>
    <t>ODO Last Inspection Standard</t>
  </si>
  <si>
    <t>ODO Inspection End Date</t>
  </si>
  <si>
    <t>FY24 ALOS</t>
  </si>
  <si>
    <t>Data Source: ICE Integrated Decision Support (IIDS), 01/22/2024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</si>
  <si>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</si>
  <si>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</si>
  <si>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</si>
  <si>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</si>
  <si>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</si>
  <si>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</si>
  <si>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</si>
  <si>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</si>
  <si>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</si>
  <si>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</si>
  <si>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</si>
  <si>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</si>
  <si>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</si>
  <si>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</si>
  <si>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</si>
  <si>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</si>
  <si>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</si>
  <si>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</si>
  <si>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</si>
  <si>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</si>
  <si>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</si>
  <si>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</si>
  <si>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</si>
  <si>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</si>
  <si>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</si>
  <si>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</si>
  <si>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</si>
  <si>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</si>
  <si>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</si>
  <si>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</si>
  <si>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</si>
  <si>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</si>
  <si>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</si>
  <si>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</si>
  <si>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</si>
  <si>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</si>
  <si>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</si>
  <si>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</si>
  <si>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</si>
  <si>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</si>
  <si>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</si>
  <si>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</si>
  <si>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</si>
  <si>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</si>
  <si>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</si>
  <si>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</si>
  <si>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</si>
  <si>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</si>
  <si>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</si>
  <si>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</si>
  <si>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</si>
  <si>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</si>
  <si>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</si>
  <si>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</si>
  <si>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</si>
  <si>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</si>
  <si>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</si>
  <si>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</si>
  <si>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</si>
  <si>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 Total</t>
  </si>
  <si>
    <t>Transfer to U.S. Marshals or other agency Total</t>
  </si>
  <si>
    <t>Transferred Total</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</si>
  <si>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</si>
  <si>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</si>
  <si>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</si>
  <si>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</si>
  <si>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</si>
  <si>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</si>
  <si>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</si>
  <si>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</si>
  <si>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</si>
  <si>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</si>
  <si>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</si>
  <si>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</si>
  <si>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</si>
  <si>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</si>
  <si>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</si>
  <si>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</si>
  <si>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</si>
  <si>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</si>
  <si>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</si>
  <si>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</si>
  <si>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</si>
  <si>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</si>
  <si>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</si>
  <si>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</si>
  <si>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</si>
  <si>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</si>
  <si>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</si>
  <si>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</si>
  <si>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</si>
  <si>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</si>
  <si>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</si>
  <si>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</si>
  <si>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</si>
  <si>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</si>
  <si>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</si>
  <si>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</si>
  <si>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</si>
  <si>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</si>
  <si>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</si>
  <si>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</si>
  <si>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</si>
  <si>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</si>
  <si>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</si>
  <si>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</si>
  <si>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</si>
  <si>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</si>
  <si>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</si>
  <si>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</si>
  <si>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</si>
  <si>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</si>
  <si>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</si>
  <si>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</si>
  <si>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FY2021</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</si>
  <si>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</si>
  <si>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</si>
  <si>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</si>
  <si>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</si>
  <si>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</si>
  <si>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</si>
  <si>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</si>
  <si>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</si>
  <si>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</si>
  <si>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</si>
  <si>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</si>
  <si>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</si>
  <si>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</si>
  <si>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</si>
  <si>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</si>
  <si>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</si>
  <si>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</si>
  <si>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</si>
  <si>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</si>
  <si>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</si>
  <si>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</si>
  <si>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</si>
  <si>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</si>
  <si>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</si>
  <si>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</si>
  <si>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</si>
  <si>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</si>
  <si>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</si>
  <si>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</si>
  <si>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</si>
  <si>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</si>
  <si>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</si>
  <si>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01/27/2024 (IIDS v2.0 run date 01/29/2024; EID as of 01/27/2024).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</si>
  <si>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</si>
  <si>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</si>
  <si>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</si>
  <si>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</si>
  <si>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01/27/2024 (IIDS v2.0 run date 01/29/2024; EID as of 01/27/2024).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</si>
  <si>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</si>
  <si>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</si>
  <si>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</si>
  <si>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</si>
  <si>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</si>
  <si>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</si>
  <si>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</si>
  <si>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01/27/2024 (IIDS v2.0 run date 01/29/2024; EID as of 01/27/2024).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</si>
  <si>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</si>
  <si>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</si>
  <si>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</si>
  <si>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01/28/2024 (IIDS v2.0 run date 01/29/2024; EID as of 01/28/2024).</t>
  </si>
  <si>
    <t>Processing dispositions of Other may include, but are not limited to, Non Citizens processed under Administrative Removal, Visa Waiver Program Removal, Stowaway or Crewmember.</t>
  </si>
  <si>
    <t>FY2024 ICE Initial Book-Ins</t>
  </si>
  <si>
    <t>FY2024 YTD ICE Book-ins data is updated through 01/27/2024 (IIDS v2.0 run date 01/29/2024; EID as of 01/27/2024).</t>
  </si>
  <si>
    <t>USCIS Average Time from USCIS Fear Decision Service Date to ICE Release (In Days) &amp; Non-Citizens with USCIS-Established Fear Decisions in an ICE Detention Facility</t>
  </si>
  <si>
    <t>Non Citizens Currently in ICE Detention Facilities data are a snapshot as 01/28/2024 (IIDS v2.0 run date 01/29/2024; EID as of 01/28/2024).</t>
  </si>
  <si>
    <t>FY2024 YTD ICE Final Releases data are updated through 01/27/2024 (IIDS v2.0 run date 01/29/2024; EID as of 01/28/2024).</t>
  </si>
  <si>
    <t>USCIS provided data containing APSO (Asylum Pre Screening Officer) cases clocked during FY2022 - FY2024. Data were received on 01/30/2023.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</si>
  <si>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</si>
  <si>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</si>
  <si>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318,775 records in the USCIS provided data, the breakdown of the fear screening determinations is as follows; 155,657 positive fear screening determinations, 101,515 negative fear screening determinations and 61,600 without an identified determination. Of the 155,657 with positive fear screening determinations; 96,967 have Persecution Claim Established and 58,690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</si>
  <si>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</si>
  <si>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318,775 unique fear determinations and 22,116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</si>
  <si>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</si>
  <si>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</si>
  <si>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</si>
  <si>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</si>
  <si>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</si>
  <si>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</si>
  <si>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01/29/2024 (IIDS v2.0 run date 01/30/2024; EID as of 01/29/2024).</t>
  </si>
  <si>
    <t>Monthly Bond Statistics</t>
  </si>
  <si>
    <t>FY2024 YTD ICE Final Book Out data are updated through 01/27/2024 (IIDS v2.0 run date 01/29/2024; EID as of 01/27/2024).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</si>
  <si>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</si>
  <si>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12/01/2022 - 01/29/2024 . Data were received on 01/30/2024.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</si>
  <si>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</si>
  <si>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</si>
  <si>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</si>
  <si>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</si>
  <si>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</si>
  <si>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01/30/2024 (IIDS v2.0 run date 01/31/2024; EID as of 01/30/2024).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</si>
  <si>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</si>
  <si>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</si>
  <si>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</si>
  <si>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</si>
  <si>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</si>
  <si>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</si>
  <si>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</si>
  <si>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EOFY2023 ICE Detention data are updated through 09/30/2023 (IIDS v2.0 run date 10/04/2023; EID as of 10/03/2023).</t>
  </si>
  <si>
    <t>EOFY2023 ICE Removals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</si>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</sst>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0"/>
      <color indexed="8"/>
      <name val="Arial"/>
      <family val="2"/>
    </font>
    <font>
      <sz val="10"/>
      <color theme="1"/>
      <name val="Arial"/>
      <family val="2"/>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6" fillId="0" borderId="0"/>
    <xf numFmtId="44" fontId="1" fillId="0" borderId="0" applyFont="0" applyFill="0" applyBorder="0" applyAlignment="0" applyProtection="0"/>
  </cellStyleXfs>
  <cellXfs count="44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5" fillId="2" borderId="12" xfId="0" applyNumberFormat="1" applyFont="1" applyFill="1" applyBorder="1" applyAlignment="1">
      <alignment vertical="top" wrapText="1"/>
    </xf>
    <xf numFmtId="49" fontId="25" fillId="0" borderId="12"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2" fillId="3" borderId="17" xfId="0" applyFont="1" applyFill="1" applyBorder="1" applyAlignment="1">
      <alignment horizontal="center" vertical="center" wrapText="1"/>
    </xf>
    <xf numFmtId="0" fontId="23" fillId="4" borderId="17" xfId="0" applyFont="1" applyFill="1" applyBorder="1"/>
    <xf numFmtId="41" fontId="24" fillId="4" borderId="17" xfId="0" applyNumberFormat="1" applyFont="1" applyFill="1" applyBorder="1" applyAlignment="1">
      <alignment horizontal="center"/>
    </xf>
    <xf numFmtId="166" fontId="24"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3" fillId="9" borderId="17" xfId="0" applyFont="1" applyFill="1" applyBorder="1" applyAlignment="1">
      <alignment vertical="center"/>
    </xf>
    <xf numFmtId="3" fontId="23" fillId="9" borderId="17" xfId="0" applyNumberFormat="1" applyFont="1" applyFill="1" applyBorder="1" applyAlignment="1">
      <alignment vertical="center"/>
    </xf>
    <xf numFmtId="167" fontId="23" fillId="9" borderId="17" xfId="0" applyNumberFormat="1" applyFont="1" applyFill="1" applyBorder="1" applyAlignment="1">
      <alignment vertical="center"/>
    </xf>
    <xf numFmtId="169" fontId="0" fillId="0" borderId="1" xfId="5" applyNumberFormat="1" applyFont="1" applyBorder="1" applyAlignment="1">
      <alignment horizontal="right"/>
    </xf>
    <xf numFmtId="0" fontId="27"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7"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7"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7"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7"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29"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1" fillId="0" borderId="17" xfId="0" applyFont="1" applyBorder="1"/>
    <xf numFmtId="2" fontId="31"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3" fillId="9" borderId="17" xfId="0" applyNumberFormat="1" applyFont="1" applyFill="1" applyBorder="1"/>
    <xf numFmtId="167" fontId="23" fillId="9" borderId="17" xfId="0" applyNumberFormat="1" applyFont="1" applyFill="1" applyBorder="1"/>
    <xf numFmtId="0" fontId="31" fillId="0" borderId="17" xfId="0" applyFont="1" applyBorder="1" applyAlignment="1">
      <alignment horizontal="left" indent="1"/>
    </xf>
    <xf numFmtId="0" fontId="0" fillId="0" borderId="18" xfId="0" applyBorder="1"/>
    <xf numFmtId="0" fontId="33" fillId="0" borderId="18" xfId="0" applyFont="1" applyBorder="1" applyAlignment="1">
      <alignment horizontal="left"/>
    </xf>
    <xf numFmtId="164" fontId="1" fillId="5" borderId="1" xfId="1" applyNumberFormat="1" applyFont="1" applyFill="1" applyBorder="1" applyAlignment="1">
      <alignment horizontal="left"/>
    </xf>
    <xf numFmtId="164" fontId="0" fillId="2" borderId="1" xfId="1" applyNumberFormat="1" applyFont="1" applyFill="1" applyBorder="1" applyAlignment="1">
      <alignment horizontal="left"/>
    </xf>
    <xf numFmtId="164" fontId="33" fillId="2" borderId="1" xfId="1" applyNumberFormat="1" applyFont="1" applyFill="1" applyBorder="1" applyAlignment="1">
      <alignment horizontal="right"/>
    </xf>
    <xf numFmtId="164" fontId="0" fillId="0" borderId="3" xfId="1" applyNumberFormat="1" applyFont="1" applyFill="1" applyBorder="1"/>
    <xf numFmtId="0" fontId="0" fillId="0" borderId="1" xfId="0" applyBorder="1"/>
    <xf numFmtId="0" fontId="5" fillId="0" borderId="0" xfId="3" applyFont="1" applyAlignment="1">
      <alignment vertical="center" wrapText="1"/>
    </xf>
    <xf numFmtId="0" fontId="34"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3" fillId="0" borderId="0" xfId="0" applyFont="1"/>
    <xf numFmtId="2" fontId="35" fillId="10" borderId="19" xfId="0" applyNumberFormat="1" applyFont="1" applyFill="1" applyBorder="1" applyAlignment="1">
      <alignment horizontal="right" vertical="center"/>
    </xf>
    <xf numFmtId="0" fontId="35" fillId="10" borderId="19" xfId="0" applyFont="1" applyFill="1" applyBorder="1" applyAlignment="1">
      <alignment horizontal="right" vertical="center"/>
    </xf>
    <xf numFmtId="0" fontId="35" fillId="10" borderId="20" xfId="0" applyFont="1" applyFill="1" applyBorder="1" applyAlignment="1">
      <alignment vertical="center"/>
    </xf>
    <xf numFmtId="2" fontId="36" fillId="0" borderId="19" xfId="0" applyNumberFormat="1" applyFont="1" applyBorder="1" applyAlignment="1">
      <alignment horizontal="right" vertical="center"/>
    </xf>
    <xf numFmtId="0" fontId="36" fillId="0" borderId="19" xfId="0" applyFont="1" applyBorder="1" applyAlignment="1">
      <alignment horizontal="right" vertical="center"/>
    </xf>
    <xf numFmtId="0" fontId="36" fillId="0" borderId="20" xfId="0" applyFont="1" applyBorder="1" applyAlignment="1">
      <alignment vertical="center"/>
    </xf>
    <xf numFmtId="0" fontId="36" fillId="0" borderId="20" xfId="0" applyFont="1" applyBorder="1" applyAlignment="1">
      <alignment vertical="center" wrapText="1"/>
    </xf>
    <xf numFmtId="0" fontId="35" fillId="10" borderId="21" xfId="0" applyFont="1" applyFill="1" applyBorder="1" applyAlignment="1">
      <alignment vertical="center" wrapText="1"/>
    </xf>
    <xf numFmtId="0" fontId="35" fillId="10" borderId="17" xfId="0" applyFont="1" applyFill="1" applyBorder="1" applyAlignment="1">
      <alignment vertical="center"/>
    </xf>
    <xf numFmtId="0" fontId="33"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0" fillId="0" borderId="0" xfId="0" applyAlignment="1">
      <alignment vertical="center"/>
    </xf>
    <xf numFmtId="0" fontId="35" fillId="10" borderId="21" xfId="0" applyFont="1" applyFill="1" applyBorder="1" applyAlignment="1">
      <alignment vertical="center"/>
    </xf>
    <xf numFmtId="0" fontId="35" fillId="10" borderId="22" xfId="0" applyFont="1" applyFill="1" applyBorder="1" applyAlignment="1">
      <alignment vertical="center"/>
    </xf>
    <xf numFmtId="0" fontId="6" fillId="0" borderId="0" xfId="0" applyFont="1"/>
    <xf numFmtId="14" fontId="6" fillId="0" borderId="0" xfId="0" applyNumberFormat="1" applyFont="1"/>
    <xf numFmtId="165" fontId="6" fillId="0" borderId="0" xfId="0" applyNumberFormat="1" applyFont="1"/>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165" fontId="37" fillId="0" borderId="0" xfId="0" applyNumberFormat="1" applyFont="1"/>
    <xf numFmtId="0" fontId="37" fillId="0" borderId="0" xfId="0" applyFont="1"/>
    <xf numFmtId="0" fontId="6" fillId="0" borderId="0" xfId="0" applyFont="1" applyAlignment="1">
      <alignment wrapText="1"/>
    </xf>
    <xf numFmtId="165" fontId="25" fillId="0" borderId="0" xfId="0" applyNumberFormat="1" applyFont="1" applyAlignment="1">
      <alignment horizontal="left" wrapText="1"/>
    </xf>
    <xf numFmtId="0" fontId="25" fillId="0" borderId="0" xfId="0" applyFont="1" applyAlignment="1">
      <alignment horizontal="left" wrapText="1"/>
    </xf>
    <xf numFmtId="0" fontId="25" fillId="0" borderId="0" xfId="0" applyFont="1" applyAlignment="1">
      <alignment horizontal="left"/>
    </xf>
    <xf numFmtId="0" fontId="38" fillId="0" borderId="1" xfId="0" applyFont="1" applyBorder="1" applyAlignment="1">
      <alignment vertical="center"/>
    </xf>
    <xf numFmtId="3" fontId="4" fillId="0" borderId="1" xfId="0" applyNumberFormat="1" applyFont="1" applyBorder="1" applyAlignment="1">
      <alignment horizontal="right" vertical="center"/>
    </xf>
    <xf numFmtId="3" fontId="38" fillId="0" borderId="1" xfId="0" applyNumberFormat="1" applyFont="1" applyBorder="1" applyAlignment="1">
      <alignment horizontal="right" vertical="center"/>
    </xf>
    <xf numFmtId="3" fontId="38" fillId="0" borderId="1" xfId="1" applyNumberFormat="1" applyFont="1" applyFill="1" applyBorder="1" applyAlignment="1">
      <alignment vertical="center"/>
    </xf>
    <xf numFmtId="165" fontId="38" fillId="0" borderId="1" xfId="0" applyNumberFormat="1" applyFont="1" applyBorder="1" applyAlignment="1">
      <alignment vertical="center"/>
    </xf>
    <xf numFmtId="0" fontId="38" fillId="0" borderId="1" xfId="0" applyFont="1" applyBorder="1" applyAlignment="1">
      <alignment horizontal="right"/>
    </xf>
    <xf numFmtId="3" fontId="39" fillId="0" borderId="1" xfId="0" applyNumberFormat="1" applyFont="1" applyBorder="1" applyAlignment="1">
      <alignment horizontal="right" vertical="center"/>
    </xf>
    <xf numFmtId="14" fontId="10" fillId="4" borderId="8" xfId="0" applyNumberFormat="1" applyFont="1" applyFill="1" applyBorder="1" applyAlignment="1">
      <alignment vertical="top" wrapText="1"/>
    </xf>
    <xf numFmtId="1" fontId="10" fillId="4" borderId="8" xfId="0" applyNumberFormat="1" applyFont="1" applyFill="1" applyBorder="1" applyAlignment="1">
      <alignment horizontal="left" vertical="top"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3" fontId="22" fillId="3" borderId="5" xfId="1" applyNumberFormat="1" applyFont="1" applyFill="1" applyBorder="1" applyAlignment="1">
      <alignment horizontal="right" wrapText="1"/>
    </xf>
    <xf numFmtId="3" fontId="22" fillId="3" borderId="5" xfId="1" applyNumberFormat="1" applyFont="1" applyFill="1" applyBorder="1" applyAlignment="1">
      <alignment horizontal="left" vertical="top" wrapText="1"/>
    </xf>
    <xf numFmtId="1" fontId="22" fillId="3" borderId="5" xfId="1" applyNumberFormat="1" applyFont="1" applyFill="1" applyBorder="1" applyAlignment="1">
      <alignment horizontal="left" vertical="top" wrapText="1"/>
    </xf>
    <xf numFmtId="3" fontId="22" fillId="3" borderId="5" xfId="1" applyNumberFormat="1" applyFont="1" applyFill="1" applyBorder="1" applyAlignment="1">
      <alignment vertical="top" wrapText="1"/>
    </xf>
    <xf numFmtId="0" fontId="22" fillId="3" borderId="5" xfId="4" applyFont="1" applyFill="1" applyBorder="1" applyAlignment="1">
      <alignment horizontal="left" vertical="top" wrapText="1"/>
    </xf>
    <xf numFmtId="0" fontId="22" fillId="3" borderId="5" xfId="4" applyFont="1" applyFill="1" applyBorder="1" applyAlignment="1">
      <alignment vertical="top" wrapText="1"/>
    </xf>
    <xf numFmtId="165" fontId="22" fillId="3" borderId="5" xfId="4" applyNumberFormat="1" applyFont="1" applyFill="1" applyBorder="1" applyAlignment="1">
      <alignment horizontal="left" vertical="top" wrapText="1"/>
    </xf>
    <xf numFmtId="3" fontId="22" fillId="3" borderId="1" xfId="1" applyNumberFormat="1" applyFont="1" applyFill="1" applyBorder="1" applyAlignment="1">
      <alignment vertical="top" wrapText="1"/>
    </xf>
    <xf numFmtId="0" fontId="22" fillId="3" borderId="1" xfId="4" applyFont="1" applyFill="1" applyBorder="1" applyAlignment="1">
      <alignment vertical="top" wrapText="1"/>
    </xf>
    <xf numFmtId="165" fontId="22" fillId="3" borderId="1" xfId="4" applyNumberFormat="1" applyFont="1" applyFill="1" applyBorder="1" applyAlignment="1">
      <alignment vertical="top" wrapText="1"/>
    </xf>
    <xf numFmtId="0" fontId="40" fillId="2" borderId="0" xfId="0" applyFont="1" applyFill="1" applyAlignment="1">
      <alignment vertical="center"/>
    </xf>
    <xf numFmtId="165" fontId="40" fillId="2" borderId="0" xfId="0" applyNumberFormat="1" applyFont="1" applyFill="1" applyAlignment="1">
      <alignment vertical="center"/>
    </xf>
    <xf numFmtId="0" fontId="40" fillId="2" borderId="24" xfId="0" applyFont="1" applyFill="1" applyBorder="1" applyAlignment="1">
      <alignment vertical="center"/>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25" fillId="0" borderId="9" xfId="0" applyFont="1" applyBorder="1" applyAlignment="1">
      <alignment horizontal="right"/>
    </xf>
    <xf numFmtId="0" fontId="25" fillId="0" borderId="1" xfId="0" applyFont="1" applyBorder="1" applyAlignment="1">
      <alignment horizontal="right"/>
    </xf>
    <xf numFmtId="14" fontId="25" fillId="0" borderId="1" xfId="0" applyNumberFormat="1" applyFont="1" applyBorder="1" applyAlignment="1">
      <alignment horizontal="right"/>
    </xf>
    <xf numFmtId="14" fontId="25" fillId="0" borderId="9" xfId="0" applyNumberFormat="1" applyFont="1" applyBorder="1" applyAlignment="1">
      <alignment horizontal="right"/>
    </xf>
    <xf numFmtId="0" fontId="38" fillId="0" borderId="1" xfId="0" applyFont="1" applyBorder="1" applyAlignment="1">
      <alignment horizontal="right" vertical="center"/>
    </xf>
    <xf numFmtId="1" fontId="25" fillId="0" borderId="1" xfId="0" applyNumberFormat="1" applyFont="1" applyBorder="1" applyAlignment="1">
      <alignment horizontal="right"/>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28" fillId="0" borderId="0" xfId="0" applyFont="1" applyAlignment="1">
      <alignment horizontal="center" wrapText="1"/>
    </xf>
    <xf numFmtId="0" fontId="28" fillId="0" borderId="0" xfId="0" applyFont="1" applyAlignment="1">
      <alignment horizontal="center"/>
    </xf>
    <xf numFmtId="0" fontId="29" fillId="0" borderId="0" xfId="0" applyFont="1" applyAlignment="1">
      <alignment horizontal="left"/>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2" fillId="0" borderId="0" xfId="0" applyFont="1" applyAlignment="1">
      <alignment horizontal="center"/>
    </xf>
    <xf numFmtId="0" fontId="41" fillId="5" borderId="0" xfId="2" applyFont="1" applyFill="1" applyAlignment="1">
      <alignment horizontal="left" vertical="top"/>
    </xf>
    <xf numFmtId="0" fontId="22" fillId="3" borderId="1" xfId="4" applyFont="1" applyFill="1" applyBorder="1" applyAlignment="1">
      <alignment horizontal="left" vertical="top" wrapText="1"/>
    </xf>
    <xf numFmtId="3" fontId="22" fillId="3" borderId="1" xfId="1" applyNumberFormat="1" applyFont="1" applyFill="1" applyBorder="1" applyAlignment="1">
      <alignment horizontal="left" vertical="top" wrapText="1"/>
    </xf>
    <xf numFmtId="0" fontId="41" fillId="0" borderId="0" xfId="2" applyFont="1" applyAlignment="1">
      <alignment horizontal="left" vertical="top"/>
    </xf>
    <xf numFmtId="0" fontId="41" fillId="6" borderId="0" xfId="3" applyFont="1" applyFill="1" applyAlignment="1">
      <alignment horizontal="left" vertical="center" wrapText="1"/>
    </xf>
    <xf numFmtId="0" fontId="20" fillId="0" borderId="0" xfId="2" applyFont="1" applyAlignment="1">
      <alignment horizontal="left" vertical="top"/>
    </xf>
    <xf numFmtId="0" fontId="2" fillId="0" borderId="0" xfId="0" applyFont="1" applyAlignment="1">
      <alignment vertical="top" wrapText="1"/>
    </xf>
    <xf numFmtId="0" fontId="34" fillId="0" borderId="6" xfId="0" applyFont="1" applyBorder="1" applyAlignment="1">
      <alignment horizontal="left" vertical="top" wrapText="1"/>
    </xf>
    <xf numFmtId="0" fontId="34" fillId="0" borderId="0" xfId="0" applyFont="1" applyAlignment="1">
      <alignment horizontal="left" vertical="top" wrapText="1"/>
    </xf>
    <xf numFmtId="0" fontId="35" fillId="10" borderId="23" xfId="0" applyFont="1" applyFill="1" applyBorder="1" applyAlignment="1">
      <alignment horizontal="center" vertical="center"/>
    </xf>
    <xf numFmtId="0" fontId="35" fillId="10" borderId="22" xfId="0" applyFont="1" applyFill="1" applyBorder="1" applyAlignment="1">
      <alignment horizontal="center" vertical="center"/>
    </xf>
    <xf numFmtId="0" fontId="35" fillId="10" borderId="21" xfId="0" applyFont="1" applyFill="1" applyBorder="1" applyAlignment="1">
      <alignment horizontal="center" vertical="center"/>
    </xf>
    <xf numFmtId="0" fontId="35" fillId="10" borderId="6" xfId="0" applyFont="1" applyFill="1" applyBorder="1" applyAlignment="1">
      <alignment horizontal="center" vertical="center"/>
    </xf>
    <xf numFmtId="0" fontId="35"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33" fillId="0" borderId="0" xfId="0" applyFont="1" applyAlignment="1">
      <alignment horizontal="left" vertical="center"/>
    </xf>
    <xf numFmtId="0" fontId="6" fillId="0" borderId="13" xfId="0" applyFont="1" applyBorder="1" applyAlignment="1">
      <alignment horizontal="center" vertical="top" wrapText="1"/>
    </xf>
    <xf numFmtId="0" fontId="6" fillId="0" borderId="7" xfId="0" applyFont="1" applyBorder="1" applyAlignment="1">
      <alignment horizontal="center" vertical="top" wrapText="1"/>
    </xf>
    <xf numFmtId="0" fontId="6" fillId="0" borderId="4" xfId="0" applyFont="1" applyBorder="1" applyAlignment="1">
      <alignment horizontal="left" vertical="top" wrapText="1"/>
    </xf>
    <xf numFmtId="0" fontId="16" fillId="6" borderId="0" xfId="3" applyFont="1" applyFill="1" applyAlignment="1">
      <alignment horizontal="left"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10" xfId="0" applyFont="1" applyFill="1" applyBorder="1" applyAlignment="1">
      <alignment horizontal="center" vertical="center"/>
    </xf>
    <xf numFmtId="0" fontId="44" fillId="4" borderId="26" xfId="0" applyFont="1" applyFill="1" applyBorder="1" applyAlignment="1">
      <alignment horizontal="center" vertical="center"/>
    </xf>
    <xf numFmtId="0" fontId="44" fillId="4"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7"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28"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170" fontId="15" fillId="0" borderId="0" xfId="0" applyNumberFormat="1" applyFont="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3" fontId="2" fillId="2" borderId="0" xfId="0" applyNumberFormat="1" applyFont="1" applyFill="1"/>
    <xf numFmtId="0" fontId="2" fillId="5" borderId="29" xfId="0" applyFont="1" applyFill="1" applyBorder="1"/>
    <xf numFmtId="164" fontId="2" fillId="5" borderId="3"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5" xfId="0" applyFont="1" applyFill="1" applyBorder="1" applyAlignment="1">
      <alignment horizontal="left"/>
    </xf>
    <xf numFmtId="41" fontId="2" fillId="5" borderId="30"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25" xfId="0" applyFont="1" applyFill="1" applyBorder="1"/>
    <xf numFmtId="170" fontId="2" fillId="2" borderId="0" xfId="1" applyNumberFormat="1" applyFont="1" applyFill="1" applyBorder="1"/>
    <xf numFmtId="164" fontId="2" fillId="2" borderId="1"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24" xfId="0" applyNumberFormat="1" applyFont="1" applyFill="1" applyBorder="1" applyAlignment="1">
      <alignment horizontal="center"/>
    </xf>
    <xf numFmtId="0" fontId="8" fillId="2" borderId="24" xfId="0" applyFont="1" applyFill="1" applyBorder="1" applyAlignment="1">
      <alignment horizontal="center"/>
    </xf>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1" xfId="0" applyFont="1" applyFill="1" applyBorder="1" applyAlignment="1">
      <alignment horizontal="center" vertical="center"/>
    </xf>
    <xf numFmtId="0" fontId="8" fillId="4" borderId="32"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7"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 xfId="5" applyFont="1" applyFill="1" applyBorder="1"/>
    <xf numFmtId="0" fontId="2" fillId="5" borderId="3" xfId="0" applyFont="1" applyFill="1" applyBorder="1"/>
    <xf numFmtId="41" fontId="2" fillId="5" borderId="3" xfId="1" applyNumberFormat="1" applyFont="1" applyFill="1" applyBorder="1"/>
    <xf numFmtId="41" fontId="2" fillId="5" borderId="3" xfId="0" applyNumberFormat="1" applyFont="1" applyFill="1" applyBorder="1"/>
    <xf numFmtId="41" fontId="2" fillId="5" borderId="33" xfId="1" applyNumberFormat="1" applyFont="1" applyFill="1" applyBorder="1"/>
    <xf numFmtId="164" fontId="2" fillId="0" borderId="34" xfId="1" applyNumberFormat="1" applyFont="1" applyFill="1" applyBorder="1" applyAlignment="1">
      <alignment horizontal="left"/>
    </xf>
    <xf numFmtId="9" fontId="2" fillId="2" borderId="34" xfId="5" applyFont="1" applyFill="1" applyBorder="1" applyAlignment="1">
      <alignment horizontal="right"/>
    </xf>
    <xf numFmtId="164" fontId="2" fillId="2" borderId="34" xfId="1" applyNumberFormat="1" applyFont="1" applyFill="1" applyBorder="1" applyAlignment="1">
      <alignment horizontal="left"/>
    </xf>
    <xf numFmtId="41" fontId="2" fillId="0" borderId="34" xfId="1" applyNumberFormat="1" applyFont="1" applyFill="1" applyBorder="1" applyAlignment="1">
      <alignment horizontal="left"/>
    </xf>
    <xf numFmtId="41" fontId="2" fillId="2" borderId="35"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27" xfId="0" applyFont="1" applyFill="1" applyBorder="1" applyAlignment="1">
      <alignment horizontal="center"/>
    </xf>
    <xf numFmtId="0" fontId="2" fillId="0" borderId="6" xfId="0" applyFont="1" applyBorder="1"/>
    <xf numFmtId="0" fontId="8" fillId="4" borderId="36" xfId="0" applyFont="1" applyFill="1" applyBorder="1" applyAlignment="1">
      <alignment horizontal="center"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7"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7" xfId="0" applyFont="1" applyFill="1" applyBorder="1" applyAlignment="1">
      <alignment horizontal="center" vertical="center" wrapText="1"/>
    </xf>
    <xf numFmtId="0" fontId="15" fillId="3" borderId="38" xfId="0" applyFont="1" applyFill="1" applyBorder="1" applyAlignment="1">
      <alignment horizontal="center" vertical="center" wrapText="1"/>
    </xf>
    <xf numFmtId="0" fontId="15" fillId="3" borderId="39" xfId="0" applyFont="1" applyFill="1" applyBorder="1" applyAlignment="1">
      <alignment vertical="center" wrapText="1"/>
    </xf>
    <xf numFmtId="0" fontId="8" fillId="0" borderId="27" xfId="0" applyFont="1" applyBorder="1" applyAlignment="1">
      <alignment horizontal="center"/>
    </xf>
    <xf numFmtId="0" fontId="2" fillId="5" borderId="3" xfId="0" applyFont="1" applyFill="1" applyBorder="1" applyAlignment="1">
      <alignment horizontal="left"/>
    </xf>
    <xf numFmtId="164" fontId="2" fillId="4" borderId="40" xfId="1" applyNumberFormat="1" applyFont="1" applyFill="1" applyBorder="1" applyAlignment="1"/>
    <xf numFmtId="0" fontId="2" fillId="5" borderId="41" xfId="0" applyFont="1" applyFill="1" applyBorder="1" applyAlignment="1">
      <alignment horizontal="center"/>
    </xf>
    <xf numFmtId="0" fontId="2" fillId="5" borderId="40" xfId="0" applyFont="1" applyFill="1" applyBorder="1" applyAlignment="1">
      <alignment horizontal="center"/>
    </xf>
    <xf numFmtId="164" fontId="2" fillId="0" borderId="40" xfId="1" applyNumberFormat="1" applyFont="1" applyFill="1" applyBorder="1" applyAlignment="1"/>
    <xf numFmtId="3" fontId="8" fillId="0" borderId="27" xfId="0" applyNumberFormat="1" applyFont="1" applyBorder="1" applyAlignment="1">
      <alignment horizontal="center"/>
    </xf>
    <xf numFmtId="164" fontId="2" fillId="0" borderId="28" xfId="1" applyNumberFormat="1" applyFont="1" applyFill="1" applyBorder="1" applyAlignment="1"/>
    <xf numFmtId="0" fontId="8" fillId="2" borderId="42" xfId="0" applyFont="1" applyFill="1" applyBorder="1" applyAlignment="1">
      <alignment horizontal="center"/>
    </xf>
    <xf numFmtId="16" fontId="8" fillId="2" borderId="0" xfId="0" applyNumberFormat="1" applyFont="1" applyFill="1" applyAlignment="1">
      <alignment horizontal="center"/>
    </xf>
    <xf numFmtId="0" fontId="2" fillId="2" borderId="27" xfId="0" applyFont="1" applyFill="1" applyBorder="1"/>
    <xf numFmtId="0" fontId="15" fillId="3" borderId="4" xfId="0" applyFont="1" applyFill="1" applyBorder="1" applyAlignment="1">
      <alignment horizontal="center" vertical="center" wrapText="1"/>
    </xf>
    <xf numFmtId="0" fontId="8" fillId="5" borderId="29" xfId="0" applyFont="1" applyFill="1" applyBorder="1"/>
    <xf numFmtId="41" fontId="2" fillId="5" borderId="3" xfId="0" applyNumberFormat="1" applyFont="1" applyFill="1" applyBorder="1" applyAlignment="1">
      <alignment horizontal="right"/>
    </xf>
    <xf numFmtId="164" fontId="2" fillId="5" borderId="3" xfId="1" applyNumberFormat="1" applyFont="1" applyFill="1" applyBorder="1" applyAlignment="1">
      <alignment horizontal="right"/>
    </xf>
    <xf numFmtId="3" fontId="2" fillId="2" borderId="27" xfId="0" applyNumberFormat="1" applyFont="1" applyFill="1" applyBorder="1"/>
    <xf numFmtId="164" fontId="8" fillId="11" borderId="34" xfId="1" applyNumberFormat="1" applyFont="1" applyFill="1" applyBorder="1" applyAlignment="1">
      <alignment horizontal="left"/>
    </xf>
    <xf numFmtId="164" fontId="2" fillId="11" borderId="34" xfId="1" applyNumberFormat="1" applyFont="1" applyFill="1" applyBorder="1" applyAlignment="1">
      <alignment horizontal="right"/>
    </xf>
    <xf numFmtId="164" fontId="2" fillId="2" borderId="0" xfId="0" applyNumberFormat="1" applyFont="1" applyFill="1"/>
    <xf numFmtId="164" fontId="2" fillId="0" borderId="34"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4"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3" xfId="0" applyFont="1" applyFill="1" applyBorder="1" applyAlignment="1">
      <alignment horizontal="center"/>
    </xf>
    <xf numFmtId="0" fontId="2" fillId="4" borderId="9"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28" xfId="0" applyFont="1" applyFill="1" applyBorder="1" applyAlignment="1">
      <alignment horizontal="center" vertical="center"/>
    </xf>
    <xf numFmtId="0" fontId="8" fillId="0" borderId="14" xfId="0" applyFont="1" applyBorder="1" applyAlignment="1">
      <alignment horizontal="left" vertical="center"/>
    </xf>
    <xf numFmtId="0" fontId="8" fillId="0" borderId="38" xfId="0" applyFont="1" applyBorder="1" applyAlignment="1">
      <alignment horizontal="left" vertical="center"/>
    </xf>
    <xf numFmtId="16" fontId="8" fillId="2" borderId="27"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7"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31" xfId="0" applyFont="1" applyFill="1" applyBorder="1" applyAlignment="1">
      <alignment horizontal="center" vertical="center"/>
    </xf>
    <xf numFmtId="0" fontId="2" fillId="4" borderId="36"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7" xfId="0" applyNumberFormat="1" applyFont="1" applyFill="1" applyBorder="1"/>
    <xf numFmtId="4" fontId="2" fillId="2" borderId="0" xfId="0" applyNumberFormat="1" applyFont="1" applyFill="1"/>
    <xf numFmtId="16" fontId="2" fillId="0" borderId="27" xfId="0" applyNumberFormat="1" applyFont="1" applyBorder="1"/>
    <xf numFmtId="166" fontId="2" fillId="2" borderId="0" xfId="1" applyNumberFormat="1" applyFont="1" applyFill="1" applyBorder="1" applyAlignment="1">
      <alignment horizontal="left"/>
    </xf>
    <xf numFmtId="0" fontId="2" fillId="0" borderId="27"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4"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3" fillId="0" borderId="0" xfId="0" applyFont="1"/>
    <xf numFmtId="0" fontId="48" fillId="4" borderId="1" xfId="0" applyFont="1" applyFill="1" applyBorder="1" applyAlignment="1">
      <alignment horizontal="center" vertical="center"/>
    </xf>
    <xf numFmtId="0" fontId="49" fillId="12" borderId="9" xfId="0" applyFont="1" applyFill="1" applyBorder="1"/>
    <xf numFmtId="0" fontId="49" fillId="12" borderId="32" xfId="0" applyFont="1" applyFill="1" applyBorder="1"/>
    <xf numFmtId="0" fontId="49" fillId="12" borderId="28" xfId="0" applyFont="1" applyFill="1" applyBorder="1"/>
    <xf numFmtId="0" fontId="49" fillId="13" borderId="32" xfId="0" applyFont="1" applyFill="1" applyBorder="1"/>
    <xf numFmtId="0" fontId="49" fillId="13" borderId="28" xfId="0" applyFont="1" applyFill="1" applyBorder="1"/>
    <xf numFmtId="0" fontId="49" fillId="12" borderId="37" xfId="0" applyFont="1" applyFill="1" applyBorder="1" applyAlignment="1">
      <alignment horizontal="center"/>
    </xf>
    <xf numFmtId="0" fontId="49" fillId="12" borderId="39" xfId="0" applyFont="1" applyFill="1" applyBorder="1" applyAlignment="1">
      <alignment horizontal="center"/>
    </xf>
    <xf numFmtId="0" fontId="49" fillId="13" borderId="37" xfId="0" applyFont="1" applyFill="1" applyBorder="1" applyAlignment="1">
      <alignment horizontal="center"/>
    </xf>
    <xf numFmtId="0" fontId="49" fillId="13" borderId="39" xfId="0" applyFont="1" applyFill="1" applyBorder="1" applyAlignment="1">
      <alignment horizontal="center"/>
    </xf>
    <xf numFmtId="0" fontId="49" fillId="12" borderId="1" xfId="0" applyFont="1" applyFill="1" applyBorder="1" applyAlignment="1">
      <alignment horizontal="center"/>
    </xf>
    <xf numFmtId="0" fontId="49" fillId="13"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34" xfId="0" applyFont="1" applyFill="1" applyBorder="1"/>
    <xf numFmtId="171" fontId="50" fillId="2" borderId="34" xfId="1" applyNumberFormat="1" applyFont="1" applyFill="1" applyBorder="1" applyAlignment="1">
      <alignment horizontal="left"/>
    </xf>
    <xf numFmtId="0" fontId="28" fillId="0" borderId="0" xfId="0" applyFont="1"/>
    <xf numFmtId="0" fontId="48" fillId="5" borderId="1" xfId="0" applyFont="1" applyFill="1" applyBorder="1" applyAlignment="1">
      <alignment horizontal="center" vertical="center"/>
    </xf>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46" xfId="1" applyNumberFormat="1" applyFont="1" applyFill="1" applyBorder="1" applyAlignment="1">
      <alignment horizontal="left"/>
    </xf>
    <xf numFmtId="164" fontId="50" fillId="2" borderId="34" xfId="1" applyNumberFormat="1" applyFont="1" applyFill="1" applyBorder="1" applyAlignment="1">
      <alignment horizontal="left"/>
    </xf>
    <xf numFmtId="0" fontId="22" fillId="3" borderId="10" xfId="0" applyFont="1" applyFill="1" applyBorder="1" applyAlignment="1">
      <alignment horizontal="center" vertical="center" wrapText="1"/>
    </xf>
    <xf numFmtId="172" fontId="22" fillId="3" borderId="26" xfId="0" applyNumberFormat="1" applyFont="1" applyFill="1" applyBorder="1" applyAlignment="1">
      <alignment horizontal="center" vertical="center" wrapText="1"/>
    </xf>
    <xf numFmtId="172" fontId="22" fillId="3" borderId="11" xfId="0" applyNumberFormat="1" applyFont="1" applyFill="1" applyBorder="1" applyAlignment="1">
      <alignment horizontal="center" vertical="center" wrapText="1"/>
    </xf>
    <xf numFmtId="172" fontId="22" fillId="14" borderId="47" xfId="0" applyNumberFormat="1" applyFont="1" applyFill="1" applyBorder="1" applyAlignment="1">
      <alignment horizontal="center" vertical="center" wrapText="1"/>
    </xf>
    <xf numFmtId="172" fontId="22" fillId="14" borderId="26" xfId="0" applyNumberFormat="1" applyFont="1" applyFill="1" applyBorder="1" applyAlignment="1">
      <alignment horizontal="center" vertical="center" wrapText="1"/>
    </xf>
    <xf numFmtId="172" fontId="22" fillId="14" borderId="11" xfId="0" applyNumberFormat="1" applyFont="1" applyFill="1" applyBorder="1" applyAlignment="1">
      <alignment horizontal="center" vertical="center" wrapText="1"/>
    </xf>
    <xf numFmtId="164" fontId="23"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28"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9" fontId="6" fillId="2" borderId="28"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28" xfId="1" applyNumberFormat="1" applyFont="1" applyFill="1" applyBorder="1" applyAlignment="1">
      <alignment horizontal="right"/>
    </xf>
    <xf numFmtId="164" fontId="23" fillId="11" borderId="48"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49" xfId="1" applyNumberFormat="1" applyFont="1" applyFill="1" applyBorder="1" applyAlignment="1">
      <alignment horizontal="right"/>
    </xf>
    <xf numFmtId="0" fontId="51" fillId="0" borderId="0" xfId="0" applyFont="1" applyAlignment="1">
      <alignment wrapText="1"/>
    </xf>
    <xf numFmtId="0" fontId="23" fillId="0" borderId="0" xfId="0" applyFont="1" applyAlignment="1">
      <alignment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1" fontId="6" fillId="2" borderId="12" xfId="1" applyNumberFormat="1" applyFont="1" applyFill="1" applyBorder="1" applyAlignment="1"/>
    <xf numFmtId="1" fontId="6" fillId="2" borderId="16" xfId="1" applyNumberFormat="1" applyFont="1" applyFill="1" applyBorder="1" applyAlignment="1"/>
    <xf numFmtId="41" fontId="6" fillId="15"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3"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0" xfId="2" applyFont="1" applyFill="1" applyBorder="1" applyAlignment="1">
      <alignment horizontal="center" vertical="top"/>
    </xf>
    <xf numFmtId="0" fontId="6" fillId="0" borderId="27"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27" xfId="0" applyFont="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2" xfId="0" applyFont="1" applyBorder="1" applyAlignment="1">
      <alignment vertical="center"/>
    </xf>
    <xf numFmtId="49" fontId="25"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49" fillId="0" borderId="13" xfId="0" applyFont="1" applyBorder="1" applyAlignment="1">
      <alignment horizontal="center" vertical="top" wrapText="1"/>
    </xf>
    <xf numFmtId="0" fontId="49" fillId="0" borderId="7" xfId="0" applyFont="1" applyBorder="1" applyAlignment="1">
      <alignment horizontal="center" vertical="top" wrapText="1"/>
    </xf>
    <xf numFmtId="0" fontId="6" fillId="2" borderId="51" xfId="0" applyFont="1" applyFill="1" applyBorder="1" applyAlignment="1">
      <alignment horizontal="left" vertical="top" wrapText="1"/>
    </xf>
    <xf numFmtId="0" fontId="49" fillId="0" borderId="2" xfId="0" applyFont="1" applyBorder="1" applyAlignment="1">
      <alignment horizontal="center" vertical="top" wrapText="1"/>
    </xf>
    <xf numFmtId="0" fontId="49" fillId="0" borderId="13" xfId="0" applyFont="1" applyBorder="1" applyAlignment="1">
      <alignment vertical="top" wrapText="1"/>
    </xf>
    <xf numFmtId="0" fontId="49" fillId="0" borderId="7" xfId="0" applyFont="1" applyBorder="1" applyAlignment="1">
      <alignment vertical="top" wrapText="1"/>
    </xf>
    <xf numFmtId="0" fontId="49" fillId="0" borderId="15" xfId="0" applyFont="1" applyBorder="1" applyAlignment="1">
      <alignment vertical="top" wrapText="1"/>
    </xf>
    <xf numFmtId="0" fontId="6" fillId="2" borderId="16"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2">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CDED84-8F5E-41B1-9391-8A0A9ABCBBD4}" name="Table_Facility_List_Staging_8_26_2013.accdb_11432" displayName="Table_Facility_List_Staging_8_26_2013.accdb_11432" ref="A7:AA129" headerRowDxfId="31" dataDxfId="29" totalsRowDxfId="27" headerRowBorderDxfId="30" tableBorderDxfId="28">
  <autoFilter ref="A7:AA129" xr:uid="{61BD7780-12DE-4870-B406-61B4C7C077E2}"/>
  <tableColumns count="27">
    <tableColumn id="2" xr3:uid="{48A3640F-ABF4-4BF4-A246-43DA41CA0027}" name="Name" dataDxfId="26"/>
    <tableColumn id="3" xr3:uid="{FDA65017-4350-469E-A90B-2877359ADF98}" name="Address" dataDxfId="25"/>
    <tableColumn id="4" xr3:uid="{41BDE193-F2F4-4044-882D-F0F6EEEF3131}" name="City" dataDxfId="24"/>
    <tableColumn id="6" xr3:uid="{7D5ABE1C-F48C-4615-A79F-561156595747}" name="State" dataDxfId="23"/>
    <tableColumn id="7" xr3:uid="{6A760C6A-167B-4C8F-9322-3BFA954CF86B}" name="Zip" dataDxfId="22"/>
    <tableColumn id="9" xr3:uid="{A387F29F-96E2-47C0-A808-9448EEA32847}" name="AOR" dataDxfId="21"/>
    <tableColumn id="12" xr3:uid="{B8F9460B-D8DE-4640-9108-9D9BECDBC735}" name="Type Detailed" dataDxfId="20"/>
    <tableColumn id="81" xr3:uid="{97541B3C-AE67-4A41-B359-72A892F944C6}" name="Male/Female" dataDxfId="19"/>
    <tableColumn id="43" xr3:uid="{A8BC0DB1-A080-428E-866F-623EEE7BD02E}" name="FY24 ALOS" dataDxfId="18"/>
    <tableColumn id="67" xr3:uid="{1F7A4E65-4378-4966-B271-6F4ED145E262}" name="Level A" dataDxfId="17"/>
    <tableColumn id="68" xr3:uid="{52EE7C13-025E-4625-AFA4-1158C0DB94E6}" name="Level B" dataDxfId="16"/>
    <tableColumn id="69" xr3:uid="{2B04F58D-4123-4085-AD57-D6E8D9D97410}" name="Level C" dataDxfId="15"/>
    <tableColumn id="70" xr3:uid="{1170D75F-C572-49F7-BD59-3A68195C5227}" name="Level D" dataDxfId="14"/>
    <tableColumn id="71" xr3:uid="{4B2F9C0C-96DA-4B4D-91F5-5384AA508DD1}" name="Male Crim" dataDxfId="13"/>
    <tableColumn id="72" xr3:uid="{51CF5899-C5D9-458E-A298-BA0BFB67B846}" name="Male Non-Crim" dataDxfId="12"/>
    <tableColumn id="73" xr3:uid="{B2B98D2A-566F-48B5-829F-C36B850BDB67}" name="Female Crim" dataDxfId="11"/>
    <tableColumn id="74" xr3:uid="{D0AB0065-3C79-4671-B179-0F1B17709555}" name="Female Non-Crim" dataDxfId="10"/>
    <tableColumn id="75" xr3:uid="{4031E6C0-BE5A-43CD-92CC-19DE2C19035C}" name="ICE Threat Level 1" dataDxfId="9"/>
    <tableColumn id="76" xr3:uid="{F6504371-4FD9-49B0-AA2F-E4A47CFEFF1F}" name="ICE Threat Level 2" dataDxfId="8"/>
    <tableColumn id="77" xr3:uid="{9C96DD39-38CA-422C-9A94-450886651401}" name="ICE Threat Level 3" dataDxfId="7"/>
    <tableColumn id="78" xr3:uid="{B7A19F13-ED1A-47BE-96FB-82D04F4B4B58}" name="No ICE Threat Level" dataDxfId="6"/>
    <tableColumn id="79" xr3:uid="{BE9FAEA1-342B-4B0B-A7C9-BA2FB9922CF5}" name="Mandatory" dataDxfId="5"/>
    <tableColumn id="86" xr3:uid="{F7426D64-FFFD-440F-8EF1-5EBF6F3F6AF1}" name="Guaranteed Minimum" dataDxfId="4"/>
    <tableColumn id="124" xr3:uid="{005BDF95-830B-4D24-B43F-5CC0F1572D4A}" name="Last Inspection Type" dataDxfId="3"/>
    <tableColumn id="10" xr3:uid="{8BA4033E-39FE-4A1E-B08B-447612A800B4}" name="ODO Inspection End Date" dataDxfId="2"/>
    <tableColumn id="1" xr3:uid="{E36BB348-8CDF-49F6-9615-84BB34B24056}" name="ODO Last Inspection Standard" dataDxfId="1"/>
    <tableColumn id="8" xr3:uid="{FB1C9613-EC4B-4BA7-A34E-2E6FB6CE6B9A}" name="ODO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202</v>
      </c>
    </row>
    <row r="2" spans="1:1" ht="51.75" customHeight="1" x14ac:dyDescent="0.25">
      <c r="A2" s="8" t="s">
        <v>11</v>
      </c>
    </row>
    <row r="3" spans="1:1" ht="76.349999999999994" customHeight="1" x14ac:dyDescent="0.25">
      <c r="A3" s="8" t="s">
        <v>235</v>
      </c>
    </row>
    <row r="4" spans="1:1" ht="22.5" customHeight="1" x14ac:dyDescent="0.25">
      <c r="A4" s="8" t="s">
        <v>201</v>
      </c>
    </row>
    <row r="5" spans="1:1" ht="36.75" customHeight="1" x14ac:dyDescent="0.25">
      <c r="A5" s="8" t="s">
        <v>174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FBE8-2780-470E-958F-3ED1F673551D}">
  <dimension ref="A1:BD237"/>
  <sheetViews>
    <sheetView topLeftCell="A69" zoomScale="85" zoomScaleNormal="85" workbookViewId="0">
      <selection activeCell="F83" sqref="F83"/>
    </sheetView>
  </sheetViews>
  <sheetFormatPr defaultRowHeight="15.75" x14ac:dyDescent="0.25"/>
  <cols>
    <col min="1" max="1" width="23.42578125" customWidth="1"/>
    <col min="2" max="2" width="16.7109375" customWidth="1"/>
    <col min="3" max="3" width="37.28515625" bestFit="1" customWidth="1"/>
    <col min="4" max="4" width="34.7109375" customWidth="1"/>
    <col min="5" max="9" width="19.5703125" customWidth="1"/>
    <col min="10" max="10" width="15" customWidth="1"/>
    <col min="13" max="13" width="8.7109375" style="3"/>
  </cols>
  <sheetData>
    <row r="1" spans="1:56" ht="26.25" customHeight="1" thickBot="1" x14ac:dyDescent="0.3">
      <c r="A1" s="168" t="s">
        <v>326</v>
      </c>
      <c r="B1" s="169"/>
      <c r="C1" s="169"/>
      <c r="D1" s="169"/>
      <c r="E1" s="100"/>
      <c r="F1" s="100"/>
      <c r="G1" s="100"/>
      <c r="H1" s="99"/>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175" t="s">
        <v>325</v>
      </c>
      <c r="B2" s="176"/>
      <c r="C2" s="176"/>
      <c r="D2" s="176"/>
      <c r="E2" s="176"/>
      <c r="F2" s="176"/>
      <c r="G2" s="176"/>
      <c r="H2" s="177"/>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98"/>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168" t="s">
        <v>324</v>
      </c>
      <c r="B5" s="169"/>
      <c r="C5" s="169"/>
      <c r="D5" s="17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94" t="s">
        <v>308</v>
      </c>
      <c r="B6" s="93" t="s">
        <v>307</v>
      </c>
      <c r="C6" s="93" t="s">
        <v>306</v>
      </c>
      <c r="D6" s="93" t="s">
        <v>305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91" t="s">
        <v>304</v>
      </c>
      <c r="B7" s="90">
        <v>41</v>
      </c>
      <c r="C7" s="90">
        <v>14.46</v>
      </c>
      <c r="D7" s="90">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91" t="s">
        <v>303</v>
      </c>
      <c r="B8" s="90">
        <v>10</v>
      </c>
      <c r="C8" s="90">
        <v>26.3</v>
      </c>
      <c r="D8" s="90">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91" t="s">
        <v>302</v>
      </c>
      <c r="B9" s="90">
        <v>231</v>
      </c>
      <c r="C9" s="90">
        <v>10.48</v>
      </c>
      <c r="D9" s="90">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92" t="s">
        <v>301</v>
      </c>
      <c r="B10" s="90">
        <v>12</v>
      </c>
      <c r="C10" s="90">
        <v>20.83</v>
      </c>
      <c r="D10" s="90">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91" t="s">
        <v>300</v>
      </c>
      <c r="B11" s="90">
        <v>2</v>
      </c>
      <c r="C11" s="90">
        <v>11</v>
      </c>
      <c r="D11" s="90">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88" t="s">
        <v>299</v>
      </c>
      <c r="B12" s="87">
        <v>296</v>
      </c>
      <c r="C12" s="87">
        <v>11.99</v>
      </c>
      <c r="D12" s="87">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178" t="s">
        <v>323</v>
      </c>
      <c r="B14" s="178"/>
      <c r="C14" s="178"/>
      <c r="D14" s="178"/>
      <c r="E14" s="178"/>
      <c r="F14" s="178"/>
      <c r="G14" s="178"/>
      <c r="H14" s="178"/>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95"/>
      <c r="B15" s="95"/>
      <c r="C15" s="95"/>
      <c r="D15" s="95"/>
      <c r="E15" s="95"/>
      <c r="F15" s="95"/>
      <c r="G15" s="95"/>
      <c r="H15" s="95"/>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168" t="s">
        <v>322</v>
      </c>
      <c r="B16" s="169"/>
      <c r="C16" s="169"/>
      <c r="D16" s="17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94" t="s">
        <v>308</v>
      </c>
      <c r="B17" s="93" t="s">
        <v>307</v>
      </c>
      <c r="C17" s="93" t="s">
        <v>306</v>
      </c>
      <c r="D17" s="93" t="s">
        <v>305</v>
      </c>
      <c r="E17" s="97"/>
      <c r="F17" s="96"/>
      <c r="G17" s="96"/>
      <c r="H17" s="96"/>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91" t="s">
        <v>304</v>
      </c>
      <c r="B18" s="90">
        <v>52</v>
      </c>
      <c r="C18" s="89">
        <v>9.884615385</v>
      </c>
      <c r="D18" s="89">
        <v>11.42222222</v>
      </c>
      <c r="E18" s="84"/>
      <c r="F18" s="83"/>
      <c r="G18" s="83"/>
      <c r="H18" s="83"/>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91" t="s">
        <v>303</v>
      </c>
      <c r="B19" s="90">
        <v>5</v>
      </c>
      <c r="C19" s="89">
        <v>15.2</v>
      </c>
      <c r="D19" s="89">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91" t="s">
        <v>302</v>
      </c>
      <c r="B20" s="90">
        <v>111</v>
      </c>
      <c r="C20" s="89">
        <v>7.4864864860000004</v>
      </c>
      <c r="D20" s="89">
        <v>7.6944444440000002</v>
      </c>
      <c r="E20" s="97"/>
      <c r="F20" s="96"/>
      <c r="G20" s="96"/>
      <c r="H20" s="96"/>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92" t="s">
        <v>301</v>
      </c>
      <c r="B21" s="90">
        <v>19</v>
      </c>
      <c r="C21" s="89">
        <v>7.0526315789999998</v>
      </c>
      <c r="D21" s="89">
        <v>7.4444444440000002</v>
      </c>
      <c r="E21" s="82"/>
      <c r="F21" s="82"/>
      <c r="G21" s="82"/>
      <c r="H21" s="82"/>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91" t="s">
        <v>300</v>
      </c>
      <c r="B22" s="90">
        <v>39</v>
      </c>
      <c r="C22" s="89">
        <v>17.410256409999999</v>
      </c>
      <c r="D22" s="89">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88" t="s">
        <v>299</v>
      </c>
      <c r="B23" s="87">
        <v>226</v>
      </c>
      <c r="C23" s="86">
        <v>11.406797971999998</v>
      </c>
      <c r="D23" s="86">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178" t="s">
        <v>321</v>
      </c>
      <c r="B25" s="178"/>
      <c r="C25" s="178"/>
      <c r="D25" s="178"/>
      <c r="E25" s="178"/>
      <c r="F25" s="178"/>
      <c r="G25" s="178"/>
      <c r="H25" s="178"/>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95" t="s">
        <v>320</v>
      </c>
      <c r="B26" s="95"/>
      <c r="C26" s="95"/>
      <c r="D26" s="95"/>
      <c r="E26" s="95"/>
      <c r="F26" s="95"/>
      <c r="G26" s="95"/>
      <c r="H26" s="95"/>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95"/>
      <c r="B27" s="95"/>
      <c r="C27" s="95"/>
      <c r="D27" s="95"/>
      <c r="E27" s="95"/>
      <c r="F27" s="95"/>
      <c r="G27" s="95"/>
      <c r="H27" s="95"/>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168" t="s">
        <v>319</v>
      </c>
      <c r="B28" s="169"/>
      <c r="C28" s="169"/>
      <c r="D28" s="170"/>
      <c r="E28" s="95"/>
      <c r="F28" s="95"/>
      <c r="G28" s="95"/>
      <c r="H28" s="95"/>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94" t="s">
        <v>308</v>
      </c>
      <c r="B29" s="93" t="s">
        <v>307</v>
      </c>
      <c r="C29" s="93" t="s">
        <v>306</v>
      </c>
      <c r="D29" s="93" t="s">
        <v>305</v>
      </c>
      <c r="E29" s="95"/>
      <c r="F29" s="95"/>
      <c r="G29" s="95"/>
      <c r="H29" s="95"/>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91" t="s">
        <v>304</v>
      </c>
      <c r="B30" s="90">
        <v>59</v>
      </c>
      <c r="C30" s="89">
        <v>11.78</v>
      </c>
      <c r="D30" s="89">
        <v>35</v>
      </c>
      <c r="E30" s="95"/>
      <c r="F30" s="95"/>
      <c r="G30" s="95"/>
      <c r="H30" s="95"/>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91" t="s">
        <v>303</v>
      </c>
      <c r="B31" s="90">
        <v>13</v>
      </c>
      <c r="C31" s="89">
        <v>17.079999999999998</v>
      </c>
      <c r="D31" s="89">
        <v>64.540000000000006</v>
      </c>
      <c r="E31" s="95"/>
      <c r="F31" s="95"/>
      <c r="G31" s="95"/>
      <c r="H31" s="95"/>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91" t="s">
        <v>302</v>
      </c>
      <c r="B32" s="90">
        <v>146</v>
      </c>
      <c r="C32" s="89">
        <v>10.210000000000001</v>
      </c>
      <c r="D32" s="89">
        <v>18.420000000000002</v>
      </c>
      <c r="E32" s="95"/>
      <c r="F32" s="95"/>
      <c r="G32" s="95"/>
      <c r="H32" s="95"/>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3">
      <c r="A33" s="92" t="s">
        <v>301</v>
      </c>
      <c r="B33" s="90">
        <v>32</v>
      </c>
      <c r="C33" s="89">
        <v>4.91</v>
      </c>
      <c r="D33" s="89">
        <v>9.9700000000000006</v>
      </c>
      <c r="E33" s="95"/>
      <c r="F33" s="95"/>
      <c r="G33" s="95"/>
      <c r="H33" s="95"/>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91" t="s">
        <v>300</v>
      </c>
      <c r="B34" s="90">
        <v>61</v>
      </c>
      <c r="C34" s="89">
        <v>50.8</v>
      </c>
      <c r="D34" s="89">
        <v>87.23</v>
      </c>
      <c r="E34" s="95"/>
      <c r="F34" s="95"/>
      <c r="G34" s="95"/>
      <c r="H34" s="95"/>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88" t="s">
        <v>299</v>
      </c>
      <c r="B35" s="87">
        <v>311</v>
      </c>
      <c r="C35" s="86">
        <v>18.21</v>
      </c>
      <c r="D35" s="86">
        <v>36.119999999999997</v>
      </c>
      <c r="E35" s="95"/>
      <c r="F35" s="95"/>
      <c r="G35" s="95"/>
      <c r="H35" s="95"/>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85" t="s">
        <v>318</v>
      </c>
      <c r="B37" s="85"/>
      <c r="C37" s="85"/>
      <c r="D37" s="85"/>
      <c r="E37" s="85"/>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85"/>
      <c r="B38" s="85"/>
      <c r="C38" s="85"/>
      <c r="D38" s="85"/>
      <c r="E38" s="85"/>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85"/>
      <c r="B39" s="85"/>
      <c r="C39" s="85"/>
      <c r="D39" s="85"/>
      <c r="E39" s="85"/>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168" t="s">
        <v>317</v>
      </c>
      <c r="B40" s="169"/>
      <c r="C40" s="169"/>
      <c r="D40" s="170"/>
      <c r="E40" s="85"/>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94" t="s">
        <v>308</v>
      </c>
      <c r="B41" s="93" t="s">
        <v>307</v>
      </c>
      <c r="C41" s="93" t="s">
        <v>306</v>
      </c>
      <c r="D41" s="93" t="s">
        <v>305</v>
      </c>
      <c r="E41" s="85"/>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91" t="s">
        <v>304</v>
      </c>
      <c r="B42" s="90">
        <v>96</v>
      </c>
      <c r="C42" s="89">
        <v>14.614583333333334</v>
      </c>
      <c r="D42" s="89">
        <v>32.385416666666664</v>
      </c>
      <c r="E42" s="85"/>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91" t="s">
        <v>303</v>
      </c>
      <c r="B43" s="90">
        <v>5</v>
      </c>
      <c r="C43" s="89">
        <v>29</v>
      </c>
      <c r="D43" s="89">
        <v>57.6</v>
      </c>
      <c r="E43" s="85"/>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91" t="s">
        <v>302</v>
      </c>
      <c r="B44" s="90">
        <v>200</v>
      </c>
      <c r="C44" s="89">
        <v>12.205</v>
      </c>
      <c r="D44" s="89">
        <v>17.045000000000002</v>
      </c>
      <c r="E44" s="85"/>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92" t="s">
        <v>301</v>
      </c>
      <c r="B45" s="90">
        <v>19</v>
      </c>
      <c r="C45" s="89">
        <v>4.1052631578947372</v>
      </c>
      <c r="D45" s="89">
        <v>26</v>
      </c>
      <c r="E45" s="85"/>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91" t="s">
        <v>300</v>
      </c>
      <c r="B46" s="90">
        <v>57</v>
      </c>
      <c r="C46" s="89">
        <v>43.210526315789473</v>
      </c>
      <c r="D46" s="89">
        <v>73.578947368421055</v>
      </c>
      <c r="E46" s="85"/>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88" t="s">
        <v>299</v>
      </c>
      <c r="B47" s="87">
        <v>377</v>
      </c>
      <c r="C47" s="86">
        <v>17.320954907161802</v>
      </c>
      <c r="D47" s="86">
        <v>30.488063660477454</v>
      </c>
      <c r="E47" s="85"/>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85"/>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85" t="s">
        <v>316</v>
      </c>
      <c r="B49" s="85"/>
      <c r="C49" s="85"/>
      <c r="D49" s="85"/>
      <c r="E49" s="85"/>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85"/>
      <c r="B50" s="85"/>
      <c r="C50" s="85"/>
      <c r="D50" s="85"/>
      <c r="E50" s="85"/>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85"/>
      <c r="B51" s="85"/>
      <c r="C51" s="85"/>
      <c r="D51" s="85"/>
      <c r="E51" s="85"/>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168" t="s">
        <v>315</v>
      </c>
      <c r="B52" s="169"/>
      <c r="C52" s="169"/>
      <c r="D52" s="170"/>
      <c r="E52" s="85"/>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94" t="s">
        <v>308</v>
      </c>
      <c r="B53" s="93" t="s">
        <v>307</v>
      </c>
      <c r="C53" s="93" t="s">
        <v>306</v>
      </c>
      <c r="D53" s="93" t="s">
        <v>305</v>
      </c>
      <c r="E53" s="85"/>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91" t="s">
        <v>304</v>
      </c>
      <c r="B54" s="90">
        <v>110</v>
      </c>
      <c r="C54" s="90">
        <v>14</v>
      </c>
      <c r="D54" s="89">
        <v>34.390909090909091</v>
      </c>
      <c r="E54" s="85"/>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91" t="s">
        <v>303</v>
      </c>
      <c r="B55" s="90">
        <v>13</v>
      </c>
      <c r="C55" s="89">
        <v>20.46153846153846</v>
      </c>
      <c r="D55" s="90">
        <v>31</v>
      </c>
      <c r="E55" s="85"/>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91" t="s">
        <v>302</v>
      </c>
      <c r="B56" s="90">
        <v>178</v>
      </c>
      <c r="C56" s="89">
        <v>10.258426966292134</v>
      </c>
      <c r="D56" s="89">
        <v>18.713483146067414</v>
      </c>
      <c r="E56" s="85"/>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92" t="s">
        <v>301</v>
      </c>
      <c r="B57" s="90">
        <v>17</v>
      </c>
      <c r="C57" s="89">
        <v>8.0588235294117645</v>
      </c>
      <c r="D57" s="89">
        <v>15.647058823529411</v>
      </c>
      <c r="E57" s="85"/>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91" t="s">
        <v>300</v>
      </c>
      <c r="B58" s="90">
        <v>55</v>
      </c>
      <c r="C58" s="89">
        <v>62.18181818181818</v>
      </c>
      <c r="D58" s="89">
        <v>90.618181818181824</v>
      </c>
      <c r="E58" s="85"/>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88" t="s">
        <v>299</v>
      </c>
      <c r="B59" s="87">
        <v>373</v>
      </c>
      <c r="C59" s="86">
        <v>19.273458445040216</v>
      </c>
      <c r="D59" s="86">
        <v>34.227882037533512</v>
      </c>
      <c r="E59" s="85"/>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85"/>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85" t="s">
        <v>314</v>
      </c>
      <c r="B61" s="85"/>
      <c r="C61" s="85"/>
      <c r="D61" s="85"/>
      <c r="E61" s="85"/>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85"/>
      <c r="B62" s="85"/>
      <c r="C62" s="85"/>
      <c r="D62" s="85"/>
      <c r="E62" s="85"/>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85"/>
      <c r="B63" s="85"/>
      <c r="C63" s="85"/>
      <c r="D63" s="85"/>
      <c r="E63" s="85"/>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168" t="s">
        <v>313</v>
      </c>
      <c r="B64" s="169"/>
      <c r="C64" s="169"/>
      <c r="D64" s="170"/>
      <c r="E64" s="85"/>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94" t="s">
        <v>308</v>
      </c>
      <c r="B65" s="93" t="s">
        <v>307</v>
      </c>
      <c r="C65" s="93" t="s">
        <v>306</v>
      </c>
      <c r="D65" s="93" t="s">
        <v>305</v>
      </c>
      <c r="E65" s="85"/>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91" t="s">
        <v>304</v>
      </c>
      <c r="B66" s="90">
        <v>125</v>
      </c>
      <c r="C66" s="89">
        <v>14.151999999999999</v>
      </c>
      <c r="D66" s="89">
        <v>37.479999999999997</v>
      </c>
      <c r="E66" s="85"/>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91" t="s">
        <v>303</v>
      </c>
      <c r="B67" s="90">
        <v>26</v>
      </c>
      <c r="C67" s="89">
        <v>15.76923076923077</v>
      </c>
      <c r="D67" s="89">
        <v>36.538461538461497</v>
      </c>
      <c r="E67" s="85"/>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91" t="s">
        <v>302</v>
      </c>
      <c r="B68" s="90">
        <v>184</v>
      </c>
      <c r="C68" s="89">
        <v>11.804347826086957</v>
      </c>
      <c r="D68" s="89">
        <v>17.815217391304348</v>
      </c>
      <c r="E68" s="8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92" t="s">
        <v>301</v>
      </c>
      <c r="B69" s="90">
        <v>23</v>
      </c>
      <c r="C69" s="89">
        <v>14.478260869565217</v>
      </c>
      <c r="D69" s="89">
        <v>33.478260869565219</v>
      </c>
      <c r="E69" s="85"/>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91" t="s">
        <v>300</v>
      </c>
      <c r="B70" s="90">
        <v>60</v>
      </c>
      <c r="C70" s="89">
        <v>68.38333333333334</v>
      </c>
      <c r="D70" s="89">
        <v>118.1</v>
      </c>
      <c r="E70" s="85"/>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88" t="s">
        <v>299</v>
      </c>
      <c r="B71" s="87">
        <v>418</v>
      </c>
      <c r="C71" s="86">
        <v>21.02153110047847</v>
      </c>
      <c r="D71" s="86">
        <v>40.117224880382778</v>
      </c>
      <c r="E71" s="8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85"/>
      <c r="B72" s="85"/>
      <c r="C72" s="85"/>
      <c r="D72" s="85"/>
      <c r="E72" s="85"/>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85" t="s">
        <v>312</v>
      </c>
      <c r="B73" s="85"/>
      <c r="C73" s="85"/>
      <c r="D73" s="85"/>
      <c r="E73" s="85"/>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85"/>
      <c r="B74" s="85"/>
      <c r="C74" s="85"/>
      <c r="D74" s="85"/>
      <c r="E74" s="85"/>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85"/>
      <c r="B75" s="85"/>
      <c r="C75" s="85"/>
      <c r="D75" s="85"/>
      <c r="E75" s="8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168" t="s">
        <v>311</v>
      </c>
      <c r="B76" s="169"/>
      <c r="C76" s="169"/>
      <c r="D76" s="170"/>
      <c r="E76" s="85"/>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94" t="s">
        <v>308</v>
      </c>
      <c r="B77" s="93" t="s">
        <v>307</v>
      </c>
      <c r="C77" s="93" t="s">
        <v>306</v>
      </c>
      <c r="D77" s="93" t="s">
        <v>305</v>
      </c>
      <c r="E77" s="85"/>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91" t="s">
        <v>304</v>
      </c>
      <c r="B78" s="90">
        <v>126</v>
      </c>
      <c r="C78" s="89">
        <v>13.365079365079366</v>
      </c>
      <c r="D78" s="89">
        <v>43.261904761904759</v>
      </c>
      <c r="E78" s="8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91" t="s">
        <v>303</v>
      </c>
      <c r="B79" s="90">
        <v>12</v>
      </c>
      <c r="C79" s="89">
        <v>15.916666666666666</v>
      </c>
      <c r="D79" s="89">
        <v>19.416666666666668</v>
      </c>
      <c r="E79" s="85"/>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91" t="s">
        <v>302</v>
      </c>
      <c r="B80" s="90">
        <v>95</v>
      </c>
      <c r="C80" s="89">
        <v>14.684210526315789</v>
      </c>
      <c r="D80" s="89">
        <v>24.821052631578947</v>
      </c>
      <c r="E80" s="85"/>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92" t="s">
        <v>301</v>
      </c>
      <c r="B81" s="90">
        <v>40</v>
      </c>
      <c r="C81" s="89">
        <v>7.85</v>
      </c>
      <c r="D81" s="89">
        <v>44.274999999999999</v>
      </c>
      <c r="E81" s="85"/>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91" t="s">
        <v>300</v>
      </c>
      <c r="B82" s="90">
        <v>78</v>
      </c>
      <c r="C82" s="89">
        <v>53.756410256410255</v>
      </c>
      <c r="D82" s="89">
        <v>94.974358974358978</v>
      </c>
      <c r="E82" s="85"/>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88" t="s">
        <v>299</v>
      </c>
      <c r="B83" s="87">
        <v>351</v>
      </c>
      <c r="C83" s="86">
        <v>22.156695156695157</v>
      </c>
      <c r="D83" s="86">
        <v>49.06267806267806</v>
      </c>
      <c r="E83" s="85"/>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85"/>
      <c r="B84" s="85"/>
      <c r="C84" s="85"/>
      <c r="D84" s="85"/>
      <c r="E84" s="85"/>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85" t="s">
        <v>310</v>
      </c>
      <c r="B85" s="85"/>
      <c r="C85" s="85"/>
      <c r="D85" s="85"/>
      <c r="E85" s="85"/>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85"/>
      <c r="B86" s="85"/>
      <c r="C86" s="85"/>
      <c r="D86" s="85"/>
      <c r="E86" s="85"/>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85"/>
      <c r="B87" s="85"/>
      <c r="C87" s="85"/>
      <c r="D87" s="85"/>
      <c r="E87" s="85"/>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168" t="s">
        <v>309</v>
      </c>
      <c r="B88" s="169"/>
      <c r="C88" s="169"/>
      <c r="D88" s="170"/>
      <c r="E88" s="85"/>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94" t="s">
        <v>308</v>
      </c>
      <c r="B89" s="93" t="s">
        <v>307</v>
      </c>
      <c r="C89" s="93" t="s">
        <v>306</v>
      </c>
      <c r="D89" s="93" t="s">
        <v>305</v>
      </c>
      <c r="E89" s="85"/>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91" t="s">
        <v>304</v>
      </c>
      <c r="B90" s="90">
        <v>131</v>
      </c>
      <c r="C90" s="89">
        <v>13.557251908396946</v>
      </c>
      <c r="D90" s="89">
        <v>39.541984732824424</v>
      </c>
      <c r="E90" s="85"/>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91" t="s">
        <v>303</v>
      </c>
      <c r="B91" s="90">
        <v>9</v>
      </c>
      <c r="C91" s="89">
        <v>19.666666666666668</v>
      </c>
      <c r="D91" s="89">
        <v>45.555555555555557</v>
      </c>
      <c r="E91" s="85"/>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91" t="s">
        <v>302</v>
      </c>
      <c r="B92" s="90">
        <v>231</v>
      </c>
      <c r="C92" s="89">
        <v>11.103896103896103</v>
      </c>
      <c r="D92" s="89">
        <v>19.826839826839826</v>
      </c>
      <c r="E92" s="85"/>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92" t="s">
        <v>301</v>
      </c>
      <c r="B93" s="90">
        <v>46</v>
      </c>
      <c r="C93" s="89">
        <v>7.1956521739130439</v>
      </c>
      <c r="D93" s="89">
        <v>28.195652173913043</v>
      </c>
      <c r="E93" s="85"/>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91" t="s">
        <v>300</v>
      </c>
      <c r="B94" s="90">
        <v>80</v>
      </c>
      <c r="C94" s="89">
        <v>65.037499999999994</v>
      </c>
      <c r="D94" s="89">
        <v>105.7625</v>
      </c>
      <c r="E94" s="85"/>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88" t="s">
        <v>299</v>
      </c>
      <c r="B95" s="87">
        <v>497</v>
      </c>
      <c r="C95" s="86">
        <v>20.225352112676056</v>
      </c>
      <c r="D95" s="86">
        <v>40.096579476861166</v>
      </c>
      <c r="E95" s="85"/>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85"/>
      <c r="B96" s="85"/>
      <c r="C96" s="85"/>
      <c r="D96" s="85"/>
      <c r="E96" s="85"/>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85" t="s">
        <v>298</v>
      </c>
      <c r="B97" s="85"/>
      <c r="C97" s="85"/>
      <c r="D97" s="85"/>
      <c r="E97" s="85"/>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85"/>
      <c r="B98" s="85"/>
      <c r="C98" s="85"/>
      <c r="D98" s="85"/>
      <c r="E98" s="85"/>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85"/>
      <c r="B99" s="85"/>
      <c r="C99" s="85"/>
      <c r="D99" s="85"/>
      <c r="E99" s="85"/>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85"/>
      <c r="B100" s="85"/>
      <c r="D100" s="85"/>
      <c r="E100" s="85"/>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85"/>
      <c r="B101" s="85"/>
      <c r="C101" s="85"/>
      <c r="D101" s="85"/>
      <c r="E101" s="85"/>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171" t="s">
        <v>297</v>
      </c>
      <c r="B103" s="172"/>
      <c r="C103" s="172"/>
      <c r="D103" s="172"/>
      <c r="E103" s="172"/>
      <c r="F103" s="172"/>
      <c r="G103" s="172"/>
      <c r="H103" s="172"/>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 customHeight="1" x14ac:dyDescent="0.25">
      <c r="A104" s="173" t="s">
        <v>296</v>
      </c>
      <c r="B104" s="174"/>
      <c r="C104" s="174"/>
      <c r="D104" s="174"/>
      <c r="E104" s="174"/>
      <c r="F104" s="174"/>
      <c r="G104" s="174"/>
      <c r="H104" s="17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171" t="s">
        <v>295</v>
      </c>
      <c r="B106" s="172"/>
      <c r="C106" s="172"/>
      <c r="D106" s="172"/>
      <c r="E106" s="172"/>
      <c r="F106" s="172"/>
      <c r="G106" s="172"/>
      <c r="H106" s="172"/>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166" t="s">
        <v>294</v>
      </c>
      <c r="B107" s="167"/>
      <c r="C107" s="167"/>
      <c r="D107" s="167"/>
      <c r="E107" s="167"/>
      <c r="F107" s="167"/>
      <c r="G107" s="167"/>
      <c r="H107" s="167"/>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82"/>
      <c r="B108" s="82"/>
      <c r="C108" s="82"/>
      <c r="D108" s="82"/>
      <c r="E108" s="82"/>
      <c r="F108" s="82"/>
      <c r="G108" s="82"/>
      <c r="H108" s="82"/>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82"/>
      <c r="B109" s="82"/>
      <c r="C109" s="82"/>
      <c r="D109" s="82"/>
      <c r="E109" s="82"/>
      <c r="F109" s="82"/>
      <c r="G109" s="82"/>
      <c r="H109" s="82"/>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82"/>
      <c r="B110" s="82"/>
      <c r="C110" s="82"/>
      <c r="D110" s="82"/>
      <c r="E110" s="82"/>
      <c r="F110" s="82"/>
      <c r="G110" s="82"/>
      <c r="H110" s="82"/>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81"/>
      <c r="B111" s="81"/>
      <c r="C111" s="81"/>
      <c r="D111" s="81"/>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81"/>
      <c r="B112" s="81"/>
      <c r="C112" s="81"/>
      <c r="D112" s="81"/>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81"/>
      <c r="B113" s="81"/>
      <c r="C113" s="81"/>
      <c r="D113" s="81"/>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81"/>
      <c r="B114" s="81"/>
      <c r="C114" s="81"/>
      <c r="D114" s="81"/>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81"/>
      <c r="B115" s="81"/>
      <c r="C115" s="81"/>
      <c r="D115" s="81"/>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81"/>
      <c r="B116" s="81"/>
      <c r="C116" s="81"/>
      <c r="D116" s="81"/>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81"/>
      <c r="B117" s="81"/>
      <c r="C117" s="81"/>
      <c r="D117" s="81"/>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81"/>
      <c r="B118" s="81"/>
      <c r="C118" s="81"/>
      <c r="D118" s="81"/>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81"/>
      <c r="B119" s="81"/>
      <c r="C119" s="81"/>
      <c r="D119" s="81"/>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81"/>
      <c r="B120" s="81"/>
      <c r="C120" s="81"/>
      <c r="D120" s="81"/>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81"/>
      <c r="B121" s="81"/>
      <c r="C121" s="81"/>
      <c r="D121" s="81"/>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81"/>
      <c r="B122" s="81"/>
      <c r="C122" s="81"/>
      <c r="D122" s="81"/>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81"/>
      <c r="B123" s="81"/>
      <c r="C123" s="81"/>
      <c r="D123" s="81"/>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81"/>
      <c r="B124" s="81"/>
      <c r="C124" s="81"/>
      <c r="D124" s="81"/>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81"/>
      <c r="B125" s="81"/>
      <c r="C125" s="81"/>
      <c r="D125" s="81"/>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81"/>
      <c r="B126" s="81"/>
      <c r="C126" s="81"/>
      <c r="D126" s="81"/>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81"/>
      <c r="B127" s="81"/>
      <c r="C127" s="81"/>
      <c r="D127" s="81"/>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81"/>
      <c r="B128" s="81"/>
      <c r="C128" s="81"/>
      <c r="D128" s="81"/>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81"/>
      <c r="B129" s="81"/>
      <c r="C129" s="81"/>
      <c r="D129" s="81"/>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81"/>
      <c r="B130" s="81"/>
      <c r="C130" s="81"/>
      <c r="D130" s="81"/>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81"/>
      <c r="B131" s="81"/>
      <c r="C131" s="81"/>
      <c r="D131" s="81"/>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81"/>
      <c r="B132" s="81"/>
      <c r="C132" s="81"/>
      <c r="D132" s="81"/>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81"/>
      <c r="B133" s="81"/>
      <c r="C133" s="81"/>
      <c r="D133" s="81"/>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81"/>
      <c r="B134" s="81"/>
      <c r="C134" s="81"/>
      <c r="D134" s="81"/>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81"/>
      <c r="B135" s="81"/>
      <c r="C135" s="81"/>
      <c r="D135" s="81"/>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81"/>
      <c r="B136" s="81"/>
      <c r="C136" s="81"/>
      <c r="D136" s="81"/>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81"/>
      <c r="B137" s="81"/>
      <c r="C137" s="81"/>
      <c r="D137" s="81"/>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81"/>
      <c r="B138" s="81"/>
      <c r="C138" s="81"/>
      <c r="D138" s="81"/>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81"/>
      <c r="B139" s="81"/>
      <c r="C139" s="81"/>
      <c r="D139" s="81"/>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81"/>
      <c r="B140" s="81"/>
      <c r="C140" s="81"/>
      <c r="D140" s="81"/>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81"/>
      <c r="B141" s="81"/>
      <c r="C141" s="81"/>
      <c r="D141" s="81"/>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81"/>
      <c r="B142" s="81"/>
      <c r="C142" s="81"/>
      <c r="D142" s="81"/>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81"/>
      <c r="B143" s="81"/>
      <c r="C143" s="81"/>
      <c r="D143" s="81"/>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81"/>
      <c r="B144" s="81"/>
      <c r="C144" s="81"/>
      <c r="D144" s="81"/>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81"/>
      <c r="B145" s="81"/>
      <c r="C145" s="81"/>
      <c r="D145" s="81"/>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81"/>
      <c r="B146" s="81"/>
      <c r="C146" s="81"/>
      <c r="D146" s="81"/>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81"/>
      <c r="B147" s="81"/>
      <c r="C147" s="81"/>
      <c r="D147" s="81"/>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81"/>
      <c r="B148" s="81"/>
      <c r="C148" s="81"/>
      <c r="D148" s="81"/>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81"/>
      <c r="B149" s="81"/>
      <c r="C149" s="81"/>
      <c r="D149" s="81"/>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81"/>
      <c r="B150" s="81"/>
      <c r="C150" s="81"/>
      <c r="D150" s="81"/>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81"/>
      <c r="B151" s="81"/>
      <c r="C151" s="81"/>
      <c r="D151" s="81"/>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81"/>
      <c r="B152" s="81"/>
      <c r="C152" s="81"/>
      <c r="D152" s="81"/>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81"/>
      <c r="B153" s="81"/>
      <c r="C153" s="81"/>
      <c r="D153" s="81"/>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81"/>
      <c r="B154" s="81"/>
      <c r="C154" s="81"/>
      <c r="D154" s="81"/>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81"/>
      <c r="B155" s="81"/>
      <c r="C155" s="81"/>
      <c r="D155" s="81"/>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81"/>
      <c r="B156" s="81"/>
      <c r="C156" s="81"/>
      <c r="D156" s="81"/>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81"/>
      <c r="B157" s="81"/>
      <c r="C157" s="81"/>
      <c r="D157" s="81"/>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81"/>
      <c r="B158" s="81"/>
      <c r="C158" s="81"/>
      <c r="D158" s="81"/>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81"/>
      <c r="B159" s="81"/>
      <c r="C159" s="81"/>
      <c r="D159" s="81"/>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81"/>
      <c r="B160" s="81"/>
      <c r="C160" s="81"/>
      <c r="D160" s="81"/>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81"/>
      <c r="B161" s="81"/>
      <c r="C161" s="81"/>
      <c r="D161" s="81"/>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81"/>
      <c r="B162" s="81"/>
      <c r="C162" s="81"/>
      <c r="D162" s="81"/>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81"/>
      <c r="B163" s="81"/>
      <c r="C163" s="81"/>
      <c r="D163" s="81"/>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81"/>
      <c r="B164" s="81"/>
      <c r="C164" s="81"/>
      <c r="D164" s="81"/>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81"/>
      <c r="B165" s="81"/>
      <c r="C165" s="81"/>
      <c r="D165" s="81"/>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81"/>
      <c r="B166" s="81"/>
      <c r="C166" s="81"/>
      <c r="D166" s="81"/>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81"/>
      <c r="B167" s="81"/>
      <c r="C167" s="81"/>
      <c r="D167" s="81"/>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81"/>
      <c r="B168" s="81"/>
      <c r="C168" s="81"/>
      <c r="D168" s="81"/>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81"/>
      <c r="B169" s="81"/>
      <c r="C169" s="81"/>
      <c r="D169" s="81"/>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81"/>
      <c r="B170" s="81"/>
      <c r="C170" s="81"/>
      <c r="D170" s="81"/>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81"/>
      <c r="B171" s="81"/>
      <c r="C171" s="81"/>
      <c r="D171" s="81"/>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81"/>
      <c r="B172" s="81"/>
      <c r="C172" s="81"/>
      <c r="D172" s="81"/>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81"/>
      <c r="B173" s="81"/>
      <c r="C173" s="81"/>
      <c r="D173" s="81"/>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81"/>
      <c r="B174" s="81"/>
      <c r="C174" s="81"/>
      <c r="D174" s="81"/>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81"/>
      <c r="B175" s="81"/>
      <c r="C175" s="81"/>
      <c r="D175" s="81"/>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81"/>
      <c r="B176" s="81"/>
      <c r="C176" s="81"/>
      <c r="D176" s="81"/>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81"/>
      <c r="B177" s="81"/>
      <c r="C177" s="81"/>
      <c r="D177" s="81"/>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81"/>
      <c r="B178" s="81"/>
      <c r="C178" s="81"/>
      <c r="D178" s="81"/>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81"/>
      <c r="B179" s="81"/>
      <c r="C179" s="81"/>
      <c r="D179" s="81"/>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81"/>
      <c r="B180" s="81"/>
      <c r="C180" s="81"/>
      <c r="D180" s="81"/>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81"/>
      <c r="B181" s="81"/>
      <c r="C181" s="81"/>
      <c r="D181" s="81"/>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81"/>
      <c r="B182" s="81"/>
      <c r="C182" s="81"/>
      <c r="D182" s="81"/>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81"/>
      <c r="B183" s="81"/>
      <c r="C183" s="81"/>
      <c r="D183" s="81"/>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81"/>
      <c r="B184" s="81"/>
      <c r="C184" s="81"/>
      <c r="D184" s="81"/>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81"/>
      <c r="B185" s="81"/>
      <c r="C185" s="81"/>
      <c r="D185" s="81"/>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81"/>
      <c r="B186" s="81"/>
      <c r="C186" s="81"/>
      <c r="D186" s="81"/>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81"/>
      <c r="B187" s="81"/>
      <c r="C187" s="81"/>
      <c r="D187" s="81"/>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81"/>
      <c r="B188" s="81"/>
      <c r="C188" s="81"/>
      <c r="D188" s="81"/>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81"/>
      <c r="B189" s="81"/>
      <c r="C189" s="81"/>
      <c r="D189" s="81"/>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81"/>
      <c r="B190" s="81"/>
      <c r="C190" s="81"/>
      <c r="D190" s="81"/>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81"/>
      <c r="B191" s="81"/>
      <c r="C191" s="81"/>
      <c r="D191" s="81"/>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81"/>
      <c r="B192" s="81"/>
      <c r="C192" s="81"/>
      <c r="D192" s="81"/>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81"/>
      <c r="B193" s="81"/>
      <c r="C193" s="81"/>
      <c r="D193" s="81"/>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81"/>
      <c r="B194" s="81"/>
      <c r="C194" s="81"/>
      <c r="D194" s="81"/>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81"/>
      <c r="B195" s="81"/>
      <c r="C195" s="81"/>
      <c r="D195" s="81"/>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81"/>
      <c r="B196" s="81"/>
      <c r="C196" s="81"/>
      <c r="D196" s="81"/>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81"/>
      <c r="B197" s="81"/>
      <c r="C197" s="81"/>
      <c r="D197" s="81"/>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81"/>
      <c r="B198" s="81"/>
      <c r="C198" s="81"/>
      <c r="D198" s="81"/>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81"/>
      <c r="B199" s="81"/>
      <c r="C199" s="81"/>
      <c r="D199" s="81"/>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81"/>
      <c r="B200" s="81"/>
      <c r="C200" s="81"/>
      <c r="D200" s="81"/>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81"/>
      <c r="B201" s="81"/>
      <c r="C201" s="81"/>
      <c r="D201" s="81"/>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81"/>
      <c r="B202" s="81"/>
      <c r="C202" s="81"/>
      <c r="D202" s="81"/>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81"/>
      <c r="B203" s="81"/>
      <c r="C203" s="81"/>
      <c r="D203" s="81"/>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81"/>
      <c r="B204" s="81"/>
      <c r="C204" s="81"/>
      <c r="D204" s="81"/>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81"/>
      <c r="B205" s="81"/>
      <c r="C205" s="81"/>
      <c r="D205" s="81"/>
      <c r="M205"/>
    </row>
    <row r="206" spans="1:56" x14ac:dyDescent="0.25">
      <c r="A206" s="81"/>
      <c r="B206" s="81"/>
      <c r="C206" s="81"/>
      <c r="D206" s="81"/>
      <c r="M206"/>
    </row>
    <row r="207" spans="1:56" x14ac:dyDescent="0.25">
      <c r="A207" s="81"/>
      <c r="B207" s="81"/>
      <c r="C207" s="81"/>
      <c r="D207" s="81"/>
    </row>
    <row r="208" spans="1:56" x14ac:dyDescent="0.25">
      <c r="A208" s="81"/>
      <c r="B208" s="81"/>
      <c r="C208" s="81"/>
      <c r="D208" s="81"/>
    </row>
    <row r="209" spans="1:4" x14ac:dyDescent="0.25">
      <c r="A209" s="81"/>
      <c r="B209" s="81"/>
      <c r="C209" s="81"/>
      <c r="D209" s="81"/>
    </row>
    <row r="210" spans="1:4" x14ac:dyDescent="0.25">
      <c r="A210" s="81"/>
      <c r="B210" s="81"/>
      <c r="C210" s="81"/>
      <c r="D210" s="81"/>
    </row>
    <row r="211" spans="1:4" x14ac:dyDescent="0.25">
      <c r="A211" s="81"/>
      <c r="B211" s="81"/>
      <c r="C211" s="81"/>
      <c r="D211" s="81"/>
    </row>
    <row r="212" spans="1:4" x14ac:dyDescent="0.25">
      <c r="A212" s="81"/>
      <c r="B212" s="81"/>
      <c r="C212" s="81"/>
      <c r="D212" s="81"/>
    </row>
    <row r="213" spans="1:4" x14ac:dyDescent="0.25">
      <c r="A213" s="81"/>
      <c r="B213" s="81"/>
      <c r="C213" s="81"/>
      <c r="D213" s="81"/>
    </row>
    <row r="214" spans="1:4" x14ac:dyDescent="0.25">
      <c r="A214" s="81"/>
      <c r="B214" s="81"/>
      <c r="C214" s="81"/>
      <c r="D214" s="81"/>
    </row>
    <row r="215" spans="1:4" x14ac:dyDescent="0.25">
      <c r="A215" s="81"/>
      <c r="B215" s="81"/>
      <c r="C215" s="81"/>
      <c r="D215" s="81"/>
    </row>
    <row r="216" spans="1:4" x14ac:dyDescent="0.25">
      <c r="A216" s="81"/>
      <c r="B216" s="81"/>
      <c r="C216" s="81"/>
      <c r="D216" s="81"/>
    </row>
    <row r="217" spans="1:4" x14ac:dyDescent="0.25">
      <c r="A217" s="81"/>
      <c r="B217" s="81"/>
      <c r="C217" s="81"/>
      <c r="D217" s="81"/>
    </row>
    <row r="218" spans="1:4" x14ac:dyDescent="0.25">
      <c r="A218" s="81"/>
      <c r="B218" s="81"/>
      <c r="C218" s="81"/>
      <c r="D218" s="81"/>
    </row>
    <row r="219" spans="1:4" x14ac:dyDescent="0.25">
      <c r="A219" s="81"/>
      <c r="B219" s="81"/>
      <c r="C219" s="81"/>
      <c r="D219" s="81"/>
    </row>
    <row r="220" spans="1:4" x14ac:dyDescent="0.25">
      <c r="A220" s="81"/>
      <c r="B220" s="81"/>
      <c r="C220" s="81"/>
      <c r="D220" s="81"/>
    </row>
    <row r="221" spans="1:4" x14ac:dyDescent="0.25">
      <c r="A221" s="81"/>
      <c r="B221" s="81"/>
      <c r="C221" s="81"/>
      <c r="D221" s="81"/>
    </row>
    <row r="222" spans="1:4" x14ac:dyDescent="0.25">
      <c r="A222" s="81"/>
      <c r="B222" s="81"/>
      <c r="C222" s="81"/>
      <c r="D222" s="81"/>
    </row>
    <row r="223" spans="1:4" x14ac:dyDescent="0.25">
      <c r="A223" s="81"/>
      <c r="B223" s="81"/>
      <c r="C223" s="81"/>
      <c r="D223" s="81"/>
    </row>
    <row r="224" spans="1:4" x14ac:dyDescent="0.25">
      <c r="A224" s="81"/>
      <c r="B224" s="81"/>
      <c r="C224" s="81"/>
      <c r="D224" s="81"/>
    </row>
    <row r="225" spans="1:4" x14ac:dyDescent="0.25">
      <c r="A225" s="81"/>
      <c r="B225" s="81"/>
      <c r="C225" s="81"/>
      <c r="D225" s="81"/>
    </row>
    <row r="226" spans="1:4" x14ac:dyDescent="0.25">
      <c r="A226" s="81"/>
      <c r="B226" s="81"/>
      <c r="C226" s="81"/>
      <c r="D226" s="81"/>
    </row>
    <row r="227" spans="1:4" x14ac:dyDescent="0.25">
      <c r="A227" s="81"/>
      <c r="B227" s="81"/>
      <c r="C227" s="81"/>
      <c r="D227" s="81"/>
    </row>
    <row r="228" spans="1:4" x14ac:dyDescent="0.25">
      <c r="A228" s="81"/>
      <c r="B228" s="81"/>
      <c r="C228" s="81"/>
      <c r="D228" s="81"/>
    </row>
    <row r="229" spans="1:4" x14ac:dyDescent="0.25">
      <c r="A229" s="81"/>
      <c r="B229" s="81"/>
      <c r="C229" s="81"/>
      <c r="D229" s="81"/>
    </row>
    <row r="230" spans="1:4" x14ac:dyDescent="0.25">
      <c r="A230" s="81"/>
      <c r="B230" s="81"/>
      <c r="C230" s="81"/>
      <c r="D230" s="81"/>
    </row>
    <row r="231" spans="1:4" x14ac:dyDescent="0.25">
      <c r="A231" s="81"/>
      <c r="B231" s="81"/>
      <c r="C231" s="81"/>
      <c r="D231" s="81"/>
    </row>
    <row r="232" spans="1:4" x14ac:dyDescent="0.25">
      <c r="A232" s="81"/>
      <c r="B232" s="81"/>
      <c r="C232" s="81"/>
      <c r="D232" s="81"/>
    </row>
    <row r="233" spans="1:4" x14ac:dyDescent="0.25">
      <c r="A233" s="81"/>
      <c r="B233" s="81"/>
      <c r="C233" s="81"/>
      <c r="D233" s="81"/>
    </row>
    <row r="234" spans="1:4" x14ac:dyDescent="0.25">
      <c r="A234" s="81"/>
      <c r="B234" s="81"/>
      <c r="C234" s="81"/>
      <c r="D234" s="81"/>
    </row>
    <row r="235" spans="1:4" x14ac:dyDescent="0.25">
      <c r="A235" s="81"/>
      <c r="B235" s="81"/>
      <c r="C235" s="81"/>
      <c r="D235" s="81"/>
    </row>
    <row r="236" spans="1:4" x14ac:dyDescent="0.25">
      <c r="A236" s="81"/>
      <c r="B236" s="81"/>
      <c r="C236" s="81"/>
      <c r="D236" s="81"/>
    </row>
    <row r="237" spans="1:4" x14ac:dyDescent="0.25">
      <c r="A237" s="81"/>
      <c r="B237" s="81"/>
      <c r="C237" s="81"/>
      <c r="D237" s="81"/>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4784C-F47D-4034-96CC-8B78B54B0710}">
  <sheetPr>
    <pageSetUpPr fitToPage="1"/>
  </sheetPr>
  <dimension ref="A1:D162"/>
  <sheetViews>
    <sheetView showGridLines="0" zoomScaleNormal="100" workbookViewId="0">
      <selection activeCell="A2" sqref="A2:B2"/>
    </sheetView>
  </sheetViews>
  <sheetFormatPr defaultRowHeight="15" x14ac:dyDescent="0.25"/>
  <cols>
    <col min="1" max="1" width="26.5703125" style="1" customWidth="1"/>
    <col min="2" max="2" width="160.7109375" customWidth="1"/>
  </cols>
  <sheetData>
    <row r="1" spans="1:2" s="2" customFormat="1" ht="26.25" x14ac:dyDescent="0.25">
      <c r="A1" s="155" t="s">
        <v>10</v>
      </c>
      <c r="B1" s="155"/>
    </row>
    <row r="2" spans="1:2" s="2" customFormat="1" ht="74.25" customHeight="1" x14ac:dyDescent="0.25">
      <c r="A2" s="156" t="s">
        <v>11</v>
      </c>
      <c r="B2" s="156"/>
    </row>
    <row r="3" spans="1:2" s="2" customFormat="1" ht="48.6" customHeight="1" thickBot="1" x14ac:dyDescent="0.3">
      <c r="A3" s="10" t="s">
        <v>206</v>
      </c>
      <c r="B3" s="420"/>
    </row>
    <row r="4" spans="1:2" ht="18.75" x14ac:dyDescent="0.25">
      <c r="A4" s="15" t="s">
        <v>77</v>
      </c>
      <c r="B4" s="16" t="s">
        <v>78</v>
      </c>
    </row>
    <row r="5" spans="1:2" ht="15.75" x14ac:dyDescent="0.25">
      <c r="A5" s="17" t="s">
        <v>12</v>
      </c>
      <c r="B5" s="18" t="s">
        <v>13</v>
      </c>
    </row>
    <row r="6" spans="1:2" ht="15.75" x14ac:dyDescent="0.25">
      <c r="A6" s="17" t="s">
        <v>14</v>
      </c>
      <c r="B6" s="18" t="s">
        <v>15</v>
      </c>
    </row>
    <row r="7" spans="1:2" ht="15.75" x14ac:dyDescent="0.25">
      <c r="A7" s="17" t="s">
        <v>16</v>
      </c>
      <c r="B7" s="18" t="s">
        <v>17</v>
      </c>
    </row>
    <row r="8" spans="1:2" ht="15.75" x14ac:dyDescent="0.25">
      <c r="A8" s="17" t="s">
        <v>18</v>
      </c>
      <c r="B8" s="18" t="s">
        <v>19</v>
      </c>
    </row>
    <row r="9" spans="1:2" ht="15.75" x14ac:dyDescent="0.25">
      <c r="A9" s="17" t="s">
        <v>3</v>
      </c>
      <c r="B9" s="18" t="s">
        <v>20</v>
      </c>
    </row>
    <row r="10" spans="1:2" ht="15.75" x14ac:dyDescent="0.25">
      <c r="A10" s="17" t="s">
        <v>21</v>
      </c>
      <c r="B10" s="18" t="s">
        <v>22</v>
      </c>
    </row>
    <row r="11" spans="1:2" ht="15.75" x14ac:dyDescent="0.25">
      <c r="A11" s="17" t="s">
        <v>23</v>
      </c>
      <c r="B11" s="18" t="s">
        <v>24</v>
      </c>
    </row>
    <row r="12" spans="1:2" ht="15.75" x14ac:dyDescent="0.25">
      <c r="A12" s="17" t="s">
        <v>25</v>
      </c>
      <c r="B12" s="18" t="s">
        <v>26</v>
      </c>
    </row>
    <row r="13" spans="1:2" ht="47.25" x14ac:dyDescent="0.25">
      <c r="A13" s="17" t="s">
        <v>27</v>
      </c>
      <c r="B13" s="18" t="s">
        <v>28</v>
      </c>
    </row>
    <row r="14" spans="1:2" ht="47.25" x14ac:dyDescent="0.25">
      <c r="A14" s="17" t="s">
        <v>29</v>
      </c>
      <c r="B14" s="18" t="s">
        <v>30</v>
      </c>
    </row>
    <row r="15" spans="1:2" ht="15.75" x14ac:dyDescent="0.25">
      <c r="A15" s="17" t="s">
        <v>31</v>
      </c>
      <c r="B15" s="18" t="s">
        <v>32</v>
      </c>
    </row>
    <row r="16" spans="1:2" ht="47.25" customHeight="1" x14ac:dyDescent="0.25">
      <c r="A16" s="181" t="s">
        <v>33</v>
      </c>
      <c r="B16" s="18" t="s">
        <v>34</v>
      </c>
    </row>
    <row r="17" spans="1:2" ht="47.25" x14ac:dyDescent="0.25">
      <c r="A17" s="181"/>
      <c r="B17" s="18" t="s">
        <v>35</v>
      </c>
    </row>
    <row r="18" spans="1:2" ht="47.1" customHeight="1" x14ac:dyDescent="0.25">
      <c r="A18" s="181" t="s">
        <v>209</v>
      </c>
      <c r="B18" s="18" t="s">
        <v>210</v>
      </c>
    </row>
    <row r="19" spans="1:2" ht="47.25" x14ac:dyDescent="0.25">
      <c r="A19" s="181"/>
      <c r="B19" s="18" t="s">
        <v>211</v>
      </c>
    </row>
    <row r="20" spans="1:2" ht="31.5" x14ac:dyDescent="0.25">
      <c r="A20" s="17" t="s">
        <v>36</v>
      </c>
      <c r="B20" s="18" t="s">
        <v>842</v>
      </c>
    </row>
    <row r="21" spans="1:2" ht="15.75" x14ac:dyDescent="0.25">
      <c r="A21" s="17" t="s">
        <v>37</v>
      </c>
      <c r="B21" s="18" t="s">
        <v>38</v>
      </c>
    </row>
    <row r="22" spans="1:2" ht="15.75" x14ac:dyDescent="0.25">
      <c r="A22" s="17" t="s">
        <v>39</v>
      </c>
      <c r="B22" s="18" t="s">
        <v>40</v>
      </c>
    </row>
    <row r="23" spans="1:2" ht="15.75" x14ac:dyDescent="0.25">
      <c r="A23" s="17" t="s">
        <v>41</v>
      </c>
      <c r="B23" s="18" t="s">
        <v>42</v>
      </c>
    </row>
    <row r="24" spans="1:2" ht="31.5" x14ac:dyDescent="0.25">
      <c r="A24" s="17" t="s">
        <v>43</v>
      </c>
      <c r="B24" s="18" t="s">
        <v>44</v>
      </c>
    </row>
    <row r="25" spans="1:2" ht="31.5" x14ac:dyDescent="0.25">
      <c r="A25" s="17" t="s">
        <v>45</v>
      </c>
      <c r="B25" s="18" t="s">
        <v>46</v>
      </c>
    </row>
    <row r="26" spans="1:2" ht="15.75" x14ac:dyDescent="0.25">
      <c r="A26" s="17" t="s">
        <v>47</v>
      </c>
      <c r="B26" s="18" t="s">
        <v>48</v>
      </c>
    </row>
    <row r="27" spans="1:2" ht="15.75" x14ac:dyDescent="0.25">
      <c r="A27" s="17" t="s">
        <v>49</v>
      </c>
      <c r="B27" s="18" t="s">
        <v>50</v>
      </c>
    </row>
    <row r="28" spans="1:2" ht="15.75" x14ac:dyDescent="0.25">
      <c r="A28" s="17" t="s">
        <v>51</v>
      </c>
      <c r="B28" s="18" t="s">
        <v>52</v>
      </c>
    </row>
    <row r="29" spans="1:2" ht="15.75" x14ac:dyDescent="0.25">
      <c r="A29" s="17" t="s">
        <v>53</v>
      </c>
      <c r="B29" s="18" t="s">
        <v>54</v>
      </c>
    </row>
    <row r="30" spans="1:2" ht="15.75" x14ac:dyDescent="0.25">
      <c r="A30" s="17" t="s">
        <v>55</v>
      </c>
      <c r="B30" s="18" t="s">
        <v>56</v>
      </c>
    </row>
    <row r="31" spans="1:2" ht="15.75" x14ac:dyDescent="0.25">
      <c r="A31" s="17" t="s">
        <v>1</v>
      </c>
      <c r="B31" s="18" t="s">
        <v>57</v>
      </c>
    </row>
    <row r="32" spans="1:2" ht="31.5" x14ac:dyDescent="0.25">
      <c r="A32" s="17" t="s">
        <v>233</v>
      </c>
      <c r="B32" s="18" t="s">
        <v>58</v>
      </c>
    </row>
    <row r="33" spans="1:2" ht="15.75" x14ac:dyDescent="0.25">
      <c r="A33" s="17" t="s">
        <v>2</v>
      </c>
      <c r="B33" s="18" t="s">
        <v>59</v>
      </c>
    </row>
    <row r="34" spans="1:2" ht="31.5" x14ac:dyDescent="0.25">
      <c r="A34" s="17" t="s">
        <v>60</v>
      </c>
      <c r="B34" s="18" t="s">
        <v>61</v>
      </c>
    </row>
    <row r="35" spans="1:2" ht="15.75" x14ac:dyDescent="0.25">
      <c r="A35" s="17" t="s">
        <v>62</v>
      </c>
      <c r="B35" s="18" t="s">
        <v>63</v>
      </c>
    </row>
    <row r="36" spans="1:2" ht="31.5" x14ac:dyDescent="0.25">
      <c r="A36" s="17" t="s">
        <v>64</v>
      </c>
      <c r="B36" s="18" t="s">
        <v>65</v>
      </c>
    </row>
    <row r="37" spans="1:2" ht="15.75" x14ac:dyDescent="0.25">
      <c r="A37" s="17" t="s">
        <v>66</v>
      </c>
      <c r="B37" s="18" t="s">
        <v>212</v>
      </c>
    </row>
    <row r="38" spans="1:2" ht="15.75" x14ac:dyDescent="0.25">
      <c r="A38" s="17" t="s">
        <v>5</v>
      </c>
      <c r="B38" s="18" t="s">
        <v>213</v>
      </c>
    </row>
    <row r="39" spans="1:2" ht="15.75" x14ac:dyDescent="0.25">
      <c r="A39" s="181" t="s">
        <v>67</v>
      </c>
      <c r="B39" s="18" t="s">
        <v>68</v>
      </c>
    </row>
    <row r="40" spans="1:2" ht="15.75" x14ac:dyDescent="0.25">
      <c r="A40" s="181"/>
      <c r="B40" s="18" t="s">
        <v>69</v>
      </c>
    </row>
    <row r="41" spans="1:2" ht="47.25" x14ac:dyDescent="0.25">
      <c r="A41" s="181"/>
      <c r="B41" s="18" t="s">
        <v>70</v>
      </c>
    </row>
    <row r="42" spans="1:2" ht="47.25" x14ac:dyDescent="0.25">
      <c r="A42" s="181"/>
      <c r="B42" s="18" t="s">
        <v>71</v>
      </c>
    </row>
    <row r="43" spans="1:2" ht="15.75" x14ac:dyDescent="0.25">
      <c r="A43" s="181"/>
      <c r="B43" s="18" t="s">
        <v>72</v>
      </c>
    </row>
    <row r="44" spans="1:2" ht="15.75" x14ac:dyDescent="0.25">
      <c r="A44" s="181"/>
      <c r="B44" s="18" t="s">
        <v>73</v>
      </c>
    </row>
    <row r="45" spans="1:2" ht="15.75" x14ac:dyDescent="0.25">
      <c r="A45" s="181"/>
      <c r="B45" s="18" t="s">
        <v>74</v>
      </c>
    </row>
    <row r="46" spans="1:2" ht="15.75" x14ac:dyDescent="0.25">
      <c r="A46" s="17" t="s">
        <v>75</v>
      </c>
      <c r="B46" s="18" t="s">
        <v>76</v>
      </c>
    </row>
    <row r="47" spans="1:2" ht="31.5" x14ac:dyDescent="0.25">
      <c r="A47" s="181" t="s">
        <v>228</v>
      </c>
      <c r="B47" s="18" t="s">
        <v>214</v>
      </c>
    </row>
    <row r="48" spans="1:2" ht="15.75" x14ac:dyDescent="0.25">
      <c r="A48" s="181"/>
      <c r="B48" s="18" t="s">
        <v>215</v>
      </c>
    </row>
    <row r="49" spans="1:2" ht="15.75" x14ac:dyDescent="0.25">
      <c r="A49" s="181"/>
      <c r="B49" s="18" t="s">
        <v>216</v>
      </c>
    </row>
    <row r="50" spans="1:2" ht="15.75" customHeight="1" x14ac:dyDescent="0.25">
      <c r="A50" s="181" t="s">
        <v>843</v>
      </c>
      <c r="B50" s="421" t="s">
        <v>844</v>
      </c>
    </row>
    <row r="51" spans="1:2" ht="15.75" x14ac:dyDescent="0.25">
      <c r="A51" s="181"/>
      <c r="B51" s="18" t="s">
        <v>217</v>
      </c>
    </row>
    <row r="52" spans="1:2" ht="35.450000000000003" customHeight="1" x14ac:dyDescent="0.25">
      <c r="A52" s="181"/>
      <c r="B52" s="18" t="s">
        <v>218</v>
      </c>
    </row>
    <row r="53" spans="1:2" ht="86.25" customHeight="1" x14ac:dyDescent="0.25">
      <c r="A53" s="181"/>
      <c r="B53" s="18" t="s">
        <v>845</v>
      </c>
    </row>
    <row r="54" spans="1:2" ht="87.6" customHeight="1" x14ac:dyDescent="0.25">
      <c r="A54" s="181"/>
      <c r="B54" s="18" t="s">
        <v>231</v>
      </c>
    </row>
    <row r="55" spans="1:2" ht="31.5" x14ac:dyDescent="0.25">
      <c r="A55" s="181"/>
      <c r="B55" s="18" t="s">
        <v>219</v>
      </c>
    </row>
    <row r="56" spans="1:2" ht="78.75" x14ac:dyDescent="0.25">
      <c r="A56" s="181"/>
      <c r="B56" s="18" t="s">
        <v>229</v>
      </c>
    </row>
    <row r="57" spans="1:2" ht="15.75" x14ac:dyDescent="0.25">
      <c r="A57" s="181"/>
      <c r="B57" s="18" t="s">
        <v>220</v>
      </c>
    </row>
    <row r="58" spans="1:2" ht="31.5" x14ac:dyDescent="0.25">
      <c r="A58" s="181"/>
      <c r="B58" s="18" t="s">
        <v>846</v>
      </c>
    </row>
    <row r="59" spans="1:2" ht="15.75" x14ac:dyDescent="0.25">
      <c r="A59" s="181"/>
      <c r="B59" s="18" t="s">
        <v>847</v>
      </c>
    </row>
    <row r="60" spans="1:2" ht="15.75" x14ac:dyDescent="0.25">
      <c r="A60" s="179" t="s">
        <v>848</v>
      </c>
      <c r="B60" s="422" t="s">
        <v>849</v>
      </c>
    </row>
    <row r="61" spans="1:2" ht="15.75" x14ac:dyDescent="0.25">
      <c r="A61" s="180"/>
      <c r="B61" s="423" t="s">
        <v>850</v>
      </c>
    </row>
    <row r="62" spans="1:2" ht="51" customHeight="1" x14ac:dyDescent="0.25">
      <c r="A62" s="180"/>
      <c r="B62" s="424" t="s">
        <v>851</v>
      </c>
    </row>
    <row r="63" spans="1:2" ht="15.75" x14ac:dyDescent="0.25">
      <c r="A63" s="181" t="s">
        <v>852</v>
      </c>
      <c r="B63" s="425" t="s">
        <v>853</v>
      </c>
    </row>
    <row r="64" spans="1:2" ht="31.5" x14ac:dyDescent="0.25">
      <c r="A64" s="181"/>
      <c r="B64" s="18" t="s">
        <v>854</v>
      </c>
    </row>
    <row r="65" spans="1:2" ht="15.75" x14ac:dyDescent="0.25">
      <c r="A65" s="181"/>
      <c r="B65" s="18" t="s">
        <v>221</v>
      </c>
    </row>
    <row r="66" spans="1:2" ht="15.75" x14ac:dyDescent="0.25">
      <c r="A66" s="181"/>
      <c r="B66" s="18" t="s">
        <v>855</v>
      </c>
    </row>
    <row r="67" spans="1:2" ht="78.75" x14ac:dyDescent="0.25">
      <c r="A67" s="181"/>
      <c r="B67" s="18" t="s">
        <v>230</v>
      </c>
    </row>
    <row r="68" spans="1:2" ht="15.75" x14ac:dyDescent="0.25">
      <c r="A68" s="181"/>
      <c r="B68" s="18" t="s">
        <v>847</v>
      </c>
    </row>
    <row r="69" spans="1:2" ht="15.75" x14ac:dyDescent="0.25">
      <c r="A69" s="426" t="s">
        <v>856</v>
      </c>
      <c r="B69" s="421" t="s">
        <v>857</v>
      </c>
    </row>
    <row r="70" spans="1:2" ht="15.75" x14ac:dyDescent="0.25">
      <c r="A70" s="426"/>
      <c r="B70" s="18" t="s">
        <v>222</v>
      </c>
    </row>
    <row r="71" spans="1:2" ht="50.45" customHeight="1" x14ac:dyDescent="0.25">
      <c r="A71" s="426"/>
      <c r="B71" s="18" t="s">
        <v>858</v>
      </c>
    </row>
    <row r="72" spans="1:2" ht="47.25" x14ac:dyDescent="0.25">
      <c r="A72" s="426"/>
      <c r="B72" s="18" t="s">
        <v>859</v>
      </c>
    </row>
    <row r="73" spans="1:2" ht="31.5" x14ac:dyDescent="0.25">
      <c r="A73" s="426"/>
      <c r="B73" s="18" t="s">
        <v>842</v>
      </c>
    </row>
    <row r="74" spans="1:2" ht="15.75" x14ac:dyDescent="0.25">
      <c r="A74" s="426"/>
      <c r="B74" s="18" t="s">
        <v>860</v>
      </c>
    </row>
    <row r="75" spans="1:2" ht="15.75" x14ac:dyDescent="0.25">
      <c r="A75" s="426" t="s">
        <v>232</v>
      </c>
      <c r="B75" s="421" t="s">
        <v>861</v>
      </c>
    </row>
    <row r="76" spans="1:2" ht="15.75" x14ac:dyDescent="0.25">
      <c r="A76" s="426"/>
      <c r="B76" s="18" t="s">
        <v>223</v>
      </c>
    </row>
    <row r="77" spans="1:2" ht="83.45" customHeight="1" x14ac:dyDescent="0.25">
      <c r="A77" s="426"/>
      <c r="B77" s="18" t="s">
        <v>230</v>
      </c>
    </row>
    <row r="78" spans="1:2" ht="78.75" x14ac:dyDescent="0.25">
      <c r="A78" s="426"/>
      <c r="B78" s="19" t="s">
        <v>229</v>
      </c>
    </row>
    <row r="79" spans="1:2" ht="15.75" x14ac:dyDescent="0.25">
      <c r="A79" s="426"/>
      <c r="B79" s="18" t="s">
        <v>220</v>
      </c>
    </row>
    <row r="80" spans="1:2" ht="31.5" x14ac:dyDescent="0.25">
      <c r="A80" s="426"/>
      <c r="B80" s="18" t="s">
        <v>862</v>
      </c>
    </row>
    <row r="81" spans="1:2" ht="15.75" x14ac:dyDescent="0.25">
      <c r="A81" s="426"/>
      <c r="B81" s="18" t="s">
        <v>860</v>
      </c>
    </row>
    <row r="82" spans="1:2" ht="15.75" x14ac:dyDescent="0.25">
      <c r="A82" s="427" t="s">
        <v>863</v>
      </c>
      <c r="B82" s="421" t="s">
        <v>864</v>
      </c>
    </row>
    <row r="83" spans="1:2" ht="15.75" x14ac:dyDescent="0.25">
      <c r="A83" s="427"/>
      <c r="B83" s="18" t="s">
        <v>223</v>
      </c>
    </row>
    <row r="84" spans="1:2" ht="31.5" x14ac:dyDescent="0.25">
      <c r="A84" s="427"/>
      <c r="B84" s="18" t="s">
        <v>219</v>
      </c>
    </row>
    <row r="85" spans="1:2" ht="15.75" x14ac:dyDescent="0.25">
      <c r="A85" s="427"/>
      <c r="B85" s="18" t="s">
        <v>224</v>
      </c>
    </row>
    <row r="86" spans="1:2" ht="47.25" x14ac:dyDescent="0.25">
      <c r="A86" s="427"/>
      <c r="B86" s="18" t="s">
        <v>225</v>
      </c>
    </row>
    <row r="87" spans="1:2" ht="15.75" x14ac:dyDescent="0.25">
      <c r="A87" s="427"/>
      <c r="B87" s="18" t="s">
        <v>226</v>
      </c>
    </row>
    <row r="88" spans="1:2" ht="15.75" x14ac:dyDescent="0.25">
      <c r="A88" s="427"/>
      <c r="B88" s="18" t="s">
        <v>227</v>
      </c>
    </row>
    <row r="89" spans="1:2" ht="15.75" x14ac:dyDescent="0.25">
      <c r="A89" s="427"/>
      <c r="B89" s="18" t="s">
        <v>220</v>
      </c>
    </row>
    <row r="90" spans="1:2" ht="78.75" x14ac:dyDescent="0.25">
      <c r="A90" s="427"/>
      <c r="B90" s="18" t="s">
        <v>230</v>
      </c>
    </row>
    <row r="91" spans="1:2" ht="15.75" x14ac:dyDescent="0.25">
      <c r="A91" s="427"/>
      <c r="B91" s="18" t="s">
        <v>860</v>
      </c>
    </row>
    <row r="92" spans="1:2" ht="15.6" customHeight="1" x14ac:dyDescent="0.25">
      <c r="A92" s="428" t="s">
        <v>865</v>
      </c>
      <c r="B92" s="20" t="s">
        <v>866</v>
      </c>
    </row>
    <row r="93" spans="1:2" ht="15.75" x14ac:dyDescent="0.25">
      <c r="A93" s="428"/>
      <c r="B93" s="429" t="s">
        <v>867</v>
      </c>
    </row>
    <row r="94" spans="1:2" ht="15.75" x14ac:dyDescent="0.25">
      <c r="A94" s="428"/>
      <c r="B94" s="21" t="s">
        <v>223</v>
      </c>
    </row>
    <row r="95" spans="1:2" ht="15.75" x14ac:dyDescent="0.25">
      <c r="A95" s="428"/>
      <c r="B95" s="20" t="s">
        <v>868</v>
      </c>
    </row>
    <row r="96" spans="1:2" ht="63" x14ac:dyDescent="0.25">
      <c r="A96" s="428"/>
      <c r="B96" s="21" t="s">
        <v>869</v>
      </c>
    </row>
    <row r="97" spans="1:2" ht="31.5" x14ac:dyDescent="0.25">
      <c r="A97" s="428"/>
      <c r="B97" s="21" t="s">
        <v>870</v>
      </c>
    </row>
    <row r="98" spans="1:2" ht="48.95" customHeight="1" x14ac:dyDescent="0.25">
      <c r="A98" s="428"/>
      <c r="B98" s="20" t="s">
        <v>871</v>
      </c>
    </row>
    <row r="99" spans="1:2" ht="31.5" x14ac:dyDescent="0.25">
      <c r="A99" s="428"/>
      <c r="B99" s="21" t="s">
        <v>872</v>
      </c>
    </row>
    <row r="100" spans="1:2" ht="143.44999999999999" customHeight="1" x14ac:dyDescent="0.25">
      <c r="A100" s="428"/>
      <c r="B100" s="20" t="s">
        <v>873</v>
      </c>
    </row>
    <row r="101" spans="1:2" ht="66" customHeight="1" x14ac:dyDescent="0.25">
      <c r="A101" s="428"/>
      <c r="B101" s="21" t="s">
        <v>874</v>
      </c>
    </row>
    <row r="102" spans="1:2" ht="31.5" x14ac:dyDescent="0.25">
      <c r="A102" s="428" t="s">
        <v>875</v>
      </c>
      <c r="B102" s="21" t="s">
        <v>876</v>
      </c>
    </row>
    <row r="103" spans="1:2" ht="147.94999999999999" customHeight="1" x14ac:dyDescent="0.25">
      <c r="A103" s="428"/>
      <c r="B103" s="430" t="s">
        <v>877</v>
      </c>
    </row>
    <row r="104" spans="1:2" ht="15.6" customHeight="1" x14ac:dyDescent="0.25">
      <c r="A104" s="428"/>
      <c r="B104" s="21" t="s">
        <v>878</v>
      </c>
    </row>
    <row r="105" spans="1:2" ht="15.75" x14ac:dyDescent="0.25">
      <c r="A105" s="428"/>
      <c r="B105" s="431" t="s">
        <v>860</v>
      </c>
    </row>
    <row r="106" spans="1:2" ht="31.5" x14ac:dyDescent="0.25">
      <c r="A106" s="428"/>
      <c r="B106" s="432" t="s">
        <v>879</v>
      </c>
    </row>
    <row r="107" spans="1:2" ht="15.75" x14ac:dyDescent="0.25">
      <c r="A107" s="428"/>
      <c r="B107" s="21" t="s">
        <v>880</v>
      </c>
    </row>
    <row r="108" spans="1:2" ht="15.75" x14ac:dyDescent="0.25">
      <c r="A108" s="427" t="s">
        <v>881</v>
      </c>
      <c r="B108" s="21" t="s">
        <v>882</v>
      </c>
    </row>
    <row r="109" spans="1:2" ht="15.75" x14ac:dyDescent="0.25">
      <c r="A109" s="427"/>
      <c r="B109" s="425" t="s">
        <v>853</v>
      </c>
    </row>
    <row r="110" spans="1:2" ht="15.75" x14ac:dyDescent="0.25">
      <c r="A110" s="427"/>
      <c r="B110" s="423" t="s">
        <v>850</v>
      </c>
    </row>
    <row r="111" spans="1:2" ht="47.25" x14ac:dyDescent="0.25">
      <c r="A111" s="427"/>
      <c r="B111" s="424" t="s">
        <v>851</v>
      </c>
    </row>
    <row r="112" spans="1:2" ht="31.5" x14ac:dyDescent="0.25">
      <c r="A112" s="427"/>
      <c r="B112" s="18" t="s">
        <v>883</v>
      </c>
    </row>
    <row r="113" spans="1:2" ht="15.75" x14ac:dyDescent="0.25">
      <c r="A113" s="427"/>
      <c r="B113" s="18" t="s">
        <v>221</v>
      </c>
    </row>
    <row r="114" spans="1:2" ht="15.75" x14ac:dyDescent="0.25">
      <c r="A114" s="427"/>
      <c r="B114" s="18" t="s">
        <v>855</v>
      </c>
    </row>
    <row r="115" spans="1:2" ht="15.75" x14ac:dyDescent="0.25">
      <c r="A115" s="427"/>
      <c r="B115" s="21" t="s">
        <v>884</v>
      </c>
    </row>
    <row r="116" spans="1:2" ht="15.75" x14ac:dyDescent="0.25">
      <c r="A116" s="427"/>
      <c r="B116" s="21" t="s">
        <v>885</v>
      </c>
    </row>
    <row r="117" spans="1:2" ht="21" customHeight="1" x14ac:dyDescent="0.25">
      <c r="A117" s="427"/>
      <c r="B117" s="21" t="s">
        <v>886</v>
      </c>
    </row>
    <row r="118" spans="1:2" ht="31.5" x14ac:dyDescent="0.25">
      <c r="A118" s="427"/>
      <c r="B118" s="21" t="s">
        <v>887</v>
      </c>
    </row>
    <row r="119" spans="1:2" ht="31.5" x14ac:dyDescent="0.25">
      <c r="A119" s="427"/>
      <c r="B119" s="21" t="s">
        <v>888</v>
      </c>
    </row>
    <row r="120" spans="1:2" ht="15.6" customHeight="1" x14ac:dyDescent="0.25">
      <c r="A120" s="426" t="s">
        <v>889</v>
      </c>
      <c r="B120" s="19" t="s">
        <v>890</v>
      </c>
    </row>
    <row r="121" spans="1:2" ht="15.75" x14ac:dyDescent="0.25">
      <c r="A121" s="426"/>
      <c r="B121" s="20" t="s">
        <v>891</v>
      </c>
    </row>
    <row r="122" spans="1:2" ht="15.75" x14ac:dyDescent="0.25">
      <c r="A122" s="426"/>
      <c r="B122" s="20" t="s">
        <v>892</v>
      </c>
    </row>
    <row r="123" spans="1:2" ht="15.75" x14ac:dyDescent="0.25">
      <c r="A123" s="426"/>
      <c r="B123" s="20" t="s">
        <v>893</v>
      </c>
    </row>
    <row r="124" spans="1:2" ht="15.75" x14ac:dyDescent="0.25">
      <c r="A124" s="426"/>
      <c r="B124" s="20" t="s">
        <v>894</v>
      </c>
    </row>
    <row r="125" spans="1:2" ht="15.75" x14ac:dyDescent="0.25">
      <c r="A125" s="433" t="s">
        <v>895</v>
      </c>
      <c r="B125" s="20" t="s">
        <v>896</v>
      </c>
    </row>
    <row r="126" spans="1:2" ht="15.6" customHeight="1" x14ac:dyDescent="0.25">
      <c r="A126" s="434"/>
      <c r="B126" s="19" t="s">
        <v>897</v>
      </c>
    </row>
    <row r="127" spans="1:2" ht="15.75" x14ac:dyDescent="0.25">
      <c r="A127" s="434"/>
      <c r="B127" s="19" t="s">
        <v>898</v>
      </c>
    </row>
    <row r="128" spans="1:2" ht="16.5" customHeight="1" x14ac:dyDescent="0.25">
      <c r="A128" s="434"/>
      <c r="B128" s="19" t="s">
        <v>899</v>
      </c>
    </row>
    <row r="129" spans="1:4" ht="16.5" customHeight="1" x14ac:dyDescent="0.25">
      <c r="A129" s="434"/>
      <c r="B129" s="19" t="s">
        <v>900</v>
      </c>
    </row>
    <row r="130" spans="1:4" ht="16.5" customHeight="1" x14ac:dyDescent="0.25">
      <c r="A130" s="434"/>
      <c r="B130" s="20" t="s">
        <v>901</v>
      </c>
    </row>
    <row r="131" spans="1:4" ht="16.5" customHeight="1" x14ac:dyDescent="0.25">
      <c r="A131" s="434"/>
      <c r="B131" s="19" t="s">
        <v>897</v>
      </c>
    </row>
    <row r="132" spans="1:4" ht="16.5" customHeight="1" x14ac:dyDescent="0.25">
      <c r="A132" s="434"/>
      <c r="B132" s="19" t="s">
        <v>898</v>
      </c>
    </row>
    <row r="133" spans="1:4" ht="16.5" customHeight="1" x14ac:dyDescent="0.25">
      <c r="A133" s="434"/>
      <c r="B133" s="19" t="s">
        <v>902</v>
      </c>
    </row>
    <row r="134" spans="1:4" ht="16.5" customHeight="1" x14ac:dyDescent="0.25">
      <c r="A134" s="434"/>
      <c r="B134" s="19" t="s">
        <v>900</v>
      </c>
    </row>
    <row r="135" spans="1:4" ht="15.75" x14ac:dyDescent="0.25">
      <c r="A135" s="434"/>
      <c r="B135" s="20" t="s">
        <v>903</v>
      </c>
    </row>
    <row r="136" spans="1:4" ht="15.75" x14ac:dyDescent="0.25">
      <c r="A136" s="434"/>
      <c r="B136" s="19" t="s">
        <v>897</v>
      </c>
    </row>
    <row r="137" spans="1:4" ht="15.75" x14ac:dyDescent="0.25">
      <c r="A137" s="434"/>
      <c r="B137" s="19" t="s">
        <v>898</v>
      </c>
      <c r="D137" s="101"/>
    </row>
    <row r="138" spans="1:4" ht="15.75" x14ac:dyDescent="0.25">
      <c r="A138" s="434"/>
      <c r="B138" s="19" t="s">
        <v>899</v>
      </c>
    </row>
    <row r="139" spans="1:4" ht="15.75" x14ac:dyDescent="0.25">
      <c r="A139" s="434"/>
      <c r="B139" s="19" t="s">
        <v>900</v>
      </c>
    </row>
    <row r="140" spans="1:4" ht="15.75" x14ac:dyDescent="0.25">
      <c r="A140" s="434"/>
      <c r="B140" s="20" t="s">
        <v>904</v>
      </c>
    </row>
    <row r="141" spans="1:4" ht="15.75" x14ac:dyDescent="0.25">
      <c r="A141" s="434"/>
      <c r="B141" s="19" t="s">
        <v>897</v>
      </c>
    </row>
    <row r="142" spans="1:4" ht="15.75" x14ac:dyDescent="0.25">
      <c r="A142" s="434"/>
      <c r="B142" s="19" t="s">
        <v>898</v>
      </c>
    </row>
    <row r="143" spans="1:4" ht="15.75" x14ac:dyDescent="0.25">
      <c r="A143" s="434"/>
      <c r="B143" s="19" t="s">
        <v>899</v>
      </c>
    </row>
    <row r="144" spans="1:4" ht="15.75" x14ac:dyDescent="0.25">
      <c r="A144" s="434"/>
      <c r="B144" s="19" t="s">
        <v>905</v>
      </c>
    </row>
    <row r="145" spans="1:2" ht="15.75" x14ac:dyDescent="0.25">
      <c r="A145" s="434"/>
      <c r="B145" s="19" t="s">
        <v>906</v>
      </c>
    </row>
    <row r="146" spans="1:2" ht="15.75" x14ac:dyDescent="0.25">
      <c r="A146" s="434"/>
      <c r="B146" s="19" t="s">
        <v>907</v>
      </c>
    </row>
    <row r="147" spans="1:2" ht="54.6" customHeight="1" x14ac:dyDescent="0.25">
      <c r="A147" s="434"/>
      <c r="B147" s="19" t="s">
        <v>908</v>
      </c>
    </row>
    <row r="148" spans="1:2" ht="15.75" x14ac:dyDescent="0.25">
      <c r="A148" s="434"/>
      <c r="B148" s="19" t="s">
        <v>909</v>
      </c>
    </row>
    <row r="149" spans="1:2" ht="31.5" x14ac:dyDescent="0.25">
      <c r="A149" s="434"/>
      <c r="B149" s="19" t="s">
        <v>910</v>
      </c>
    </row>
    <row r="150" spans="1:2" ht="15.75" x14ac:dyDescent="0.25">
      <c r="A150" s="434"/>
      <c r="B150" s="19" t="s">
        <v>217</v>
      </c>
    </row>
    <row r="151" spans="1:2" ht="31.5" x14ac:dyDescent="0.25">
      <c r="A151" s="434"/>
      <c r="B151" s="19" t="s">
        <v>911</v>
      </c>
    </row>
    <row r="152" spans="1:2" ht="94.5" x14ac:dyDescent="0.25">
      <c r="A152" s="434"/>
      <c r="B152" s="19" t="s">
        <v>912</v>
      </c>
    </row>
    <row r="153" spans="1:2" ht="21.6" customHeight="1" x14ac:dyDescent="0.25">
      <c r="A153" s="434"/>
      <c r="B153" s="19" t="s">
        <v>913</v>
      </c>
    </row>
    <row r="154" spans="1:2" ht="54" customHeight="1" x14ac:dyDescent="0.25">
      <c r="A154" s="434"/>
      <c r="B154" s="435" t="s">
        <v>858</v>
      </c>
    </row>
    <row r="155" spans="1:2" ht="15.75" x14ac:dyDescent="0.25">
      <c r="A155" s="436"/>
      <c r="B155" s="435" t="s">
        <v>914</v>
      </c>
    </row>
    <row r="156" spans="1:2" ht="15.75" x14ac:dyDescent="0.25">
      <c r="A156" s="437" t="s">
        <v>915</v>
      </c>
      <c r="B156" s="19" t="s">
        <v>916</v>
      </c>
    </row>
    <row r="157" spans="1:2" ht="15.75" x14ac:dyDescent="0.25">
      <c r="A157" s="438"/>
      <c r="B157" s="19" t="s">
        <v>917</v>
      </c>
    </row>
    <row r="158" spans="1:2" ht="15.75" x14ac:dyDescent="0.25">
      <c r="A158" s="438"/>
      <c r="B158" s="19" t="s">
        <v>918</v>
      </c>
    </row>
    <row r="159" spans="1:2" ht="15.75" x14ac:dyDescent="0.25">
      <c r="A159" s="438"/>
      <c r="B159" s="19" t="s">
        <v>919</v>
      </c>
    </row>
    <row r="160" spans="1:2" ht="15.75" x14ac:dyDescent="0.25">
      <c r="A160" s="438"/>
      <c r="B160" s="19" t="s">
        <v>920</v>
      </c>
    </row>
    <row r="161" spans="1:2" ht="15.75" x14ac:dyDescent="0.25">
      <c r="A161" s="438"/>
      <c r="B161" s="19" t="s">
        <v>921</v>
      </c>
    </row>
    <row r="162" spans="1:2" ht="16.5" thickBot="1" x14ac:dyDescent="0.3">
      <c r="A162" s="439"/>
      <c r="B162" s="440" t="s">
        <v>922</v>
      </c>
    </row>
  </sheetData>
  <mergeCells count="18">
    <mergeCell ref="A92:A101"/>
    <mergeCell ref="A102:A107"/>
    <mergeCell ref="A108:A119"/>
    <mergeCell ref="A120:A124"/>
    <mergeCell ref="A125:A155"/>
    <mergeCell ref="A156:A162"/>
    <mergeCell ref="A50:A59"/>
    <mergeCell ref="A60:A62"/>
    <mergeCell ref="A63:A68"/>
    <mergeCell ref="A69:A74"/>
    <mergeCell ref="A75:A81"/>
    <mergeCell ref="A82:A91"/>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68"/>
  <sheetViews>
    <sheetView showGridLines="0" zoomScaleNormal="100" zoomScalePageLayoutView="110" workbookViewId="0">
      <selection activeCell="J3" sqref="J3"/>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9" customWidth="1"/>
    <col min="7" max="7" width="15.85546875" style="55" customWidth="1"/>
    <col min="8" max="8" width="19.5703125" customWidth="1"/>
    <col min="9" max="9" width="15" customWidth="1"/>
    <col min="12" max="12" width="8.7109375" style="3"/>
  </cols>
  <sheetData>
    <row r="1" spans="1:55" ht="38.450000000000003" customHeight="1" x14ac:dyDescent="0.25">
      <c r="A1" s="155" t="s">
        <v>10</v>
      </c>
      <c r="B1" s="155"/>
      <c r="C1" s="155"/>
      <c r="D1" s="155"/>
      <c r="E1" s="155"/>
      <c r="F1" s="155"/>
      <c r="G1" s="15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156" t="s">
        <v>11</v>
      </c>
      <c r="B2" s="156"/>
      <c r="C2" s="156"/>
      <c r="D2" s="156"/>
      <c r="E2" s="156"/>
      <c r="F2" s="156"/>
      <c r="G2" s="15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156"/>
      <c r="B3" s="156"/>
      <c r="C3" s="156"/>
      <c r="D3" s="156"/>
      <c r="E3" s="156"/>
      <c r="F3" s="156"/>
      <c r="G3" s="15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157" t="s">
        <v>255</v>
      </c>
      <c r="B4" s="157"/>
      <c r="C4" s="157"/>
      <c r="D4" s="157"/>
      <c r="E4" s="157"/>
      <c r="F4" s="157"/>
      <c r="G4" s="157"/>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150" t="s">
        <v>239</v>
      </c>
      <c r="B7" s="150"/>
      <c r="C7" s="150"/>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2" t="s">
        <v>237</v>
      </c>
      <c r="B8" s="22" t="s">
        <v>176</v>
      </c>
      <c r="C8" s="22" t="s">
        <v>238</v>
      </c>
      <c r="D8" s="3"/>
      <c r="E8" s="158" t="s">
        <v>267</v>
      </c>
      <c r="F8" s="158"/>
      <c r="G8" s="15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178</v>
      </c>
      <c r="B9" s="38">
        <v>166709</v>
      </c>
      <c r="C9" s="39">
        <v>160040.64000013933</v>
      </c>
      <c r="D9" s="3"/>
      <c r="E9" s="36" t="s">
        <v>243</v>
      </c>
      <c r="F9" s="42" t="s">
        <v>176</v>
      </c>
      <c r="G9" s="51"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266</v>
      </c>
      <c r="B10" s="6">
        <v>16413</v>
      </c>
      <c r="C10" s="23">
        <v>44971.619999999362</v>
      </c>
      <c r="D10" s="3"/>
      <c r="E10" s="37" t="s">
        <v>245</v>
      </c>
      <c r="F10" s="43">
        <v>17719</v>
      </c>
      <c r="G10" s="35">
        <v>0.98966711349419123</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241</v>
      </c>
      <c r="B11" s="38">
        <v>5516</v>
      </c>
      <c r="C11" s="39">
        <v>992.87999999988324</v>
      </c>
      <c r="D11" s="3"/>
      <c r="E11" s="37" t="s">
        <v>246</v>
      </c>
      <c r="F11" s="44">
        <v>185</v>
      </c>
      <c r="G11" s="40">
        <v>1.0332886505808757E-2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253</v>
      </c>
      <c r="B12" s="38">
        <v>886</v>
      </c>
      <c r="C12" s="39">
        <v>3278.1999999999571</v>
      </c>
      <c r="D12" s="3"/>
      <c r="E12" s="5" t="s">
        <v>0</v>
      </c>
      <c r="F12" s="45">
        <v>17904</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272</v>
      </c>
      <c r="B13" s="38">
        <v>214</v>
      </c>
      <c r="C13" s="39">
        <v>963</v>
      </c>
      <c r="D13" s="59"/>
      <c r="E13" s="60" t="s">
        <v>264</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242</v>
      </c>
      <c r="B14" s="6">
        <v>42</v>
      </c>
      <c r="C14" s="23">
        <v>0</v>
      </c>
      <c r="D14" s="3"/>
      <c r="E14" s="153" t="s">
        <v>247</v>
      </c>
      <c r="F14" s="153"/>
      <c r="G14" s="15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189780</v>
      </c>
      <c r="C15" s="24">
        <v>210246.33999972415</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149" t="s">
        <v>269</v>
      </c>
      <c r="B16" s="149"/>
      <c r="C16" s="149"/>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149" t="s">
        <v>249</v>
      </c>
      <c r="B17" s="149"/>
      <c r="C17" s="149"/>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1"/>
      <c r="B18" s="61"/>
      <c r="C18" s="61"/>
      <c r="D18" s="3"/>
      <c r="E18" s="153"/>
      <c r="F18" s="153"/>
      <c r="G18" s="15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150" t="s">
        <v>256</v>
      </c>
      <c r="B19" s="150"/>
      <c r="C19" s="150"/>
      <c r="D19" s="3"/>
      <c r="E19" s="151" t="s">
        <v>268</v>
      </c>
      <c r="F19" s="152"/>
      <c r="G19" s="152"/>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2" t="s">
        <v>175</v>
      </c>
      <c r="B20" s="22" t="s">
        <v>176</v>
      </c>
      <c r="C20" s="22" t="s">
        <v>14</v>
      </c>
      <c r="D20" s="3"/>
      <c r="E20" s="36" t="s">
        <v>243</v>
      </c>
      <c r="F20" s="46" t="s">
        <v>176</v>
      </c>
      <c r="G20" s="53" t="s">
        <v>244</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177</v>
      </c>
      <c r="B21" s="6">
        <v>88290</v>
      </c>
      <c r="C21" s="63">
        <v>567.02714916751609</v>
      </c>
      <c r="D21" s="3"/>
      <c r="E21" s="37" t="s">
        <v>245</v>
      </c>
      <c r="F21" s="43">
        <v>2308</v>
      </c>
      <c r="G21" s="35">
        <v>0.92579221821099078</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204</v>
      </c>
      <c r="B22" s="6">
        <v>38</v>
      </c>
      <c r="C22" s="63">
        <v>786.52631578947364</v>
      </c>
      <c r="D22" s="3"/>
      <c r="E22" s="37" t="s">
        <v>246</v>
      </c>
      <c r="F22" s="43">
        <v>185</v>
      </c>
      <c r="G22" s="35">
        <v>7.420778178900922E-2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203</v>
      </c>
      <c r="B23" s="38">
        <v>101416</v>
      </c>
      <c r="C23" s="64">
        <v>548.32869566932243</v>
      </c>
      <c r="D23" s="3"/>
      <c r="E23" s="5" t="s">
        <v>0</v>
      </c>
      <c r="F23" s="45">
        <v>2493</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205</v>
      </c>
      <c r="B24">
        <v>36</v>
      </c>
      <c r="C24" s="64">
        <v>1130.8611111111111</v>
      </c>
      <c r="D24" s="3"/>
      <c r="E24" s="153" t="s">
        <v>265</v>
      </c>
      <c r="F24" s="153"/>
      <c r="G24" s="153"/>
      <c r="H24" s="3"/>
      <c r="I24" s="66"/>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189780</v>
      </c>
      <c r="C25" s="65">
        <v>557.185841500685</v>
      </c>
      <c r="D25" s="3"/>
      <c r="E25" s="153" t="s">
        <v>247</v>
      </c>
      <c r="F25" s="153"/>
      <c r="G25" s="15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149" t="str">
        <f>A16</f>
        <v>Data from BI Inc. Participants Report, 01.27.2024</v>
      </c>
      <c r="B26" s="149"/>
      <c r="C26" s="149"/>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149" t="s">
        <v>271</v>
      </c>
      <c r="B27" s="149"/>
      <c r="C27" s="149"/>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154"/>
      <c r="B28" s="154"/>
      <c r="C28" s="154"/>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154"/>
      <c r="B29" s="154"/>
      <c r="C29" s="154"/>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154" t="s">
        <v>270</v>
      </c>
      <c r="B30" s="154"/>
      <c r="C30" s="154"/>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5" t="s">
        <v>207</v>
      </c>
      <c r="B31" s="25" t="s">
        <v>176</v>
      </c>
      <c r="C31" s="25" t="s">
        <v>208</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6" t="s">
        <v>0</v>
      </c>
      <c r="B32" s="27">
        <v>189780</v>
      </c>
      <c r="C32" s="28">
        <v>557.19000000000005</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2" t="s">
        <v>179</v>
      </c>
      <c r="B33" s="33">
        <v>4731</v>
      </c>
      <c r="C33" s="34">
        <v>656.55696470090891</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9" t="s">
        <v>178</v>
      </c>
      <c r="B34" s="30">
        <v>4220</v>
      </c>
      <c r="C34" s="31">
        <v>614.87037914691939</v>
      </c>
      <c r="E34" s="62"/>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9" t="s">
        <v>241</v>
      </c>
      <c r="B35" s="30">
        <v>172</v>
      </c>
      <c r="C35" s="31">
        <v>2148.4127906976746</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9" t="s">
        <v>253</v>
      </c>
      <c r="B36" s="30">
        <v>10</v>
      </c>
      <c r="C36" s="31">
        <v>16.399999999999999</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9" t="s">
        <v>266</v>
      </c>
      <c r="B37" s="30">
        <v>329</v>
      </c>
      <c r="C37" s="31">
        <v>430.78115501519756</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2" t="s">
        <v>180</v>
      </c>
      <c r="B38" s="33">
        <v>3859</v>
      </c>
      <c r="C38" s="34">
        <v>543.74034724021772</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9" t="s">
        <v>178</v>
      </c>
      <c r="B39" s="30">
        <v>3611</v>
      </c>
      <c r="C39" s="31">
        <v>559.43007477153139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9" t="s">
        <v>242</v>
      </c>
      <c r="B40" s="30">
        <v>1</v>
      </c>
      <c r="C40" s="31">
        <v>197</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9" t="s">
        <v>241</v>
      </c>
      <c r="B41" s="30">
        <v>15</v>
      </c>
      <c r="C41" s="31">
        <v>1747.4666666666667</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9" t="s">
        <v>253</v>
      </c>
      <c r="B42" s="30">
        <v>39</v>
      </c>
      <c r="C42" s="31">
        <v>60.871794871794869</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9" t="s">
        <v>266</v>
      </c>
      <c r="B43" s="30">
        <v>193</v>
      </c>
      <c r="C43" s="31">
        <v>256.00518134715026</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2" t="s">
        <v>181</v>
      </c>
      <c r="B44" s="33">
        <v>6959</v>
      </c>
      <c r="C44" s="34">
        <v>547.91794798103172</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9" t="s">
        <v>178</v>
      </c>
      <c r="B45" s="30">
        <v>6760</v>
      </c>
      <c r="C45" s="31">
        <v>550.20369822485202</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9" t="s">
        <v>241</v>
      </c>
      <c r="B46" s="30">
        <v>3</v>
      </c>
      <c r="C46" s="31">
        <v>979.33333333333337</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9" t="s">
        <v>253</v>
      </c>
      <c r="B47" s="30">
        <v>46</v>
      </c>
      <c r="C47" s="31">
        <v>26.217391304347824</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9" t="s">
        <v>266</v>
      </c>
      <c r="B48" s="30">
        <v>150</v>
      </c>
      <c r="C48" s="31">
        <v>596.26666666666665</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2" t="s">
        <v>182</v>
      </c>
      <c r="B49" s="33">
        <v>591</v>
      </c>
      <c r="C49" s="34">
        <v>1006.0998307952623</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9" t="s">
        <v>178</v>
      </c>
      <c r="B50" s="30">
        <v>357</v>
      </c>
      <c r="C50" s="31">
        <v>441.88235294117646</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9" t="s">
        <v>241</v>
      </c>
      <c r="B51" s="30">
        <v>225</v>
      </c>
      <c r="C51" s="31">
        <v>1936.8133333333333</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9" t="s">
        <v>266</v>
      </c>
      <c r="B52" s="30">
        <v>9</v>
      </c>
      <c r="C52" s="31">
        <v>118.88888888888889</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2" t="s">
        <v>183</v>
      </c>
      <c r="B53" s="33">
        <v>15730</v>
      </c>
      <c r="C53" s="34">
        <v>666.45492689129048</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9" t="s">
        <v>178</v>
      </c>
      <c r="B54" s="30">
        <v>13757</v>
      </c>
      <c r="C54" s="31">
        <v>640.12408228538197</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9" t="s">
        <v>242</v>
      </c>
      <c r="B55" s="30">
        <v>1</v>
      </c>
      <c r="C55" s="31">
        <v>3</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9" t="s">
        <v>241</v>
      </c>
      <c r="B56" s="30">
        <v>569</v>
      </c>
      <c r="C56" s="31">
        <v>2493.6660808435854</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9" t="s">
        <v>253</v>
      </c>
      <c r="B57" s="30">
        <v>52</v>
      </c>
      <c r="C57" s="31">
        <v>27.884615384615383</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9" t="s">
        <v>266</v>
      </c>
      <c r="B58" s="30">
        <v>1351</v>
      </c>
      <c r="C58" s="31">
        <v>190.08142116950407</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2" t="s">
        <v>184</v>
      </c>
      <c r="B59" s="33">
        <v>3432</v>
      </c>
      <c r="C59" s="34">
        <v>325.844696969697</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9" t="s">
        <v>178</v>
      </c>
      <c r="B60" s="30">
        <v>2405</v>
      </c>
      <c r="C60" s="31">
        <v>415.30020790020791</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9" t="s">
        <v>242</v>
      </c>
      <c r="B61" s="30">
        <v>1</v>
      </c>
      <c r="C61" s="31">
        <v>58</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9" t="s">
        <v>272</v>
      </c>
      <c r="B62" s="30">
        <v>33</v>
      </c>
      <c r="C62" s="31">
        <v>237.93939393939394</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9" t="s">
        <v>241</v>
      </c>
      <c r="B63" s="30">
        <v>2</v>
      </c>
      <c r="C63" s="31">
        <v>1799</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9" t="s">
        <v>253</v>
      </c>
      <c r="B64" s="30">
        <v>21</v>
      </c>
      <c r="C64" s="31">
        <v>13.333333333333334</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29" t="s">
        <v>266</v>
      </c>
      <c r="B65" s="30">
        <v>970</v>
      </c>
      <c r="C65" s="31">
        <v>111.04536082474227</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32" t="s">
        <v>185</v>
      </c>
      <c r="B66" s="33">
        <v>3212</v>
      </c>
      <c r="C66" s="34">
        <v>521.89601494396015</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9" t="s">
        <v>178</v>
      </c>
      <c r="B67" s="30">
        <v>3058</v>
      </c>
      <c r="C67" s="31">
        <v>510.33126226291694</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9" t="s">
        <v>272</v>
      </c>
      <c r="B68" s="30">
        <v>35</v>
      </c>
      <c r="C68" s="31">
        <v>293.45714285714286</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9" t="s">
        <v>241</v>
      </c>
      <c r="B69" s="30">
        <v>35</v>
      </c>
      <c r="C69" s="31">
        <v>2212.2285714285713</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9" t="s">
        <v>253</v>
      </c>
      <c r="B70" s="30">
        <v>36</v>
      </c>
      <c r="C70" s="31">
        <v>74.916666666666671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9" t="s">
        <v>266</v>
      </c>
      <c r="B71" s="30">
        <v>48</v>
      </c>
      <c r="C71" s="31">
        <v>527.9375</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32" t="s">
        <v>248</v>
      </c>
      <c r="B72" s="71">
        <v>9720</v>
      </c>
      <c r="C72" s="72">
        <v>860.95113168724276</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9" t="s">
        <v>178</v>
      </c>
      <c r="B73" s="30">
        <v>9057</v>
      </c>
      <c r="C73" s="31">
        <v>775.03179860881085</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9" t="s">
        <v>241</v>
      </c>
      <c r="B74" s="30">
        <v>487</v>
      </c>
      <c r="C74" s="31">
        <v>2642.2997946611908</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9" t="s">
        <v>253</v>
      </c>
      <c r="B75" s="30">
        <v>12</v>
      </c>
      <c r="C75" s="31">
        <v>31</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9" t="s">
        <v>266</v>
      </c>
      <c r="B76" s="30">
        <v>164</v>
      </c>
      <c r="C76" s="31">
        <v>376.89024390243901</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32" t="s">
        <v>186</v>
      </c>
      <c r="B77" s="33">
        <v>3865</v>
      </c>
      <c r="C77" s="34">
        <v>194.26520051746442</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9" t="s">
        <v>178</v>
      </c>
      <c r="B78" s="30">
        <v>2015</v>
      </c>
      <c r="C78" s="31">
        <v>210.063523573201</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9" t="s">
        <v>272</v>
      </c>
      <c r="B79" s="30">
        <v>52</v>
      </c>
      <c r="C79" s="31">
        <v>201.55769230769232</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9" t="s">
        <v>241</v>
      </c>
      <c r="B80" s="30">
        <v>142</v>
      </c>
      <c r="C80" s="31">
        <v>1548.2605633802816</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9" t="s">
        <v>253</v>
      </c>
      <c r="B81" s="30">
        <v>4</v>
      </c>
      <c r="C81" s="31">
        <v>41.5</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9" t="s">
        <v>266</v>
      </c>
      <c r="B82" s="30">
        <v>1652</v>
      </c>
      <c r="C82" s="31">
        <v>58.751210653753027</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32" t="s">
        <v>236</v>
      </c>
      <c r="B83" s="33">
        <v>12939</v>
      </c>
      <c r="C83" s="34">
        <v>213.84890640698663</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9" t="s">
        <v>178</v>
      </c>
      <c r="B84" s="30">
        <v>10408</v>
      </c>
      <c r="C84" s="31">
        <v>248.95897386625671</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9" t="s">
        <v>242</v>
      </c>
      <c r="B85" s="30">
        <v>4</v>
      </c>
      <c r="C85" s="31">
        <v>481.5</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9" t="s">
        <v>253</v>
      </c>
      <c r="B86" s="30">
        <v>144</v>
      </c>
      <c r="C86" s="31">
        <v>9.5694444444444446</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9" t="s">
        <v>266</v>
      </c>
      <c r="B87" s="30">
        <v>2383</v>
      </c>
      <c r="C87" s="31">
        <v>72.396978598405369</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32" t="s">
        <v>187</v>
      </c>
      <c r="B88" s="33">
        <v>2747</v>
      </c>
      <c r="C88" s="34">
        <v>342.5726246814707</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9" t="s">
        <v>178</v>
      </c>
      <c r="B89" s="30">
        <v>2245</v>
      </c>
      <c r="C89" s="31">
        <v>348.4837416481069</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9" t="s">
        <v>253</v>
      </c>
      <c r="B90" s="30">
        <v>97</v>
      </c>
      <c r="C90" s="31">
        <v>60.195876288659797</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9" t="s">
        <v>266</v>
      </c>
      <c r="B91" s="30">
        <v>405</v>
      </c>
      <c r="C91" s="31">
        <v>377.43703703703704</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32" t="s">
        <v>188</v>
      </c>
      <c r="B92" s="33">
        <v>12646</v>
      </c>
      <c r="C92" s="34">
        <v>480.63822552585799</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9" t="s">
        <v>178</v>
      </c>
      <c r="B93" s="30">
        <v>11191</v>
      </c>
      <c r="C93" s="31">
        <v>413.74533106960951</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9" t="s">
        <v>272</v>
      </c>
      <c r="B94" s="30">
        <v>94</v>
      </c>
      <c r="C94" s="31">
        <v>491.72340425531917</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9" t="s">
        <v>241</v>
      </c>
      <c r="B95" s="30">
        <v>687</v>
      </c>
      <c r="C95" s="31">
        <v>1766.570596797671</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9" t="s">
        <v>253</v>
      </c>
      <c r="B96" s="30">
        <v>52</v>
      </c>
      <c r="C96" s="31">
        <v>19.153846153846153</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9" t="s">
        <v>266</v>
      </c>
      <c r="B97" s="30">
        <v>622</v>
      </c>
      <c r="C97" s="31">
        <v>300.7636655948553</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32" t="s">
        <v>189</v>
      </c>
      <c r="B98" s="33">
        <v>13466</v>
      </c>
      <c r="C98" s="34">
        <v>461.85340858458341</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9" t="s">
        <v>178</v>
      </c>
      <c r="B99" s="30">
        <v>12755</v>
      </c>
      <c r="C99" s="31">
        <v>469.30442963543709</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9" t="s">
        <v>241</v>
      </c>
      <c r="B100" s="30">
        <v>9</v>
      </c>
      <c r="C100" s="31">
        <v>1586.8888888888889</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9" t="s">
        <v>253</v>
      </c>
      <c r="B101" s="30">
        <v>39</v>
      </c>
      <c r="C101" s="31">
        <v>37.358974358974358</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9" t="s">
        <v>266</v>
      </c>
      <c r="B102" s="30">
        <v>663</v>
      </c>
      <c r="C102" s="31">
        <v>328.20663650075414</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32" t="s">
        <v>190</v>
      </c>
      <c r="B103" s="33">
        <v>5295</v>
      </c>
      <c r="C103" s="34">
        <v>523.9712936732767</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9" t="s">
        <v>178</v>
      </c>
      <c r="B104" s="30">
        <v>4701</v>
      </c>
      <c r="C104" s="31">
        <v>554.20931716656025</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9" t="s">
        <v>241</v>
      </c>
      <c r="B105" s="30">
        <v>30</v>
      </c>
      <c r="C105" s="31">
        <v>2000.0333333333333</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9" t="s">
        <v>253</v>
      </c>
      <c r="B106" s="30">
        <v>19</v>
      </c>
      <c r="C106" s="31">
        <v>33</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9" t="s">
        <v>266</v>
      </c>
      <c r="B107" s="30">
        <v>545</v>
      </c>
      <c r="C107" s="31">
        <v>199.01284403669726</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32" t="s">
        <v>191</v>
      </c>
      <c r="B108" s="33">
        <v>7875</v>
      </c>
      <c r="C108" s="34">
        <v>603.20546031746028</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9" t="s">
        <v>178</v>
      </c>
      <c r="B109" s="30">
        <v>7189</v>
      </c>
      <c r="C109" s="31">
        <v>579.82320211434137</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9" t="s">
        <v>241</v>
      </c>
      <c r="B110" s="30">
        <v>155</v>
      </c>
      <c r="C110" s="31">
        <v>2255.5612903225806</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9" t="s">
        <v>253</v>
      </c>
      <c r="B111" s="30">
        <v>1</v>
      </c>
      <c r="C111" s="31">
        <v>20</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29" t="s">
        <v>266</v>
      </c>
      <c r="B112" s="30">
        <v>530</v>
      </c>
      <c r="C112" s="31">
        <v>438.23018867924526</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32" t="s">
        <v>192</v>
      </c>
      <c r="B113" s="33">
        <v>14011</v>
      </c>
      <c r="C113" s="34">
        <v>854.47712511598036</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9" t="s">
        <v>178</v>
      </c>
      <c r="B114" s="30">
        <v>12649</v>
      </c>
      <c r="C114" s="31">
        <v>720.33306980788996</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9" t="s">
        <v>241</v>
      </c>
      <c r="B115" s="30">
        <v>1064</v>
      </c>
      <c r="C115" s="31">
        <v>2580.9558270676694</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9" t="s">
        <v>253</v>
      </c>
      <c r="B116" s="30">
        <v>45</v>
      </c>
      <c r="C116" s="31">
        <v>36.133333333333333</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9" t="s">
        <v>266</v>
      </c>
      <c r="B117" s="30">
        <v>253</v>
      </c>
      <c r="C117" s="31">
        <v>445.94071146245057</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32" t="s">
        <v>193</v>
      </c>
      <c r="B118" s="33">
        <v>7398</v>
      </c>
      <c r="C118" s="34">
        <v>565.39632333062991</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9" t="s">
        <v>178</v>
      </c>
      <c r="B119" s="30">
        <v>7359</v>
      </c>
      <c r="C119" s="31">
        <v>564.68433211034107</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9" t="s">
        <v>241</v>
      </c>
      <c r="B120" s="30">
        <v>9</v>
      </c>
      <c r="C120" s="31">
        <v>1630.4444444444443</v>
      </c>
      <c r="E120" s="62"/>
      <c r="F120" s="41"/>
      <c r="G120" s="50"/>
      <c r="L120"/>
    </row>
    <row r="121" spans="1:55" ht="16.5" thickBot="1" x14ac:dyDescent="0.3">
      <c r="A121" s="29" t="s">
        <v>253</v>
      </c>
      <c r="B121" s="30">
        <v>11</v>
      </c>
      <c r="C121" s="31">
        <v>15.454545454545455</v>
      </c>
      <c r="E121" s="62"/>
      <c r="F121" s="41"/>
      <c r="G121" s="50"/>
    </row>
    <row r="122" spans="1:55" ht="16.5" thickBot="1" x14ac:dyDescent="0.3">
      <c r="A122" s="29" t="s">
        <v>266</v>
      </c>
      <c r="B122" s="30">
        <v>19</v>
      </c>
      <c r="C122" s="31">
        <v>655.0526315789474</v>
      </c>
      <c r="E122" s="62"/>
      <c r="F122" s="41"/>
    </row>
    <row r="123" spans="1:55" ht="16.5" thickBot="1" x14ac:dyDescent="0.3">
      <c r="A123" s="32" t="s">
        <v>194</v>
      </c>
      <c r="B123" s="33">
        <v>5279</v>
      </c>
      <c r="C123" s="34">
        <v>202.39136200037885</v>
      </c>
      <c r="E123" s="62"/>
      <c r="F123" s="41"/>
    </row>
    <row r="124" spans="1:55" ht="16.5" thickBot="1" x14ac:dyDescent="0.3">
      <c r="A124" s="29" t="s">
        <v>178</v>
      </c>
      <c r="B124" s="30">
        <v>5053</v>
      </c>
      <c r="C124" s="31">
        <v>206.3799722936869</v>
      </c>
      <c r="E124" s="62"/>
      <c r="F124" s="41"/>
    </row>
    <row r="125" spans="1:55" ht="16.5" thickBot="1" x14ac:dyDescent="0.3">
      <c r="A125" s="29" t="s">
        <v>242</v>
      </c>
      <c r="B125" s="30">
        <v>4</v>
      </c>
      <c r="C125" s="31">
        <v>440</v>
      </c>
      <c r="E125" s="62"/>
      <c r="F125" s="41"/>
    </row>
    <row r="126" spans="1:55" ht="16.5" thickBot="1" x14ac:dyDescent="0.3">
      <c r="A126" s="29" t="s">
        <v>253</v>
      </c>
      <c r="B126" s="30">
        <v>93</v>
      </c>
      <c r="C126" s="31">
        <v>13.150537634408602</v>
      </c>
      <c r="E126" s="62"/>
      <c r="F126" s="41"/>
    </row>
    <row r="127" spans="1:55" ht="16.5" thickBot="1" x14ac:dyDescent="0.3">
      <c r="A127" s="29" t="s">
        <v>266</v>
      </c>
      <c r="B127" s="30">
        <v>129</v>
      </c>
      <c r="C127" s="31">
        <v>175.2170542635659</v>
      </c>
      <c r="E127" s="62"/>
      <c r="F127" s="41"/>
    </row>
    <row r="128" spans="1:55" ht="16.5" thickBot="1" x14ac:dyDescent="0.3">
      <c r="A128" s="32" t="s">
        <v>195</v>
      </c>
      <c r="B128" s="33">
        <v>7324</v>
      </c>
      <c r="C128" s="34">
        <v>659.73211359912614</v>
      </c>
      <c r="E128" s="62"/>
      <c r="F128" s="41"/>
    </row>
    <row r="129" spans="1:12" ht="16.5" thickBot="1" x14ac:dyDescent="0.3">
      <c r="A129" s="29" t="s">
        <v>178</v>
      </c>
      <c r="B129" s="30">
        <v>7152</v>
      </c>
      <c r="C129" s="31">
        <v>650.30005592841167</v>
      </c>
      <c r="E129" s="62"/>
      <c r="F129" s="41"/>
    </row>
    <row r="130" spans="1:12" ht="16.5" thickBot="1" x14ac:dyDescent="0.3">
      <c r="A130" s="29" t="s">
        <v>241</v>
      </c>
      <c r="B130" s="30">
        <v>58</v>
      </c>
      <c r="C130" s="31">
        <v>2427.0172413793102</v>
      </c>
      <c r="E130" s="62"/>
      <c r="F130" s="41"/>
    </row>
    <row r="131" spans="1:12" ht="16.5" thickBot="1" x14ac:dyDescent="0.3">
      <c r="A131" s="29" t="s">
        <v>253</v>
      </c>
      <c r="B131" s="30">
        <v>17</v>
      </c>
      <c r="C131" s="31">
        <v>29.294117647058822</v>
      </c>
      <c r="E131" s="62"/>
      <c r="F131" s="41"/>
    </row>
    <row r="132" spans="1:12" ht="16.5" thickBot="1" x14ac:dyDescent="0.3">
      <c r="A132" s="29" t="s">
        <v>266</v>
      </c>
      <c r="B132" s="30">
        <v>97</v>
      </c>
      <c r="C132" s="31">
        <v>408.93814432989689</v>
      </c>
      <c r="E132" s="62"/>
      <c r="F132" s="41"/>
    </row>
    <row r="133" spans="1:12" ht="16.5" thickBot="1" x14ac:dyDescent="0.3">
      <c r="A133" s="32" t="s">
        <v>196</v>
      </c>
      <c r="B133" s="33">
        <v>11439</v>
      </c>
      <c r="C133" s="34">
        <v>184.6462977533001</v>
      </c>
      <c r="E133" s="62"/>
      <c r="F133" s="41"/>
    </row>
    <row r="134" spans="1:12" ht="16.5" thickBot="1" x14ac:dyDescent="0.3">
      <c r="A134" s="29" t="s">
        <v>178</v>
      </c>
      <c r="B134" s="30">
        <v>7275</v>
      </c>
      <c r="C134" s="31">
        <v>250.71917525773196</v>
      </c>
      <c r="E134" s="62"/>
      <c r="F134" s="41"/>
    </row>
    <row r="135" spans="1:12" ht="16.5" thickBot="1" x14ac:dyDescent="0.3">
      <c r="A135" s="29" t="s">
        <v>242</v>
      </c>
      <c r="B135" s="30">
        <v>26</v>
      </c>
      <c r="C135" s="31">
        <v>503.15384615384613</v>
      </c>
      <c r="E135" s="62"/>
      <c r="F135" s="41"/>
    </row>
    <row r="136" spans="1:12" ht="16.5" thickBot="1" x14ac:dyDescent="0.3">
      <c r="A136" s="29" t="s">
        <v>241</v>
      </c>
      <c r="B136" s="30">
        <v>7</v>
      </c>
      <c r="C136" s="31">
        <v>695</v>
      </c>
      <c r="E136" s="62"/>
      <c r="F136" s="41"/>
    </row>
    <row r="137" spans="1:12" ht="16.5" thickBot="1" x14ac:dyDescent="0.3">
      <c r="A137" s="29" t="s">
        <v>253</v>
      </c>
      <c r="B137" s="30">
        <v>49</v>
      </c>
      <c r="C137" s="31">
        <v>17.224489795918366</v>
      </c>
      <c r="E137" s="62"/>
      <c r="F137" s="41"/>
    </row>
    <row r="138" spans="1:12" ht="16.5" thickBot="1" x14ac:dyDescent="0.3">
      <c r="A138" s="29" t="s">
        <v>266</v>
      </c>
      <c r="B138" s="30">
        <v>4082</v>
      </c>
      <c r="C138" s="31">
        <v>65.996080352768246</v>
      </c>
      <c r="E138" s="62"/>
    </row>
    <row r="139" spans="1:12" ht="16.5" thickBot="1" x14ac:dyDescent="0.3">
      <c r="A139" s="32" t="s">
        <v>197</v>
      </c>
      <c r="B139" s="33">
        <v>2939</v>
      </c>
      <c r="C139" s="34">
        <v>456.10377679482815</v>
      </c>
      <c r="E139" s="62"/>
    </row>
    <row r="140" spans="1:12" ht="16.5" thickBot="1" x14ac:dyDescent="0.3">
      <c r="A140" s="29" t="s">
        <v>178</v>
      </c>
      <c r="B140" s="30">
        <v>2673</v>
      </c>
      <c r="C140" s="31">
        <v>422.586606808829</v>
      </c>
      <c r="E140" s="62"/>
    </row>
    <row r="141" spans="1:12" ht="16.5" thickBot="1" x14ac:dyDescent="0.3">
      <c r="A141" s="29" t="s">
        <v>242</v>
      </c>
      <c r="B141" s="30">
        <v>3</v>
      </c>
      <c r="C141" s="31">
        <v>1527.3333333333333</v>
      </c>
      <c r="E141" s="62"/>
      <c r="J141" s="3"/>
      <c r="L141"/>
    </row>
    <row r="142" spans="1:12" ht="16.5" thickBot="1" x14ac:dyDescent="0.3">
      <c r="A142" s="29" t="s">
        <v>241</v>
      </c>
      <c r="B142" s="30">
        <v>53</v>
      </c>
      <c r="C142" s="31">
        <v>2283</v>
      </c>
      <c r="E142" s="62"/>
      <c r="J142" s="3"/>
      <c r="L142"/>
    </row>
    <row r="143" spans="1:12" ht="16.5" thickBot="1" x14ac:dyDescent="0.3">
      <c r="A143" s="29" t="s">
        <v>253</v>
      </c>
      <c r="B143" s="30">
        <v>37</v>
      </c>
      <c r="C143" s="31">
        <v>5.8918918918918921</v>
      </c>
      <c r="E143" s="62"/>
      <c r="G143"/>
      <c r="J143" s="3"/>
      <c r="L143"/>
    </row>
    <row r="144" spans="1:12" ht="16.5" thickBot="1" x14ac:dyDescent="0.3">
      <c r="A144" s="29" t="s">
        <v>266</v>
      </c>
      <c r="B144" s="30">
        <v>173</v>
      </c>
      <c r="C144" s="31">
        <v>492</v>
      </c>
      <c r="E144" s="62"/>
      <c r="G144"/>
      <c r="J144" s="3"/>
      <c r="L144"/>
    </row>
    <row r="145" spans="1:7" ht="16.5" thickBot="1" x14ac:dyDescent="0.3">
      <c r="A145" s="32" t="s">
        <v>198</v>
      </c>
      <c r="B145" s="33">
        <v>19052</v>
      </c>
      <c r="C145" s="34">
        <v>724.2256456015117</v>
      </c>
      <c r="E145" s="62"/>
      <c r="G145"/>
    </row>
    <row r="146" spans="1:7" ht="16.5" thickBot="1" x14ac:dyDescent="0.3">
      <c r="A146" s="29" t="s">
        <v>178</v>
      </c>
      <c r="B146" s="30">
        <v>16972</v>
      </c>
      <c r="C146" s="31">
        <v>604.86206693377324</v>
      </c>
      <c r="E146" s="62"/>
      <c r="G146"/>
    </row>
    <row r="147" spans="1:7" ht="16.5" thickBot="1" x14ac:dyDescent="0.3">
      <c r="A147" s="29" t="s">
        <v>241</v>
      </c>
      <c r="B147" s="30">
        <v>1419</v>
      </c>
      <c r="C147" s="31">
        <v>2284.1719520789288</v>
      </c>
      <c r="E147" s="62"/>
    </row>
    <row r="148" spans="1:7" ht="16.5" thickBot="1" x14ac:dyDescent="0.3">
      <c r="A148" s="29" t="s">
        <v>253</v>
      </c>
      <c r="B148" s="30">
        <v>16</v>
      </c>
      <c r="C148" s="31">
        <v>12</v>
      </c>
      <c r="E148" s="62"/>
    </row>
    <row r="149" spans="1:7" ht="16.5" thickBot="1" x14ac:dyDescent="0.3">
      <c r="A149" s="29" t="s">
        <v>266</v>
      </c>
      <c r="B149" s="30">
        <v>645</v>
      </c>
      <c r="C149" s="31">
        <v>450.84651162790698</v>
      </c>
      <c r="E149" s="62"/>
    </row>
    <row r="150" spans="1:7" ht="16.5" thickBot="1" x14ac:dyDescent="0.3">
      <c r="A150" s="32" t="s">
        <v>199</v>
      </c>
      <c r="B150" s="33">
        <v>7849</v>
      </c>
      <c r="C150" s="34">
        <v>722.69066123073003</v>
      </c>
      <c r="D150" s="49"/>
      <c r="E150" s="62"/>
    </row>
    <row r="151" spans="1:7" ht="16.5" thickBot="1" x14ac:dyDescent="0.3">
      <c r="A151" s="29" t="s">
        <v>178</v>
      </c>
      <c r="B151" s="30">
        <v>7195</v>
      </c>
      <c r="C151" s="31">
        <v>687.30118137595548</v>
      </c>
      <c r="D151" s="49"/>
      <c r="E151" s="62"/>
    </row>
    <row r="152" spans="1:7" ht="16.5" thickBot="1" x14ac:dyDescent="0.3">
      <c r="A152" s="29" t="s">
        <v>241</v>
      </c>
      <c r="B152" s="30">
        <v>244</v>
      </c>
      <c r="C152" s="31">
        <v>2408.9098360655739</v>
      </c>
      <c r="D152" s="49"/>
      <c r="E152" s="55"/>
      <c r="F152"/>
    </row>
    <row r="153" spans="1:7" ht="16.5" thickBot="1" x14ac:dyDescent="0.3">
      <c r="A153" s="29" t="s">
        <v>253</v>
      </c>
      <c r="B153" s="30">
        <v>11</v>
      </c>
      <c r="C153" s="31">
        <v>14.818181818181818</v>
      </c>
      <c r="D153" s="49"/>
      <c r="E153" s="55"/>
      <c r="F153"/>
    </row>
    <row r="154" spans="1:7" ht="16.5" thickBot="1" x14ac:dyDescent="0.3">
      <c r="A154" s="29" t="s">
        <v>266</v>
      </c>
      <c r="B154" s="30">
        <v>399</v>
      </c>
      <c r="C154" s="31">
        <v>349.19799498746869</v>
      </c>
      <c r="E154" s="55"/>
      <c r="F154"/>
    </row>
    <row r="155" spans="1:7" ht="16.5" thickBot="1" x14ac:dyDescent="0.3">
      <c r="A155" s="32" t="s">
        <v>200</v>
      </c>
      <c r="B155" s="33">
        <v>3741</v>
      </c>
      <c r="C155" s="34">
        <v>831.53247794707295</v>
      </c>
      <c r="E155" s="55"/>
      <c r="F155"/>
    </row>
    <row r="156" spans="1:7" ht="16.5" thickBot="1" x14ac:dyDescent="0.3">
      <c r="A156" s="29" t="s">
        <v>178</v>
      </c>
      <c r="B156" s="30">
        <v>3382</v>
      </c>
      <c r="C156" s="31">
        <v>793.96806623299824</v>
      </c>
    </row>
    <row r="157" spans="1:7" ht="16.5" thickBot="1" x14ac:dyDescent="0.3">
      <c r="A157" s="29" t="s">
        <v>241</v>
      </c>
      <c r="B157" s="30">
        <v>128</v>
      </c>
      <c r="C157" s="31">
        <v>2632.9375</v>
      </c>
    </row>
    <row r="158" spans="1:7" ht="16.5" thickBot="1" x14ac:dyDescent="0.3">
      <c r="A158" s="29" t="s">
        <v>253</v>
      </c>
      <c r="B158" s="30">
        <v>14</v>
      </c>
      <c r="C158" s="31">
        <v>34.071428571428569</v>
      </c>
    </row>
    <row r="159" spans="1:7" ht="16.5" thickBot="1" x14ac:dyDescent="0.3">
      <c r="A159" s="29" t="s">
        <v>266</v>
      </c>
      <c r="B159" s="30">
        <v>217</v>
      </c>
      <c r="C159" s="31">
        <v>405.85253456221199</v>
      </c>
    </row>
    <row r="160" spans="1:7" ht="16.5" thickBot="1" x14ac:dyDescent="0.3">
      <c r="A160" s="32" t="s">
        <v>234</v>
      </c>
      <c r="B160" s="33">
        <v>3681</v>
      </c>
      <c r="C160" s="34">
        <v>574.38875305623469</v>
      </c>
    </row>
    <row r="161" spans="1:3" ht="16.5" thickBot="1" x14ac:dyDescent="0.3">
      <c r="A161" s="29" t="s">
        <v>178</v>
      </c>
      <c r="B161" s="30">
        <v>3270</v>
      </c>
      <c r="C161" s="31">
        <v>586.0825688073395</v>
      </c>
    </row>
    <row r="162" spans="1:3" ht="16.5" thickBot="1" x14ac:dyDescent="0.3">
      <c r="A162" s="29" t="s">
        <v>242</v>
      </c>
      <c r="B162" s="30">
        <v>2</v>
      </c>
      <c r="C162" s="31">
        <v>1922</v>
      </c>
    </row>
    <row r="163" spans="1:3" ht="16.5" thickBot="1" x14ac:dyDescent="0.3">
      <c r="A163" s="29" t="s">
        <v>241</v>
      </c>
      <c r="B163" s="30">
        <v>3</v>
      </c>
      <c r="C163" s="31">
        <v>1432.6666666666667</v>
      </c>
    </row>
    <row r="164" spans="1:3" ht="16.5" thickBot="1" x14ac:dyDescent="0.3">
      <c r="A164" s="29" t="s">
        <v>253</v>
      </c>
      <c r="B164" s="30">
        <v>21</v>
      </c>
      <c r="C164" s="31">
        <v>69.80952380952381</v>
      </c>
    </row>
    <row r="165" spans="1:3" ht="16.5" thickBot="1" x14ac:dyDescent="0.3">
      <c r="A165" s="73" t="s">
        <v>266</v>
      </c>
      <c r="B165" s="67">
        <v>385</v>
      </c>
      <c r="C165" s="68">
        <v>488.90129870129869</v>
      </c>
    </row>
    <row r="166" spans="1:3" x14ac:dyDescent="0.25">
      <c r="C166" s="62"/>
    </row>
    <row r="167" spans="1:3" x14ac:dyDescent="0.25">
      <c r="C167" s="62"/>
    </row>
    <row r="168" spans="1:3" x14ac:dyDescent="0.25">
      <c r="C168" s="62"/>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K13" sqref="K13"/>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9" customWidth="1"/>
    <col min="7" max="7" width="15.85546875" style="55" customWidth="1"/>
    <col min="8" max="8" width="19.5703125" customWidth="1"/>
    <col min="9" max="9" width="15" customWidth="1"/>
    <col min="12" max="12" width="8.7109375" style="3"/>
  </cols>
  <sheetData>
    <row r="1" spans="1:55" ht="38.450000000000003" customHeight="1" x14ac:dyDescent="0.25">
      <c r="A1" s="155" t="s">
        <v>10</v>
      </c>
      <c r="B1" s="155"/>
      <c r="C1" s="155"/>
      <c r="D1" s="155"/>
      <c r="E1" s="155"/>
      <c r="F1" s="155"/>
      <c r="G1" s="15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156" t="s">
        <v>11</v>
      </c>
      <c r="B2" s="156"/>
      <c r="C2" s="156"/>
      <c r="D2" s="156"/>
      <c r="E2" s="156"/>
      <c r="F2" s="156"/>
      <c r="G2" s="15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156"/>
      <c r="B3" s="156"/>
      <c r="C3" s="156"/>
      <c r="D3" s="156"/>
      <c r="E3" s="156"/>
      <c r="F3" s="156"/>
      <c r="G3" s="15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157" t="s">
        <v>261</v>
      </c>
      <c r="B4" s="157"/>
      <c r="C4" s="157"/>
      <c r="D4" s="157"/>
      <c r="E4" s="157"/>
      <c r="F4" s="157"/>
      <c r="G4" s="157"/>
      <c r="H4" s="57"/>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6"/>
      <c r="B5" s="56"/>
      <c r="C5" s="56"/>
      <c r="D5" s="56"/>
      <c r="E5" s="56"/>
      <c r="F5" s="56"/>
      <c r="G5" s="56"/>
      <c r="H5" s="57"/>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8"/>
      <c r="B6" s="58"/>
      <c r="C6" s="58"/>
      <c r="D6" s="3"/>
      <c r="E6" s="3"/>
      <c r="F6" s="41"/>
      <c r="G6" s="5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150" t="s">
        <v>239</v>
      </c>
      <c r="B7" s="150"/>
      <c r="C7" s="150"/>
      <c r="D7" s="59"/>
      <c r="E7" s="3"/>
      <c r="F7" s="41"/>
      <c r="G7" s="5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2" t="s">
        <v>237</v>
      </c>
      <c r="B8" s="22" t="s">
        <v>176</v>
      </c>
      <c r="C8" s="22" t="s">
        <v>238</v>
      </c>
      <c r="D8" s="3"/>
      <c r="E8" s="152" t="s">
        <v>263</v>
      </c>
      <c r="F8" s="152"/>
      <c r="G8" s="15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37</v>
      </c>
      <c r="B9" s="38">
        <v>12576</v>
      </c>
      <c r="C9" s="39">
        <v>34458.240000007179</v>
      </c>
      <c r="D9" s="3"/>
      <c r="E9" s="36" t="s">
        <v>243</v>
      </c>
      <c r="F9" s="42" t="s">
        <v>176</v>
      </c>
      <c r="G9" s="51" t="s">
        <v>244</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178</v>
      </c>
      <c r="B10" s="6">
        <v>173590</v>
      </c>
      <c r="C10" s="23">
        <v>166646.40000008326</v>
      </c>
      <c r="D10" s="3"/>
      <c r="E10" s="37" t="s">
        <v>245</v>
      </c>
      <c r="F10" s="43">
        <v>78716</v>
      </c>
      <c r="G10" s="35">
        <v>0.99099999999999999</v>
      </c>
      <c r="H10" s="3"/>
      <c r="I10" s="66"/>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241</v>
      </c>
      <c r="B11" s="38">
        <v>7320</v>
      </c>
      <c r="C11" s="39">
        <v>1317.5999999999785</v>
      </c>
      <c r="D11" s="3"/>
      <c r="E11" s="37" t="s">
        <v>246</v>
      </c>
      <c r="F11" s="44">
        <v>736</v>
      </c>
      <c r="G11" s="40">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250</v>
      </c>
      <c r="B12" s="38">
        <v>42</v>
      </c>
      <c r="C12" s="39">
        <v>189</v>
      </c>
      <c r="D12" s="3"/>
      <c r="E12" s="5" t="s">
        <v>0</v>
      </c>
      <c r="F12" s="45">
        <v>79452</v>
      </c>
      <c r="G12" s="52">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240</v>
      </c>
      <c r="B13" s="38">
        <v>386</v>
      </c>
      <c r="C13" s="39">
        <v>0</v>
      </c>
      <c r="D13" s="59"/>
      <c r="E13" s="60" t="s">
        <v>254</v>
      </c>
      <c r="F13" s="60"/>
      <c r="G13" s="6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252</v>
      </c>
      <c r="B14" s="6">
        <v>513</v>
      </c>
      <c r="C14" s="23">
        <v>1898.1000000000158</v>
      </c>
      <c r="D14" s="3"/>
      <c r="E14" s="153" t="s">
        <v>247</v>
      </c>
      <c r="F14" s="153"/>
      <c r="G14" s="15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194427</v>
      </c>
      <c r="C15" s="24">
        <v>204509.33999977639</v>
      </c>
      <c r="D15" s="3"/>
      <c r="E15" s="60"/>
      <c r="F15" s="60"/>
      <c r="G15" s="60"/>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149" t="s">
        <v>260</v>
      </c>
      <c r="B16" s="149"/>
      <c r="C16" s="149"/>
      <c r="D16" s="3"/>
      <c r="E16" s="60"/>
      <c r="F16" s="60"/>
      <c r="G16" s="60"/>
      <c r="H16" s="3"/>
      <c r="I16" s="66"/>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149" t="s">
        <v>249</v>
      </c>
      <c r="B17" s="149"/>
      <c r="C17" s="149"/>
      <c r="D17" s="3"/>
      <c r="E17" s="60"/>
      <c r="F17" s="60"/>
      <c r="G17" s="60"/>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1"/>
      <c r="B18" s="61"/>
      <c r="C18" s="61"/>
      <c r="D18" s="3"/>
      <c r="E18" s="153"/>
      <c r="F18" s="153"/>
      <c r="G18" s="15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150" t="s">
        <v>259</v>
      </c>
      <c r="B19" s="150"/>
      <c r="C19" s="150"/>
      <c r="D19" s="3"/>
      <c r="E19" s="152" t="s">
        <v>262</v>
      </c>
      <c r="F19" s="152"/>
      <c r="G19" s="152"/>
      <c r="H19" s="66"/>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2" t="s">
        <v>175</v>
      </c>
      <c r="B20" s="22" t="s">
        <v>176</v>
      </c>
      <c r="C20" s="22" t="s">
        <v>14</v>
      </c>
      <c r="D20" s="3"/>
      <c r="E20" s="36" t="s">
        <v>243</v>
      </c>
      <c r="F20" s="46" t="s">
        <v>176</v>
      </c>
      <c r="G20" s="53" t="s">
        <v>244</v>
      </c>
      <c r="H20" s="3"/>
      <c r="I20" s="66"/>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177</v>
      </c>
      <c r="B21" s="6">
        <v>85009</v>
      </c>
      <c r="C21" s="63">
        <v>568.94445294027696</v>
      </c>
      <c r="D21" s="3"/>
      <c r="E21" s="37" t="s">
        <v>245</v>
      </c>
      <c r="F21" s="43">
        <v>10679</v>
      </c>
      <c r="G21" s="35">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204</v>
      </c>
      <c r="B22" s="6">
        <v>57</v>
      </c>
      <c r="C22" s="63">
        <v>970.15789473684208</v>
      </c>
      <c r="D22" s="3"/>
      <c r="E22" s="37" t="s">
        <v>246</v>
      </c>
      <c r="F22" s="43">
        <v>736</v>
      </c>
      <c r="G22" s="35">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203</v>
      </c>
      <c r="B23" s="38">
        <v>109297</v>
      </c>
      <c r="C23" s="64">
        <v>532.26144358948557</v>
      </c>
      <c r="D23" s="3"/>
      <c r="E23" s="5" t="s">
        <v>0</v>
      </c>
      <c r="F23" s="45">
        <v>11415</v>
      </c>
      <c r="G23" s="52">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205</v>
      </c>
      <c r="B24">
        <v>64</v>
      </c>
      <c r="C24" s="64">
        <v>1006.453125</v>
      </c>
      <c r="D24" s="3"/>
      <c r="E24" s="153" t="s">
        <v>254</v>
      </c>
      <c r="F24" s="153"/>
      <c r="G24" s="15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194427</v>
      </c>
      <c r="C25" s="65">
        <v>548.58476446172597</v>
      </c>
      <c r="D25" s="3"/>
      <c r="E25" s="153" t="s">
        <v>247</v>
      </c>
      <c r="F25" s="153"/>
      <c r="G25" s="15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149" t="str">
        <f>A16</f>
        <v>Data from BI Inc. Participants Report, 9.30.2023</v>
      </c>
      <c r="B26" s="149"/>
      <c r="C26" s="149"/>
      <c r="D26" s="66"/>
      <c r="E26" s="58"/>
      <c r="F26" s="47"/>
      <c r="G26" s="5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149" t="s">
        <v>258</v>
      </c>
      <c r="B27" s="149"/>
      <c r="C27" s="149"/>
      <c r="D27" s="66"/>
      <c r="F27" s="48"/>
      <c r="G27" s="54"/>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154"/>
      <c r="B28" s="154"/>
      <c r="C28" s="154"/>
      <c r="D28" s="3"/>
      <c r="E28" s="3"/>
      <c r="F28" s="41"/>
      <c r="G28" s="5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154"/>
      <c r="B29" s="154"/>
      <c r="C29" s="154"/>
      <c r="D29" s="3"/>
      <c r="E29" s="3"/>
      <c r="F29" s="41"/>
      <c r="G29" s="5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154" t="s">
        <v>257</v>
      </c>
      <c r="B30" s="154"/>
      <c r="C30" s="154"/>
      <c r="D30" s="3"/>
      <c r="E30" s="3"/>
      <c r="F30" s="41"/>
      <c r="G30" s="5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5" t="s">
        <v>207</v>
      </c>
      <c r="B31" s="25" t="s">
        <v>176</v>
      </c>
      <c r="C31" s="25" t="s">
        <v>208</v>
      </c>
      <c r="D31" s="3"/>
      <c r="E31" s="3"/>
      <c r="F31" s="41"/>
      <c r="G31" s="5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6" t="s">
        <v>0</v>
      </c>
      <c r="B32" s="27">
        <v>194427</v>
      </c>
      <c r="C32" s="28">
        <v>548.58476446172597</v>
      </c>
      <c r="D32" s="14"/>
      <c r="E32" s="3"/>
      <c r="F32" s="41"/>
      <c r="G32" s="5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2" t="s">
        <v>179</v>
      </c>
      <c r="B33" s="33">
        <v>5244</v>
      </c>
      <c r="C33" s="34">
        <v>654.05949656750568</v>
      </c>
      <c r="E33" s="3"/>
      <c r="F33" s="41"/>
      <c r="G33" s="5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9" t="s">
        <v>37</v>
      </c>
      <c r="B34" s="30">
        <v>309</v>
      </c>
      <c r="C34" s="31">
        <v>485.43042071197414</v>
      </c>
      <c r="E34" s="3"/>
      <c r="F34" s="41"/>
      <c r="G34" s="5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9" t="s">
        <v>178</v>
      </c>
      <c r="B35" s="30">
        <v>4633</v>
      </c>
      <c r="C35" s="31">
        <v>575.50960500755446</v>
      </c>
      <c r="E35" s="62"/>
      <c r="F35" s="41"/>
      <c r="G35" s="5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9" t="s">
        <v>241</v>
      </c>
      <c r="B36" s="30">
        <v>285</v>
      </c>
      <c r="C36" s="31">
        <v>2151.6666666666665</v>
      </c>
      <c r="E36" s="62"/>
      <c r="F36" s="41"/>
      <c r="G36" s="5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9" t="s">
        <v>253</v>
      </c>
      <c r="B37" s="30">
        <v>17</v>
      </c>
      <c r="C37" s="31">
        <v>19.352941176470587</v>
      </c>
      <c r="E37" s="62"/>
      <c r="F37" s="41"/>
      <c r="G37" s="5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2" t="s">
        <v>180</v>
      </c>
      <c r="B38" s="33">
        <v>3551</v>
      </c>
      <c r="C38" s="34">
        <v>564.00478738383549</v>
      </c>
      <c r="E38" s="62"/>
      <c r="F38" s="41"/>
      <c r="G38" s="5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9" t="s">
        <v>37</v>
      </c>
      <c r="B39" s="30">
        <v>124</v>
      </c>
      <c r="C39" s="31">
        <v>292.16935483870969</v>
      </c>
      <c r="E39" s="62"/>
      <c r="F39" s="41"/>
      <c r="G39" s="5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9" t="s">
        <v>178</v>
      </c>
      <c r="B40" s="30">
        <v>3361</v>
      </c>
      <c r="C40" s="31">
        <v>571.9485272240405</v>
      </c>
      <c r="E40" s="62"/>
      <c r="F40" s="41"/>
      <c r="G40" s="5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9" t="s">
        <v>242</v>
      </c>
      <c r="B41" s="30">
        <v>1</v>
      </c>
      <c r="C41" s="31">
        <v>35</v>
      </c>
      <c r="D41" s="14"/>
      <c r="E41" s="62"/>
      <c r="F41" s="41"/>
      <c r="G41" s="5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9" t="s">
        <v>241</v>
      </c>
      <c r="B42" s="30">
        <v>27</v>
      </c>
      <c r="C42" s="31">
        <v>1595.4814814814815</v>
      </c>
      <c r="E42" s="62"/>
      <c r="F42" s="41"/>
      <c r="G42" s="5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9" t="s">
        <v>253</v>
      </c>
      <c r="B43" s="30">
        <v>38</v>
      </c>
      <c r="C43" s="31">
        <v>29.473684210526315</v>
      </c>
      <c r="E43" s="62"/>
      <c r="F43" s="41"/>
      <c r="G43" s="5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2" t="s">
        <v>181</v>
      </c>
      <c r="B44" s="33">
        <v>7048</v>
      </c>
      <c r="C44" s="34">
        <v>482.88351305334845</v>
      </c>
      <c r="E44" s="62"/>
      <c r="F44" s="41"/>
      <c r="G44" s="5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9" t="s">
        <v>37</v>
      </c>
      <c r="B45" s="30">
        <v>113</v>
      </c>
      <c r="C45" s="31">
        <v>409.69026548672565</v>
      </c>
      <c r="E45" s="62"/>
      <c r="F45" s="41"/>
      <c r="G45" s="5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9" t="s">
        <v>178</v>
      </c>
      <c r="B46" s="30">
        <v>6905</v>
      </c>
      <c r="C46" s="31">
        <v>485.80318609703113</v>
      </c>
      <c r="E46" s="62"/>
      <c r="F46" s="41"/>
      <c r="G46" s="5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9" t="s">
        <v>241</v>
      </c>
      <c r="B47" s="30">
        <v>2</v>
      </c>
      <c r="C47" s="31">
        <v>967</v>
      </c>
      <c r="E47" s="62"/>
      <c r="F47" s="41"/>
      <c r="G47" s="5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9" t="s">
        <v>253</v>
      </c>
      <c r="B48" s="30">
        <v>28</v>
      </c>
      <c r="C48" s="31">
        <v>23.678571428571427</v>
      </c>
      <c r="E48" s="62"/>
      <c r="F48" s="41"/>
      <c r="G48" s="5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2" t="s">
        <v>182</v>
      </c>
      <c r="B49" s="33">
        <v>602</v>
      </c>
      <c r="C49" s="34">
        <v>947.98172757475083</v>
      </c>
      <c r="E49" s="62"/>
      <c r="F49" s="41"/>
      <c r="G49" s="5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9" t="s">
        <v>37</v>
      </c>
      <c r="B50" s="30">
        <v>9</v>
      </c>
      <c r="C50" s="31">
        <v>147</v>
      </c>
      <c r="E50" s="62"/>
      <c r="F50" s="41"/>
      <c r="G50" s="5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9" t="s">
        <v>178</v>
      </c>
      <c r="B51" s="30">
        <v>340</v>
      </c>
      <c r="C51" s="31">
        <v>355.90588235294115</v>
      </c>
      <c r="E51" s="62"/>
      <c r="F51" s="41"/>
      <c r="G51" s="5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9" t="s">
        <v>241</v>
      </c>
      <c r="B52" s="30">
        <v>253</v>
      </c>
      <c r="C52" s="31">
        <v>1772.1501976284585</v>
      </c>
      <c r="E52" s="62"/>
      <c r="F52" s="41"/>
      <c r="G52" s="5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2" t="s">
        <v>183</v>
      </c>
      <c r="B53" s="33">
        <v>13882</v>
      </c>
      <c r="C53" s="34">
        <v>695.04372568794122</v>
      </c>
      <c r="E53" s="62"/>
      <c r="F53" s="41"/>
      <c r="G53" s="5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9" t="s">
        <v>37</v>
      </c>
      <c r="B54" s="30">
        <v>430</v>
      </c>
      <c r="C54" s="31">
        <v>306.57674418604654</v>
      </c>
      <c r="D54" s="14"/>
      <c r="E54" s="62"/>
      <c r="F54" s="41"/>
      <c r="G54" s="5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9" t="s">
        <v>178</v>
      </c>
      <c r="B55" s="30">
        <v>12698</v>
      </c>
      <c r="C55" s="31">
        <v>620.19459757442121</v>
      </c>
      <c r="E55" s="62"/>
      <c r="F55" s="41"/>
      <c r="G55" s="5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9" t="s">
        <v>242</v>
      </c>
      <c r="B56" s="30">
        <v>3</v>
      </c>
      <c r="C56" s="31">
        <v>277</v>
      </c>
      <c r="E56" s="62"/>
      <c r="F56" s="41"/>
      <c r="G56" s="5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9" t="s">
        <v>241</v>
      </c>
      <c r="B57" s="30">
        <v>708</v>
      </c>
      <c r="C57" s="31">
        <v>2316.0395480225989</v>
      </c>
      <c r="E57" s="62"/>
      <c r="F57" s="41"/>
      <c r="G57" s="5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9" t="s">
        <v>253</v>
      </c>
      <c r="B58" s="30">
        <v>43</v>
      </c>
      <c r="C58" s="31">
        <v>22.11627906976744</v>
      </c>
      <c r="E58" s="62"/>
      <c r="F58" s="41"/>
      <c r="G58" s="5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2" t="s">
        <v>184</v>
      </c>
      <c r="B59" s="33">
        <v>2358</v>
      </c>
      <c r="C59" s="34">
        <v>471.02417302798983</v>
      </c>
      <c r="E59" s="62"/>
      <c r="F59" s="41"/>
      <c r="G59" s="5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9" t="s">
        <v>37</v>
      </c>
      <c r="B60" s="30">
        <v>156</v>
      </c>
      <c r="C60" s="31">
        <v>192.23717948717947</v>
      </c>
      <c r="E60" s="62"/>
      <c r="F60" s="41"/>
      <c r="G60" s="5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9" t="s">
        <v>178</v>
      </c>
      <c r="B61" s="30">
        <v>2191</v>
      </c>
      <c r="C61" s="31">
        <v>491.06298493838432</v>
      </c>
      <c r="E61" s="62"/>
      <c r="F61" s="41"/>
      <c r="G61" s="5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9" t="s">
        <v>242</v>
      </c>
      <c r="B62" s="30">
        <v>1</v>
      </c>
      <c r="C62" s="31">
        <v>59</v>
      </c>
      <c r="E62" s="62"/>
      <c r="F62" s="41"/>
      <c r="G62" s="5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9" t="s">
        <v>241</v>
      </c>
      <c r="B63" s="30">
        <v>3</v>
      </c>
      <c r="C63" s="31">
        <v>1554.3333333333333</v>
      </c>
      <c r="E63" s="62"/>
      <c r="F63" s="41"/>
      <c r="G63" s="5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9" t="s">
        <v>253</v>
      </c>
      <c r="B64" s="30">
        <v>7</v>
      </c>
      <c r="C64" s="31">
        <v>6.4285714285714288</v>
      </c>
      <c r="E64" s="62"/>
      <c r="F64" s="41"/>
      <c r="G64" s="5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2" t="s">
        <v>185</v>
      </c>
      <c r="B65" s="33">
        <v>2924</v>
      </c>
      <c r="C65" s="34">
        <v>511.68125854993161</v>
      </c>
      <c r="E65" s="62"/>
      <c r="F65" s="41"/>
      <c r="G65" s="5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9" t="s">
        <v>37</v>
      </c>
      <c r="B66" s="30">
        <v>26</v>
      </c>
      <c r="C66" s="31">
        <v>306.07692307692309</v>
      </c>
      <c r="E66" s="62"/>
      <c r="F66" s="41"/>
      <c r="G66" s="5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9" t="s">
        <v>178</v>
      </c>
      <c r="B67" s="30">
        <v>2797</v>
      </c>
      <c r="C67" s="31">
        <v>478.07293528780838</v>
      </c>
      <c r="E67" s="62"/>
      <c r="F67" s="41"/>
      <c r="G67" s="5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9" t="s">
        <v>251</v>
      </c>
      <c r="B68" s="30">
        <v>17</v>
      </c>
      <c r="C68" s="31">
        <v>920.76470588235293</v>
      </c>
      <c r="E68" s="62"/>
      <c r="F68" s="41"/>
      <c r="G68" s="5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9" t="s">
        <v>241</v>
      </c>
      <c r="B69" s="30">
        <v>61</v>
      </c>
      <c r="C69" s="31">
        <v>2204.7213114754099</v>
      </c>
      <c r="E69" s="62"/>
      <c r="F69" s="41"/>
      <c r="G69" s="5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9" t="s">
        <v>253</v>
      </c>
      <c r="B70" s="69">
        <v>23</v>
      </c>
      <c r="C70" s="70">
        <v>38.565217391304351</v>
      </c>
      <c r="E70" s="62"/>
      <c r="F70" s="41"/>
      <c r="G70" s="5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32" t="s">
        <v>248</v>
      </c>
      <c r="B71" s="71">
        <v>10017</v>
      </c>
      <c r="C71" s="72">
        <v>833.78147149845267</v>
      </c>
      <c r="E71" s="62"/>
      <c r="F71" s="41"/>
      <c r="G71" s="5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9" t="s">
        <v>37</v>
      </c>
      <c r="B72" s="30">
        <v>94</v>
      </c>
      <c r="C72" s="31">
        <v>487.39361702127661</v>
      </c>
      <c r="E72" s="62"/>
      <c r="F72" s="41"/>
      <c r="G72" s="5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9" t="s">
        <v>178</v>
      </c>
      <c r="B73" s="30">
        <v>9343</v>
      </c>
      <c r="C73" s="31">
        <v>732.12126725891039</v>
      </c>
      <c r="E73" s="62"/>
      <c r="F73" s="41"/>
      <c r="G73" s="5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9" t="s">
        <v>241</v>
      </c>
      <c r="B74" s="30">
        <v>580</v>
      </c>
      <c r="C74" s="31">
        <v>2527.5258620689656</v>
      </c>
      <c r="E74" s="62"/>
      <c r="F74" s="41"/>
      <c r="G74" s="5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32" t="s">
        <v>186</v>
      </c>
      <c r="B75" s="33">
        <v>2935</v>
      </c>
      <c r="C75" s="34">
        <v>263.14344122657582</v>
      </c>
      <c r="E75" s="62"/>
      <c r="F75" s="41"/>
      <c r="G75" s="5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9" t="s">
        <v>37</v>
      </c>
      <c r="B76" s="30">
        <v>1183</v>
      </c>
      <c r="C76" s="31">
        <v>51.449704142011832</v>
      </c>
      <c r="E76" s="62"/>
      <c r="F76" s="41"/>
      <c r="G76" s="5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9" t="s">
        <v>178</v>
      </c>
      <c r="B77" s="30">
        <v>1558</v>
      </c>
      <c r="C77" s="31">
        <v>280.13414634146341</v>
      </c>
      <c r="E77" s="62"/>
      <c r="F77" s="41"/>
      <c r="G77" s="5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9" t="s">
        <v>241</v>
      </c>
      <c r="B78" s="30">
        <v>192</v>
      </c>
      <c r="C78" s="31">
        <v>1431.8072916666667</v>
      </c>
      <c r="D78" s="14"/>
      <c r="E78" s="62"/>
      <c r="F78" s="41"/>
      <c r="G78" s="5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9" t="s">
        <v>253</v>
      </c>
      <c r="B79" s="30">
        <v>2</v>
      </c>
      <c r="C79" s="31">
        <v>52.5</v>
      </c>
      <c r="E79" s="62"/>
      <c r="F79" s="41"/>
      <c r="G79" s="5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32" t="s">
        <v>236</v>
      </c>
      <c r="B80" s="33">
        <v>13995</v>
      </c>
      <c r="C80" s="34">
        <v>212.84194355126832</v>
      </c>
      <c r="E80" s="62"/>
      <c r="F80" s="41"/>
      <c r="G80" s="5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9" t="s">
        <v>37</v>
      </c>
      <c r="B81" s="30">
        <v>2814</v>
      </c>
      <c r="C81" s="31">
        <v>33.760483297796732</v>
      </c>
      <c r="E81" s="62"/>
      <c r="F81" s="41"/>
      <c r="G81" s="5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9" t="s">
        <v>178</v>
      </c>
      <c r="B82" s="30">
        <v>11025</v>
      </c>
      <c r="C82" s="31">
        <v>257.81396825396826</v>
      </c>
      <c r="E82" s="62"/>
      <c r="F82" s="41"/>
      <c r="G82" s="5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9" t="s">
        <v>242</v>
      </c>
      <c r="B83" s="30">
        <v>122</v>
      </c>
      <c r="C83" s="31">
        <v>331.13934426229508</v>
      </c>
      <c r="E83" s="62"/>
      <c r="F83" s="41"/>
      <c r="G83" s="5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9" t="s">
        <v>241</v>
      </c>
      <c r="B84" s="30">
        <v>1</v>
      </c>
      <c r="C84" s="31">
        <v>638</v>
      </c>
      <c r="E84" s="62"/>
      <c r="F84" s="41"/>
      <c r="G84" s="5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9" t="s">
        <v>253</v>
      </c>
      <c r="B85" s="30">
        <v>33</v>
      </c>
      <c r="C85" s="31">
        <v>8.6363636363636367</v>
      </c>
      <c r="E85" s="62"/>
      <c r="F85" s="41"/>
      <c r="G85" s="5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32" t="s">
        <v>187</v>
      </c>
      <c r="B86" s="33">
        <v>2727</v>
      </c>
      <c r="C86" s="34">
        <v>363.58635863586358</v>
      </c>
      <c r="E86" s="62"/>
      <c r="F86" s="41"/>
      <c r="G86" s="5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9" t="s">
        <v>37</v>
      </c>
      <c r="B87" s="30">
        <v>354</v>
      </c>
      <c r="C87" s="31">
        <v>389.16101694915255</v>
      </c>
      <c r="E87" s="62"/>
      <c r="F87" s="41"/>
      <c r="G87" s="5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9" t="s">
        <v>178</v>
      </c>
      <c r="B88" s="30">
        <v>2365</v>
      </c>
      <c r="C88" s="31">
        <v>360.93023255813955</v>
      </c>
      <c r="E88" s="62"/>
      <c r="F88" s="41"/>
      <c r="G88" s="5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9" t="s">
        <v>253</v>
      </c>
      <c r="B89" s="30">
        <v>8</v>
      </c>
      <c r="C89" s="31">
        <v>17.125</v>
      </c>
      <c r="E89" s="62"/>
      <c r="F89" s="41"/>
      <c r="G89" s="5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32" t="s">
        <v>188</v>
      </c>
      <c r="B90" s="33">
        <v>11440</v>
      </c>
      <c r="C90" s="34">
        <v>509.98505244755245</v>
      </c>
      <c r="E90" s="62"/>
      <c r="F90" s="41"/>
      <c r="G90" s="5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9" t="s">
        <v>37</v>
      </c>
      <c r="B91" s="30">
        <v>605</v>
      </c>
      <c r="C91" s="31">
        <v>262.33719008264461</v>
      </c>
      <c r="E91" s="62"/>
      <c r="F91" s="41"/>
      <c r="G91" s="5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9" t="s">
        <v>178</v>
      </c>
      <c r="B92" s="30">
        <v>9834</v>
      </c>
      <c r="C92" s="31">
        <v>414.74577994712223</v>
      </c>
      <c r="E92" s="62"/>
      <c r="F92" s="41"/>
      <c r="G92" s="5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9" t="s">
        <v>251</v>
      </c>
      <c r="B93" s="30">
        <v>25</v>
      </c>
      <c r="C93" s="31">
        <v>584.44000000000005</v>
      </c>
      <c r="E93" s="62"/>
      <c r="F93" s="41"/>
      <c r="G93" s="5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9" t="s">
        <v>241</v>
      </c>
      <c r="B94" s="30">
        <v>935</v>
      </c>
      <c r="C94" s="31">
        <v>1691.614973262032</v>
      </c>
      <c r="E94" s="62"/>
      <c r="F94" s="41"/>
      <c r="G94" s="5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9" t="s">
        <v>253</v>
      </c>
      <c r="B95" s="30">
        <v>41</v>
      </c>
      <c r="C95" s="31">
        <v>15.463414634146341</v>
      </c>
      <c r="E95" s="62"/>
      <c r="F95" s="41"/>
      <c r="G95" s="5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32" t="s">
        <v>189</v>
      </c>
      <c r="B96" s="33">
        <v>18321</v>
      </c>
      <c r="C96" s="34">
        <v>437.57595109437256</v>
      </c>
      <c r="E96" s="62"/>
      <c r="F96" s="41"/>
      <c r="G96" s="5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9" t="s">
        <v>37</v>
      </c>
      <c r="B97" s="30">
        <v>433</v>
      </c>
      <c r="C97" s="31">
        <v>325.32332563510391</v>
      </c>
      <c r="E97" s="62"/>
      <c r="F97" s="41"/>
      <c r="G97" s="5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9" t="s">
        <v>178</v>
      </c>
      <c r="B98" s="30">
        <v>17856</v>
      </c>
      <c r="C98" s="31">
        <v>439.99036738351253</v>
      </c>
      <c r="E98" s="62"/>
      <c r="F98" s="41"/>
      <c r="G98" s="5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9" t="s">
        <v>242</v>
      </c>
      <c r="B99" s="30">
        <v>1</v>
      </c>
      <c r="C99" s="31">
        <v>297</v>
      </c>
      <c r="E99" s="62"/>
      <c r="F99" s="41"/>
      <c r="G99" s="5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9" t="s">
        <v>241</v>
      </c>
      <c r="B100" s="30">
        <v>15</v>
      </c>
      <c r="C100" s="31">
        <v>1270.0666666666666</v>
      </c>
      <c r="E100" s="62"/>
      <c r="F100" s="41"/>
      <c r="G100" s="5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9" t="s">
        <v>253</v>
      </c>
      <c r="B101" s="30">
        <v>16</v>
      </c>
      <c r="C101" s="31">
        <v>9.25</v>
      </c>
      <c r="E101" s="62"/>
      <c r="F101" s="41"/>
      <c r="G101" s="5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32" t="s">
        <v>190</v>
      </c>
      <c r="B102" s="33">
        <v>4817</v>
      </c>
      <c r="C102" s="34">
        <v>553.03383848868589</v>
      </c>
      <c r="E102" s="62"/>
      <c r="F102" s="41"/>
      <c r="G102" s="5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9" t="s">
        <v>37</v>
      </c>
      <c r="B103" s="30">
        <v>215</v>
      </c>
      <c r="C103" s="31">
        <v>263.2</v>
      </c>
      <c r="E103" s="62"/>
      <c r="F103" s="41"/>
      <c r="G103" s="5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9" t="s">
        <v>178</v>
      </c>
      <c r="B104" s="30">
        <v>4532</v>
      </c>
      <c r="C104" s="31">
        <v>561.24183583406887</v>
      </c>
      <c r="E104" s="62"/>
      <c r="F104" s="41"/>
      <c r="G104" s="5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9" t="s">
        <v>241</v>
      </c>
      <c r="B105" s="30">
        <v>35</v>
      </c>
      <c r="C105" s="31">
        <v>1799.9428571428571</v>
      </c>
      <c r="E105" s="62"/>
      <c r="F105" s="41"/>
      <c r="G105" s="5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9" t="s">
        <v>253</v>
      </c>
      <c r="B106" s="30">
        <v>35</v>
      </c>
      <c r="C106" s="31">
        <v>23.714285714285715</v>
      </c>
      <c r="E106" s="62"/>
      <c r="F106" s="41"/>
      <c r="G106" s="5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32" t="s">
        <v>191</v>
      </c>
      <c r="B107" s="33">
        <v>8818</v>
      </c>
      <c r="C107" s="34">
        <v>557.04184622363346</v>
      </c>
      <c r="E107" s="62"/>
      <c r="F107" s="41"/>
      <c r="G107" s="5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9" t="s">
        <v>37</v>
      </c>
      <c r="B108" s="30">
        <v>362</v>
      </c>
      <c r="C108" s="31">
        <v>525.07182320441984</v>
      </c>
      <c r="E108" s="62"/>
      <c r="F108" s="41"/>
      <c r="G108" s="5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9" t="s">
        <v>178</v>
      </c>
      <c r="B109" s="30">
        <v>8279</v>
      </c>
      <c r="C109" s="31">
        <v>525.00555622659738</v>
      </c>
      <c r="E109" s="62"/>
      <c r="F109" s="41"/>
      <c r="G109" s="5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9" t="s">
        <v>242</v>
      </c>
      <c r="B110" s="30">
        <v>2</v>
      </c>
      <c r="C110" s="31">
        <v>483.5</v>
      </c>
      <c r="E110" s="62"/>
      <c r="F110" s="41"/>
      <c r="G110" s="5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9" t="s">
        <v>241</v>
      </c>
      <c r="B111" s="30">
        <v>175</v>
      </c>
      <c r="C111" s="31">
        <v>2139.6057142857144</v>
      </c>
      <c r="E111" s="62"/>
      <c r="F111" s="41"/>
      <c r="G111" s="5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2" t="s">
        <v>192</v>
      </c>
      <c r="B112" s="33">
        <v>14081</v>
      </c>
      <c r="C112" s="34">
        <v>813.29365812087212</v>
      </c>
      <c r="E112" s="62"/>
      <c r="F112" s="41"/>
      <c r="G112" s="5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9" t="s">
        <v>37</v>
      </c>
      <c r="B113" s="30">
        <v>244</v>
      </c>
      <c r="C113" s="31">
        <v>422.28278688524591</v>
      </c>
      <c r="E113" s="62"/>
      <c r="F113" s="41"/>
      <c r="G113" s="5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9" t="s">
        <v>178</v>
      </c>
      <c r="B114" s="30">
        <v>12587</v>
      </c>
      <c r="C114" s="31">
        <v>669.79820449670297</v>
      </c>
      <c r="E114" s="62"/>
      <c r="F114" s="41"/>
      <c r="G114" s="5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9" t="s">
        <v>242</v>
      </c>
      <c r="B115" s="30">
        <v>6</v>
      </c>
      <c r="C115" s="31">
        <v>1111.8333333333333</v>
      </c>
      <c r="E115" s="62"/>
      <c r="F115" s="41"/>
      <c r="G115" s="5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9" t="s">
        <v>241</v>
      </c>
      <c r="B116" s="30">
        <v>1177</v>
      </c>
      <c r="C116" s="31">
        <v>2472.1971112999149</v>
      </c>
      <c r="E116" s="62"/>
      <c r="F116" s="41"/>
      <c r="G116" s="5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9" t="s">
        <v>253</v>
      </c>
      <c r="B117" s="30">
        <v>67</v>
      </c>
      <c r="C117" s="31">
        <v>26.17910447761194</v>
      </c>
      <c r="E117" s="62"/>
      <c r="F117" s="41"/>
      <c r="G117" s="5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32" t="s">
        <v>193</v>
      </c>
      <c r="B118" s="33">
        <v>8413</v>
      </c>
      <c r="C118" s="34">
        <v>499.55877808154048</v>
      </c>
      <c r="E118" s="62"/>
      <c r="F118" s="41"/>
      <c r="G118" s="5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9" t="s">
        <v>37</v>
      </c>
      <c r="B119" s="30">
        <v>22</v>
      </c>
      <c r="C119" s="31">
        <v>507.54545454545456</v>
      </c>
      <c r="E119" s="62"/>
      <c r="F119" s="41"/>
      <c r="G119" s="5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9" t="s">
        <v>178</v>
      </c>
      <c r="B120" s="30">
        <v>8370</v>
      </c>
      <c r="C120" s="31">
        <v>496.88972520908004</v>
      </c>
      <c r="E120" s="62"/>
      <c r="F120" s="41"/>
      <c r="G120" s="50"/>
      <c r="L120"/>
    </row>
    <row r="121" spans="1:55" ht="16.5" thickBot="1" x14ac:dyDescent="0.3">
      <c r="A121" s="29" t="s">
        <v>241</v>
      </c>
      <c r="B121" s="30">
        <v>18</v>
      </c>
      <c r="C121" s="31">
        <v>1811.6111111111111</v>
      </c>
      <c r="E121" s="62"/>
      <c r="F121" s="41"/>
      <c r="G121" s="50"/>
    </row>
    <row r="122" spans="1:55" ht="16.5" thickBot="1" x14ac:dyDescent="0.3">
      <c r="A122" s="29" t="s">
        <v>253</v>
      </c>
      <c r="B122" s="30">
        <v>3</v>
      </c>
      <c r="C122" s="31">
        <v>15.333333333333334</v>
      </c>
      <c r="E122" s="62"/>
      <c r="F122" s="41"/>
      <c r="G122" s="50"/>
    </row>
    <row r="123" spans="1:55" ht="16.5" thickBot="1" x14ac:dyDescent="0.3">
      <c r="A123" s="32" t="s">
        <v>194</v>
      </c>
      <c r="B123" s="33">
        <v>6172</v>
      </c>
      <c r="C123" s="34">
        <v>163.50826312378484</v>
      </c>
      <c r="E123" s="62"/>
      <c r="F123" s="41"/>
    </row>
    <row r="124" spans="1:55" ht="16.5" thickBot="1" x14ac:dyDescent="0.3">
      <c r="A124" s="29" t="s">
        <v>37</v>
      </c>
      <c r="B124" s="30">
        <v>112</v>
      </c>
      <c r="C124" s="31">
        <v>138.26785714285714</v>
      </c>
      <c r="E124" s="62"/>
      <c r="F124" s="41"/>
    </row>
    <row r="125" spans="1:55" ht="16.5" thickBot="1" x14ac:dyDescent="0.3">
      <c r="A125" s="29" t="s">
        <v>178</v>
      </c>
      <c r="B125" s="30">
        <v>5957</v>
      </c>
      <c r="C125" s="31">
        <v>165.27060600973644</v>
      </c>
      <c r="E125" s="62"/>
      <c r="F125" s="41"/>
    </row>
    <row r="126" spans="1:55" ht="16.5" thickBot="1" x14ac:dyDescent="0.3">
      <c r="A126" s="29" t="s">
        <v>242</v>
      </c>
      <c r="B126" s="30">
        <v>28</v>
      </c>
      <c r="C126" s="31">
        <v>309.10714285714283</v>
      </c>
      <c r="E126" s="62"/>
      <c r="F126" s="41"/>
    </row>
    <row r="127" spans="1:55" ht="16.5" thickBot="1" x14ac:dyDescent="0.3">
      <c r="A127" s="29" t="s">
        <v>253</v>
      </c>
      <c r="B127" s="30">
        <v>75</v>
      </c>
      <c r="C127" s="31">
        <v>6.8666666666666663</v>
      </c>
      <c r="E127" s="62"/>
      <c r="F127" s="41"/>
    </row>
    <row r="128" spans="1:55" ht="16.5" thickBot="1" x14ac:dyDescent="0.3">
      <c r="A128" s="32" t="s">
        <v>195</v>
      </c>
      <c r="B128" s="33">
        <v>7152</v>
      </c>
      <c r="C128" s="34">
        <v>623.78159955257274</v>
      </c>
      <c r="E128" s="62"/>
      <c r="F128" s="41"/>
    </row>
    <row r="129" spans="1:12" ht="16.5" thickBot="1" x14ac:dyDescent="0.3">
      <c r="A129" s="29" t="s">
        <v>37</v>
      </c>
      <c r="B129" s="30">
        <v>76</v>
      </c>
      <c r="C129" s="31">
        <v>591.77631578947364</v>
      </c>
      <c r="E129" s="62"/>
      <c r="F129" s="41"/>
    </row>
    <row r="130" spans="1:12" ht="16.5" thickBot="1" x14ac:dyDescent="0.3">
      <c r="A130" s="29" t="s">
        <v>178</v>
      </c>
      <c r="B130" s="30">
        <v>6975</v>
      </c>
      <c r="C130" s="31">
        <v>606.56888888888886</v>
      </c>
      <c r="E130" s="62"/>
      <c r="F130" s="41"/>
    </row>
    <row r="131" spans="1:12" ht="16.5" thickBot="1" x14ac:dyDescent="0.3">
      <c r="A131" s="29" t="s">
        <v>241</v>
      </c>
      <c r="B131" s="30">
        <v>94</v>
      </c>
      <c r="C131" s="31">
        <v>1972.1914893617022</v>
      </c>
      <c r="E131" s="62"/>
      <c r="F131" s="41"/>
    </row>
    <row r="132" spans="1:12" ht="16.5" thickBot="1" x14ac:dyDescent="0.3">
      <c r="A132" s="29" t="s">
        <v>253</v>
      </c>
      <c r="B132" s="30">
        <v>7</v>
      </c>
      <c r="C132" s="31">
        <v>15.285714285714286</v>
      </c>
      <c r="E132" s="62"/>
      <c r="F132" s="41"/>
    </row>
    <row r="133" spans="1:12" ht="16.5" thickBot="1" x14ac:dyDescent="0.3">
      <c r="A133" s="32" t="s">
        <v>196</v>
      </c>
      <c r="B133" s="33">
        <v>13088</v>
      </c>
      <c r="C133" s="34">
        <v>183.99258863080684</v>
      </c>
      <c r="E133" s="62"/>
      <c r="F133" s="41"/>
    </row>
    <row r="134" spans="1:12" ht="16.5" thickBot="1" x14ac:dyDescent="0.3">
      <c r="A134" s="29" t="s">
        <v>37</v>
      </c>
      <c r="B134" s="30">
        <v>3417</v>
      </c>
      <c r="C134" s="31">
        <v>29.441322797775825</v>
      </c>
      <c r="E134" s="62"/>
      <c r="F134" s="41"/>
    </row>
    <row r="135" spans="1:12" ht="16.5" thickBot="1" x14ac:dyDescent="0.3">
      <c r="A135" s="29" t="s">
        <v>178</v>
      </c>
      <c r="B135" s="30">
        <v>9412</v>
      </c>
      <c r="C135" s="31">
        <v>234.84360390990224</v>
      </c>
      <c r="E135" s="62"/>
      <c r="F135" s="41"/>
    </row>
    <row r="136" spans="1:12" ht="16.5" thickBot="1" x14ac:dyDescent="0.3">
      <c r="A136" s="29" t="s">
        <v>242</v>
      </c>
      <c r="B136" s="30">
        <v>214</v>
      </c>
      <c r="C136" s="31">
        <v>350.24299065420558</v>
      </c>
      <c r="E136" s="62"/>
      <c r="F136" s="41"/>
    </row>
    <row r="137" spans="1:12" ht="16.5" thickBot="1" x14ac:dyDescent="0.3">
      <c r="A137" s="29" t="s">
        <v>241</v>
      </c>
      <c r="B137" s="30">
        <v>33</v>
      </c>
      <c r="C137" s="31">
        <v>663.78787878787875</v>
      </c>
      <c r="E137" s="62"/>
      <c r="F137" s="41"/>
    </row>
    <row r="138" spans="1:12" ht="16.5" thickBot="1" x14ac:dyDescent="0.3">
      <c r="A138" s="29" t="s">
        <v>253</v>
      </c>
      <c r="B138" s="30">
        <v>12</v>
      </c>
      <c r="C138" s="31">
        <v>24.083333333333332</v>
      </c>
      <c r="E138" s="62"/>
      <c r="F138" s="41"/>
    </row>
    <row r="139" spans="1:12" ht="16.5" thickBot="1" x14ac:dyDescent="0.3">
      <c r="A139" s="32" t="s">
        <v>197</v>
      </c>
      <c r="B139" s="33">
        <v>3314</v>
      </c>
      <c r="C139" s="34">
        <v>515.30687990343995</v>
      </c>
      <c r="E139" s="62"/>
    </row>
    <row r="140" spans="1:12" ht="16.5" thickBot="1" x14ac:dyDescent="0.3">
      <c r="A140" s="29" t="s">
        <v>37</v>
      </c>
      <c r="B140" s="30">
        <v>227</v>
      </c>
      <c r="C140" s="31">
        <v>540.75770925110135</v>
      </c>
      <c r="E140" s="62"/>
    </row>
    <row r="141" spans="1:12" ht="16.5" thickBot="1" x14ac:dyDescent="0.3">
      <c r="A141" s="29" t="s">
        <v>178</v>
      </c>
      <c r="B141" s="30">
        <v>2997</v>
      </c>
      <c r="C141" s="31">
        <v>466.96162829496166</v>
      </c>
      <c r="E141" s="62"/>
      <c r="J141" s="3"/>
      <c r="L141"/>
    </row>
    <row r="142" spans="1:12" ht="16.5" thickBot="1" x14ac:dyDescent="0.3">
      <c r="A142" s="29" t="s">
        <v>242</v>
      </c>
      <c r="B142" s="30">
        <v>5</v>
      </c>
      <c r="C142" s="31">
        <v>2113</v>
      </c>
      <c r="E142" s="62"/>
      <c r="J142" s="3"/>
      <c r="L142"/>
    </row>
    <row r="143" spans="1:12" ht="16.5" thickBot="1" x14ac:dyDescent="0.3">
      <c r="A143" s="29" t="s">
        <v>241</v>
      </c>
      <c r="B143" s="30">
        <v>80</v>
      </c>
      <c r="C143" s="31">
        <v>2185.4499999999998</v>
      </c>
      <c r="E143" s="62"/>
      <c r="J143" s="3"/>
      <c r="L143"/>
    </row>
    <row r="144" spans="1:12" ht="16.5" thickBot="1" x14ac:dyDescent="0.3">
      <c r="A144" s="29" t="s">
        <v>253</v>
      </c>
      <c r="B144" s="30">
        <v>5</v>
      </c>
      <c r="C144" s="31">
        <v>18</v>
      </c>
      <c r="E144" s="62"/>
      <c r="G144"/>
      <c r="J144" s="3"/>
      <c r="L144"/>
    </row>
    <row r="145" spans="1:7" ht="16.5" thickBot="1" x14ac:dyDescent="0.3">
      <c r="A145" s="32" t="s">
        <v>198</v>
      </c>
      <c r="B145" s="33">
        <v>18765</v>
      </c>
      <c r="C145" s="34">
        <v>762.87370103916862</v>
      </c>
      <c r="E145" s="62"/>
      <c r="G145"/>
    </row>
    <row r="146" spans="1:7" ht="16.5" thickBot="1" x14ac:dyDescent="0.3">
      <c r="A146" s="29" t="s">
        <v>37</v>
      </c>
      <c r="B146" s="30">
        <v>670</v>
      </c>
      <c r="C146" s="31">
        <v>465.14477611940299</v>
      </c>
      <c r="E146" s="62"/>
      <c r="G146"/>
    </row>
    <row r="147" spans="1:7" ht="16.5" thickBot="1" x14ac:dyDescent="0.3">
      <c r="A147" s="29" t="s">
        <v>178</v>
      </c>
      <c r="B147" s="30">
        <v>16005</v>
      </c>
      <c r="C147" s="31">
        <v>591.54364261168382</v>
      </c>
      <c r="E147" s="62"/>
      <c r="G147"/>
    </row>
    <row r="148" spans="1:7" ht="16.5" thickBot="1" x14ac:dyDescent="0.3">
      <c r="A148" s="29" t="s">
        <v>242</v>
      </c>
      <c r="B148" s="30">
        <v>1</v>
      </c>
      <c r="C148" s="31">
        <v>298</v>
      </c>
      <c r="E148" s="62"/>
    </row>
    <row r="149" spans="1:7" ht="16.5" thickBot="1" x14ac:dyDescent="0.3">
      <c r="A149" s="29" t="s">
        <v>241</v>
      </c>
      <c r="B149" s="30">
        <v>2074</v>
      </c>
      <c r="C149" s="31">
        <v>2186.8297974927677</v>
      </c>
      <c r="E149" s="62"/>
    </row>
    <row r="150" spans="1:7" ht="16.5" thickBot="1" x14ac:dyDescent="0.3">
      <c r="A150" s="29" t="s">
        <v>253</v>
      </c>
      <c r="B150" s="30">
        <v>15</v>
      </c>
      <c r="C150" s="31">
        <v>15.933333333333334</v>
      </c>
      <c r="D150" s="49"/>
      <c r="E150" s="62"/>
    </row>
    <row r="151" spans="1:7" ht="16.5" thickBot="1" x14ac:dyDescent="0.3">
      <c r="A151" s="32" t="s">
        <v>199</v>
      </c>
      <c r="B151" s="33">
        <v>7216</v>
      </c>
      <c r="C151" s="34">
        <v>739.68472838137473</v>
      </c>
      <c r="D151" s="49"/>
      <c r="E151" s="62"/>
    </row>
    <row r="152" spans="1:7" ht="16.5" thickBot="1" x14ac:dyDescent="0.3">
      <c r="A152" s="29" t="s">
        <v>37</v>
      </c>
      <c r="B152" s="30">
        <v>129</v>
      </c>
      <c r="C152" s="31">
        <v>279.82945736434107</v>
      </c>
      <c r="D152" s="49"/>
      <c r="E152" s="62"/>
    </row>
    <row r="153" spans="1:7" ht="16.5" thickBot="1" x14ac:dyDescent="0.3">
      <c r="A153" s="29" t="s">
        <v>178</v>
      </c>
      <c r="B153" s="30">
        <v>6756</v>
      </c>
      <c r="C153" s="31">
        <v>672.70293072824154</v>
      </c>
      <c r="D153" s="49"/>
      <c r="E153" s="55"/>
      <c r="F153"/>
    </row>
    <row r="154" spans="1:7" ht="16.5" thickBot="1" x14ac:dyDescent="0.3">
      <c r="A154" s="29" t="s">
        <v>241</v>
      </c>
      <c r="B154" s="30">
        <v>322</v>
      </c>
      <c r="C154" s="31">
        <v>2349.6863354037268</v>
      </c>
      <c r="E154" s="55"/>
      <c r="F154"/>
    </row>
    <row r="155" spans="1:7" ht="16.5" thickBot="1" x14ac:dyDescent="0.3">
      <c r="A155" s="29" t="s">
        <v>253</v>
      </c>
      <c r="B155" s="30">
        <v>9</v>
      </c>
      <c r="C155" s="31">
        <v>9.6666666666666661</v>
      </c>
      <c r="E155" s="55"/>
      <c r="F155"/>
    </row>
    <row r="156" spans="1:7" ht="16.5" thickBot="1" x14ac:dyDescent="0.3">
      <c r="A156" s="32" t="s">
        <v>200</v>
      </c>
      <c r="B156" s="33">
        <v>3467</v>
      </c>
      <c r="C156" s="34">
        <v>926.72050764349581</v>
      </c>
      <c r="E156" s="55"/>
      <c r="F156"/>
    </row>
    <row r="157" spans="1:7" ht="16.5" thickBot="1" x14ac:dyDescent="0.3">
      <c r="A157" s="29" t="s">
        <v>37</v>
      </c>
      <c r="B157" s="30">
        <v>124</v>
      </c>
      <c r="C157" s="31">
        <v>638.04032258064512</v>
      </c>
    </row>
    <row r="158" spans="1:7" ht="16.5" thickBot="1" x14ac:dyDescent="0.3">
      <c r="A158" s="29" t="s">
        <v>178</v>
      </c>
      <c r="B158" s="30">
        <v>3094</v>
      </c>
      <c r="C158" s="31">
        <v>813.13510019392368</v>
      </c>
    </row>
    <row r="159" spans="1:7" ht="16.5" thickBot="1" x14ac:dyDescent="0.3">
      <c r="A159" s="29" t="s">
        <v>241</v>
      </c>
      <c r="B159" s="30">
        <v>242</v>
      </c>
      <c r="C159" s="31">
        <v>2552.7190082644629</v>
      </c>
    </row>
    <row r="160" spans="1:7" ht="16.5" thickBot="1" x14ac:dyDescent="0.3">
      <c r="A160" s="29" t="s">
        <v>253</v>
      </c>
      <c r="B160" s="30">
        <v>7</v>
      </c>
      <c r="C160" s="31">
        <v>32.142857142857146</v>
      </c>
    </row>
    <row r="161" spans="1:3" ht="16.5" thickBot="1" x14ac:dyDescent="0.3">
      <c r="A161" s="32" t="s">
        <v>234</v>
      </c>
      <c r="B161" s="33">
        <v>4080</v>
      </c>
      <c r="C161" s="34">
        <v>580.66250000000002</v>
      </c>
    </row>
    <row r="162" spans="1:3" ht="16.5" thickBot="1" x14ac:dyDescent="0.3">
      <c r="A162" s="29" t="s">
        <v>37</v>
      </c>
      <c r="B162" s="30">
        <v>328</v>
      </c>
      <c r="C162" s="31">
        <v>516.29878048780483</v>
      </c>
    </row>
    <row r="163" spans="1:3" ht="16.5" thickBot="1" x14ac:dyDescent="0.3">
      <c r="A163" s="29" t="s">
        <v>178</v>
      </c>
      <c r="B163" s="30">
        <v>3720</v>
      </c>
      <c r="C163" s="31">
        <v>586.78655913978491</v>
      </c>
    </row>
    <row r="164" spans="1:3" ht="16.5" thickBot="1" x14ac:dyDescent="0.3">
      <c r="A164" s="29" t="s">
        <v>242</v>
      </c>
      <c r="B164" s="30">
        <v>2</v>
      </c>
      <c r="C164" s="31">
        <v>1803</v>
      </c>
    </row>
    <row r="165" spans="1:3" ht="16.5" thickBot="1" x14ac:dyDescent="0.3">
      <c r="A165" s="29" t="s">
        <v>241</v>
      </c>
      <c r="B165" s="30">
        <v>8</v>
      </c>
      <c r="C165" s="31">
        <v>1584.75</v>
      </c>
    </row>
    <row r="166" spans="1:3" ht="16.5" thickBot="1" x14ac:dyDescent="0.3">
      <c r="A166" s="73" t="s">
        <v>253</v>
      </c>
      <c r="B166" s="67">
        <v>22</v>
      </c>
      <c r="C166" s="68">
        <v>28.5</v>
      </c>
    </row>
    <row r="167" spans="1:3" x14ac:dyDescent="0.25">
      <c r="C167" s="62"/>
    </row>
    <row r="168" spans="1:3" x14ac:dyDescent="0.25">
      <c r="C168" s="62"/>
    </row>
    <row r="169" spans="1:3" x14ac:dyDescent="0.25">
      <c r="C169" s="62"/>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75B2-4794-4C5C-903A-573862A6F1D1}">
  <dimension ref="A1:AX161"/>
  <sheetViews>
    <sheetView showGridLines="0" zoomScaleNormal="10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83" customFormat="1" ht="27.75" customHeight="1" x14ac:dyDescent="0.2">
      <c r="A1" s="164" t="s">
        <v>10</v>
      </c>
      <c r="B1" s="164"/>
      <c r="C1" s="164"/>
      <c r="D1" s="164"/>
    </row>
    <row r="2" spans="1:50" s="185" customFormat="1" ht="45.75" customHeight="1" x14ac:dyDescent="0.2">
      <c r="A2" s="182" t="s">
        <v>11</v>
      </c>
      <c r="B2" s="182"/>
      <c r="C2" s="182"/>
      <c r="D2" s="182"/>
      <c r="E2" s="182"/>
      <c r="F2" s="182"/>
      <c r="G2" s="182"/>
      <c r="H2" s="182"/>
      <c r="I2" s="182"/>
      <c r="J2" s="182"/>
      <c r="K2" s="182"/>
      <c r="L2" s="182"/>
      <c r="M2" s="182"/>
      <c r="N2" s="182"/>
      <c r="O2" s="182"/>
      <c r="P2" s="182"/>
      <c r="Q2" s="184"/>
      <c r="R2" s="184"/>
      <c r="S2" s="184"/>
      <c r="T2" s="184"/>
      <c r="U2" s="184"/>
      <c r="V2" s="184"/>
    </row>
    <row r="3" spans="1:50" ht="31.5" customHeight="1" x14ac:dyDescent="0.25">
      <c r="A3" s="186" t="s">
        <v>706</v>
      </c>
      <c r="B3" s="186"/>
      <c r="C3" s="186"/>
      <c r="D3" s="186"/>
      <c r="E3" s="187"/>
      <c r="F3" s="187"/>
      <c r="G3" s="187"/>
      <c r="H3" s="187"/>
      <c r="I3" s="187"/>
      <c r="J3" s="187"/>
      <c r="K3" s="187"/>
      <c r="L3" s="187"/>
      <c r="M3" s="187"/>
      <c r="N3" s="187"/>
      <c r="O3" s="187"/>
      <c r="P3" s="187"/>
      <c r="Q3" s="187"/>
      <c r="R3" s="187"/>
      <c r="S3" s="187"/>
      <c r="T3" s="187"/>
      <c r="U3" s="187"/>
      <c r="V3" s="187"/>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83" customFormat="1" ht="30.75" customHeight="1" x14ac:dyDescent="0.2">
      <c r="A4" s="188"/>
      <c r="B4" s="188"/>
      <c r="C4" s="188"/>
      <c r="D4" s="188"/>
      <c r="E4" s="188"/>
      <c r="F4" s="188"/>
      <c r="G4" s="188"/>
      <c r="H4" s="188"/>
      <c r="I4" s="188"/>
      <c r="J4" s="188"/>
      <c r="K4" s="188"/>
      <c r="L4" s="188"/>
      <c r="M4" s="188"/>
      <c r="N4" s="188"/>
      <c r="O4" s="188"/>
      <c r="P4" s="188"/>
      <c r="Q4" s="188"/>
      <c r="R4" s="188"/>
      <c r="S4" s="188"/>
      <c r="T4" s="188"/>
      <c r="U4" s="188"/>
      <c r="V4" s="188"/>
      <c r="W4" s="189"/>
      <c r="X4" s="189"/>
      <c r="Y4" s="189"/>
      <c r="Z4" s="189"/>
    </row>
    <row r="5" spans="1:50" s="185" customFormat="1" ht="7.5" customHeight="1" thickBot="1" x14ac:dyDescent="0.25">
      <c r="A5" s="190"/>
      <c r="B5" s="190"/>
      <c r="C5" s="190"/>
      <c r="D5" s="190"/>
      <c r="E5" s="190"/>
      <c r="F5" s="190"/>
      <c r="G5" s="190"/>
      <c r="H5" s="190"/>
      <c r="I5" s="190"/>
      <c r="J5" s="190"/>
      <c r="K5" s="190"/>
      <c r="L5" s="190"/>
      <c r="M5" s="190"/>
      <c r="N5" s="190"/>
      <c r="O5" s="190"/>
      <c r="P5" s="190"/>
      <c r="Q5" s="190"/>
      <c r="R5" s="190"/>
      <c r="S5" s="190"/>
      <c r="T5" s="190"/>
      <c r="U5" s="190"/>
      <c r="V5" s="190"/>
      <c r="W5" s="191"/>
      <c r="X5" s="191"/>
      <c r="Y5" s="191"/>
      <c r="Z5" s="191"/>
    </row>
    <row r="6" spans="1:50" s="185" customFormat="1" ht="16.5" customHeight="1" x14ac:dyDescent="0.2">
      <c r="A6" s="192"/>
      <c r="B6" s="193"/>
      <c r="C6" s="193"/>
      <c r="D6" s="193"/>
      <c r="E6" s="193"/>
      <c r="F6" s="193"/>
      <c r="G6" s="193"/>
      <c r="H6" s="193"/>
      <c r="I6" s="193"/>
      <c r="J6" s="193"/>
      <c r="K6" s="193"/>
      <c r="L6" s="193"/>
      <c r="M6" s="193"/>
      <c r="N6" s="193"/>
      <c r="O6" s="193"/>
      <c r="P6" s="193"/>
      <c r="Q6" s="193"/>
      <c r="R6" s="193"/>
      <c r="S6" s="193"/>
      <c r="T6" s="193"/>
      <c r="U6" s="193"/>
      <c r="V6" s="194"/>
      <c r="W6" s="191"/>
      <c r="X6" s="191"/>
      <c r="Y6" s="191"/>
      <c r="Z6" s="191"/>
    </row>
    <row r="7" spans="1:50" s="183" customFormat="1" ht="16.5" customHeight="1" x14ac:dyDescent="0.2">
      <c r="A7" s="195"/>
      <c r="B7" s="196"/>
      <c r="C7" s="196"/>
      <c r="D7" s="196"/>
      <c r="E7" s="196"/>
      <c r="F7" s="196"/>
      <c r="G7" s="196"/>
      <c r="H7" s="196"/>
      <c r="J7" s="197"/>
      <c r="K7" s="197"/>
      <c r="L7" s="197"/>
      <c r="N7" s="196"/>
      <c r="O7" s="196"/>
      <c r="P7" s="196"/>
      <c r="Q7" s="196"/>
      <c r="R7" s="196"/>
      <c r="S7" s="196"/>
      <c r="T7" s="196"/>
      <c r="U7" s="196"/>
      <c r="V7" s="198"/>
      <c r="W7" s="199"/>
      <c r="X7" s="199"/>
      <c r="Y7" s="199"/>
      <c r="Z7" s="199"/>
    </row>
    <row r="8" spans="1:50" s="202" customFormat="1" ht="30.6" customHeight="1" x14ac:dyDescent="0.2">
      <c r="A8" s="200" t="s">
        <v>707</v>
      </c>
      <c r="B8" s="201"/>
      <c r="C8" s="201"/>
      <c r="D8" s="201"/>
      <c r="E8" s="12"/>
      <c r="F8" s="12"/>
      <c r="G8" s="201" t="s">
        <v>708</v>
      </c>
      <c r="H8" s="201"/>
      <c r="I8" s="201"/>
      <c r="J8" s="201"/>
      <c r="K8" s="201"/>
      <c r="M8" s="201" t="s">
        <v>709</v>
      </c>
      <c r="N8" s="201"/>
      <c r="O8" s="201"/>
      <c r="P8" s="201"/>
      <c r="Q8" s="201"/>
      <c r="T8" s="203"/>
      <c r="U8" s="203"/>
      <c r="V8" s="204"/>
      <c r="W8" s="205"/>
      <c r="X8" s="205"/>
      <c r="Y8" s="205"/>
      <c r="Z8" s="205"/>
      <c r="AB8" s="206"/>
      <c r="AC8" s="206"/>
    </row>
    <row r="9" spans="1:50" s="183" customFormat="1" ht="28.35" customHeight="1" x14ac:dyDescent="0.2">
      <c r="A9" s="207" t="s">
        <v>710</v>
      </c>
      <c r="B9" s="11" t="s">
        <v>711</v>
      </c>
      <c r="C9" s="11" t="s">
        <v>0</v>
      </c>
      <c r="D9" s="196"/>
      <c r="E9" s="196"/>
      <c r="F9" s="196"/>
      <c r="G9" s="208" t="s">
        <v>712</v>
      </c>
      <c r="H9" s="209"/>
      <c r="I9" s="210" t="s">
        <v>711</v>
      </c>
      <c r="J9" s="210" t="s">
        <v>0</v>
      </c>
      <c r="K9" s="211"/>
      <c r="L9" s="211"/>
      <c r="M9" s="212" t="s">
        <v>713</v>
      </c>
      <c r="N9" s="212"/>
      <c r="O9" s="213" t="s">
        <v>714</v>
      </c>
      <c r="P9" s="196"/>
      <c r="Q9" s="196"/>
      <c r="R9" s="196"/>
      <c r="S9" s="196"/>
      <c r="T9" s="196"/>
      <c r="U9" s="199"/>
      <c r="V9" s="204"/>
      <c r="W9" s="199"/>
      <c r="X9" s="199"/>
      <c r="Y9" s="199"/>
      <c r="Z9" s="199"/>
      <c r="AA9" s="199"/>
      <c r="AB9" s="214"/>
      <c r="AC9" s="214"/>
    </row>
    <row r="10" spans="1:50" s="183" customFormat="1" ht="16.5" customHeight="1" thickBot="1" x14ac:dyDescent="0.25">
      <c r="A10" s="215" t="s">
        <v>0</v>
      </c>
      <c r="B10" s="216">
        <f>SUM(B11:B14)</f>
        <v>38498</v>
      </c>
      <c r="C10" s="216">
        <f>SUM(C11:C14)</f>
        <v>38498</v>
      </c>
      <c r="D10" s="196"/>
      <c r="E10" s="196"/>
      <c r="F10" s="196"/>
      <c r="G10" s="217" t="s">
        <v>715</v>
      </c>
      <c r="H10" s="217"/>
      <c r="I10" s="218">
        <v>35.659609886729598</v>
      </c>
      <c r="J10" s="218">
        <v>35.659609886729598</v>
      </c>
      <c r="K10" s="219"/>
      <c r="L10" s="219"/>
      <c r="M10" s="220" t="s">
        <v>0</v>
      </c>
      <c r="N10" s="220"/>
      <c r="O10" s="221">
        <f>SUM(O11)</f>
        <v>11836</v>
      </c>
      <c r="P10" s="196"/>
      <c r="Q10" s="196"/>
      <c r="R10" s="196"/>
      <c r="S10" s="196"/>
      <c r="T10" s="196"/>
      <c r="U10" s="222"/>
      <c r="V10" s="204"/>
      <c r="W10" s="199"/>
      <c r="X10" s="199"/>
      <c r="Y10" s="199"/>
      <c r="Z10" s="199"/>
      <c r="AA10" s="199"/>
      <c r="AB10" s="214"/>
      <c r="AC10" s="214"/>
    </row>
    <row r="11" spans="1:50" s="183" customFormat="1" ht="13.35" customHeight="1" thickTop="1" x14ac:dyDescent="0.2">
      <c r="A11" s="223" t="s">
        <v>716</v>
      </c>
      <c r="B11" s="224">
        <v>20883</v>
      </c>
      <c r="C11" s="225">
        <v>20883</v>
      </c>
      <c r="D11" s="196"/>
      <c r="E11" s="196"/>
      <c r="F11" s="226"/>
      <c r="G11" s="227"/>
      <c r="H11" s="228"/>
      <c r="I11" s="228"/>
      <c r="J11" s="228"/>
      <c r="K11" s="228"/>
      <c r="M11" s="229" t="s">
        <v>711</v>
      </c>
      <c r="N11" s="229"/>
      <c r="O11" s="230">
        <v>11836</v>
      </c>
      <c r="P11" s="196"/>
      <c r="Q11" s="196"/>
      <c r="R11" s="222"/>
      <c r="S11" s="222"/>
      <c r="T11" s="222"/>
      <c r="U11" s="199"/>
      <c r="V11" s="204"/>
      <c r="W11" s="199"/>
      <c r="X11" s="199"/>
      <c r="Y11" s="214"/>
      <c r="Z11" s="214"/>
    </row>
    <row r="12" spans="1:50" s="183" customFormat="1" ht="13.35" customHeight="1" x14ac:dyDescent="0.2">
      <c r="A12" s="231" t="s">
        <v>717</v>
      </c>
      <c r="B12" s="224">
        <v>9856</v>
      </c>
      <c r="C12" s="225">
        <v>9856</v>
      </c>
      <c r="D12" s="196"/>
      <c r="E12" s="196"/>
      <c r="M12" s="232"/>
      <c r="N12" s="232"/>
      <c r="O12" s="233"/>
      <c r="P12" s="196"/>
      <c r="Q12" s="196"/>
      <c r="R12" s="196"/>
      <c r="S12" s="196"/>
      <c r="T12" s="196"/>
      <c r="U12" s="222"/>
      <c r="V12" s="204"/>
      <c r="W12" s="234"/>
      <c r="X12" s="199"/>
      <c r="Y12" s="199"/>
      <c r="Z12" s="199"/>
      <c r="AA12" s="199"/>
      <c r="AB12" s="214"/>
      <c r="AC12" s="214"/>
    </row>
    <row r="13" spans="1:50" s="183" customFormat="1" ht="13.35" customHeight="1" x14ac:dyDescent="0.2">
      <c r="A13" s="231" t="s">
        <v>718</v>
      </c>
      <c r="B13" s="224">
        <v>6360</v>
      </c>
      <c r="C13" s="225">
        <v>6360</v>
      </c>
      <c r="D13" s="196"/>
      <c r="E13" s="196"/>
      <c r="F13" s="196"/>
      <c r="G13" s="196"/>
      <c r="H13" s="196"/>
      <c r="I13" s="196"/>
      <c r="J13" s="196"/>
      <c r="Q13" s="196"/>
      <c r="R13" s="196"/>
      <c r="S13" s="196"/>
      <c r="T13" s="222"/>
      <c r="U13" s="196"/>
      <c r="V13" s="204"/>
      <c r="W13" s="235"/>
      <c r="X13" s="199"/>
      <c r="Y13" s="199"/>
      <c r="Z13" s="199"/>
      <c r="AA13" s="214"/>
      <c r="AB13" s="214"/>
    </row>
    <row r="14" spans="1:50" s="183" customFormat="1" ht="13.35" customHeight="1" x14ac:dyDescent="0.2">
      <c r="A14" s="231" t="s">
        <v>719</v>
      </c>
      <c r="B14" s="224">
        <v>1399</v>
      </c>
      <c r="C14" s="225">
        <v>1399</v>
      </c>
      <c r="D14" s="196"/>
      <c r="E14" s="196"/>
      <c r="F14" s="196"/>
      <c r="G14" s="196"/>
      <c r="H14" s="196"/>
      <c r="I14" s="196"/>
      <c r="J14" s="196"/>
      <c r="K14" s="196"/>
      <c r="L14" s="196"/>
      <c r="M14" s="196"/>
      <c r="N14" s="196"/>
      <c r="O14" s="196"/>
      <c r="P14" s="196"/>
      <c r="Q14" s="196"/>
      <c r="R14" s="196"/>
      <c r="S14" s="196"/>
      <c r="T14" s="222"/>
      <c r="U14" s="196"/>
      <c r="V14" s="204"/>
      <c r="W14" s="235"/>
      <c r="X14" s="199"/>
      <c r="Y14" s="199"/>
      <c r="Z14" s="199"/>
      <c r="AA14" s="214"/>
      <c r="AB14" s="214"/>
    </row>
    <row r="15" spans="1:50" s="183" customFormat="1" ht="16.5" customHeight="1" x14ac:dyDescent="0.2">
      <c r="A15" s="236"/>
      <c r="B15" s="237"/>
      <c r="C15" s="237"/>
      <c r="D15" s="237"/>
      <c r="E15" s="237"/>
      <c r="F15" s="237"/>
      <c r="G15" s="196"/>
      <c r="H15" s="196"/>
      <c r="I15" s="196"/>
      <c r="J15" s="196"/>
      <c r="K15" s="196"/>
      <c r="L15" s="196"/>
      <c r="M15" s="196"/>
      <c r="N15" s="196"/>
      <c r="O15" s="196"/>
      <c r="P15" s="196"/>
      <c r="Q15" s="196"/>
      <c r="R15" s="196"/>
      <c r="S15" s="196"/>
      <c r="T15" s="196"/>
      <c r="U15" s="196"/>
      <c r="V15" s="204"/>
      <c r="W15" s="235"/>
      <c r="X15" s="199"/>
      <c r="Y15" s="199"/>
      <c r="Z15" s="199"/>
      <c r="AA15" s="199"/>
      <c r="AB15" s="214"/>
      <c r="AC15" s="214"/>
      <c r="AK15" s="214"/>
      <c r="AL15" s="214"/>
    </row>
    <row r="16" spans="1:50" s="183" customFormat="1" ht="16.5" customHeight="1" x14ac:dyDescent="0.2">
      <c r="A16" s="238"/>
      <c r="B16" s="239"/>
      <c r="C16" s="239"/>
      <c r="D16" s="239"/>
      <c r="E16" s="239"/>
      <c r="F16" s="239"/>
      <c r="G16" s="239"/>
      <c r="H16" s="239"/>
      <c r="I16" s="239"/>
      <c r="J16" s="239"/>
      <c r="K16" s="239"/>
      <c r="L16" s="239"/>
      <c r="M16" s="239"/>
      <c r="N16" s="239"/>
      <c r="O16" s="239"/>
      <c r="P16" s="239"/>
      <c r="Q16" s="239"/>
      <c r="R16" s="239"/>
      <c r="S16" s="239"/>
      <c r="T16" s="239"/>
      <c r="U16" s="239"/>
      <c r="V16" s="239"/>
      <c r="W16" s="235"/>
      <c r="X16" s="214"/>
      <c r="Y16" s="199"/>
      <c r="Z16" s="199"/>
      <c r="AK16" s="214"/>
    </row>
    <row r="17" spans="1:38" s="183" customFormat="1" ht="16.5" customHeight="1" x14ac:dyDescent="0.2">
      <c r="A17" s="195"/>
      <c r="B17" s="196"/>
      <c r="C17" s="196"/>
      <c r="D17" s="196"/>
      <c r="E17" s="196"/>
      <c r="F17" s="196"/>
      <c r="G17" s="196"/>
      <c r="H17" s="196"/>
      <c r="I17" s="196"/>
      <c r="J17" s="196"/>
      <c r="K17" s="196"/>
      <c r="L17" s="196"/>
      <c r="M17" s="196"/>
      <c r="N17" s="196"/>
      <c r="O17" s="196"/>
      <c r="P17" s="196"/>
      <c r="Q17" s="196"/>
      <c r="R17" s="196"/>
      <c r="S17" s="196"/>
      <c r="T17" s="196"/>
      <c r="U17" s="196"/>
      <c r="V17" s="198"/>
      <c r="W17" s="199"/>
      <c r="X17" s="199"/>
      <c r="Y17" s="199"/>
      <c r="Z17" s="199"/>
      <c r="AF17" s="214"/>
      <c r="AK17" s="214"/>
    </row>
    <row r="18" spans="1:38" s="242" customFormat="1" ht="27.6" customHeight="1" x14ac:dyDescent="0.2">
      <c r="A18" s="240" t="s">
        <v>720</v>
      </c>
      <c r="B18" s="241"/>
      <c r="C18" s="241"/>
      <c r="D18" s="241"/>
      <c r="E18" s="241"/>
      <c r="F18" s="241"/>
      <c r="I18" s="243" t="s">
        <v>721</v>
      </c>
      <c r="J18" s="243"/>
      <c r="K18" s="243"/>
      <c r="L18" s="243"/>
      <c r="M18" s="243"/>
      <c r="N18" s="243"/>
      <c r="O18" s="243"/>
      <c r="P18" s="243"/>
      <c r="Q18" s="243"/>
      <c r="R18" s="243"/>
      <c r="S18" s="243"/>
      <c r="T18" s="243"/>
      <c r="U18" s="243"/>
      <c r="V18" s="244"/>
      <c r="W18" s="245"/>
      <c r="X18" s="245"/>
      <c r="Y18" s="245"/>
      <c r="AE18" s="183"/>
      <c r="AF18" s="214"/>
      <c r="AG18" s="183"/>
      <c r="AH18" s="183"/>
      <c r="AI18" s="183"/>
      <c r="AJ18" s="183"/>
      <c r="AK18" s="183"/>
      <c r="AL18" s="214"/>
    </row>
    <row r="19" spans="1:38" s="185" customFormat="1" ht="28.7" customHeight="1" x14ac:dyDescent="0.2">
      <c r="A19" s="11" t="s">
        <v>722</v>
      </c>
      <c r="B19" s="11" t="s">
        <v>41</v>
      </c>
      <c r="C19" s="11" t="s">
        <v>723</v>
      </c>
      <c r="D19" s="11" t="s">
        <v>25</v>
      </c>
      <c r="E19" s="11" t="s">
        <v>724</v>
      </c>
      <c r="F19" s="11" t="s">
        <v>0</v>
      </c>
      <c r="I19" s="11" t="s">
        <v>725</v>
      </c>
      <c r="J19" s="11" t="s">
        <v>726</v>
      </c>
      <c r="K19" s="11" t="s">
        <v>727</v>
      </c>
      <c r="L19" s="11" t="s">
        <v>728</v>
      </c>
      <c r="M19" s="11" t="s">
        <v>729</v>
      </c>
      <c r="N19" s="11" t="s">
        <v>730</v>
      </c>
      <c r="O19" s="11" t="s">
        <v>731</v>
      </c>
      <c r="P19" s="11" t="s">
        <v>732</v>
      </c>
      <c r="Q19" s="11" t="s">
        <v>733</v>
      </c>
      <c r="R19" s="11" t="s">
        <v>734</v>
      </c>
      <c r="S19" s="11" t="s">
        <v>735</v>
      </c>
      <c r="T19" s="11" t="s">
        <v>736</v>
      </c>
      <c r="U19" s="11" t="s">
        <v>737</v>
      </c>
      <c r="V19" s="11" t="s">
        <v>0</v>
      </c>
      <c r="W19" s="246"/>
      <c r="X19" s="247"/>
      <c r="Y19" s="247"/>
      <c r="Z19" s="248"/>
      <c r="AA19" s="249"/>
      <c r="AB19" s="250"/>
      <c r="AC19" s="250"/>
      <c r="AD19" s="250"/>
      <c r="AE19" s="251"/>
      <c r="AF19" s="250"/>
      <c r="AG19" s="250"/>
      <c r="AH19" s="250"/>
      <c r="AI19" s="250"/>
      <c r="AJ19" s="250"/>
      <c r="AK19" s="250"/>
    </row>
    <row r="20" spans="1:38" s="185" customFormat="1" ht="18" customHeight="1" thickBot="1" x14ac:dyDescent="0.25">
      <c r="A20" s="215" t="s">
        <v>0</v>
      </c>
      <c r="B20" s="216">
        <f>SUM(B21:B23)</f>
        <v>10955</v>
      </c>
      <c r="C20" s="252">
        <f>IF(ISERROR(B20/F20),0,B20/F20)</f>
        <v>0.28456023689542315</v>
      </c>
      <c r="D20" s="216">
        <f>SUM(D21:D23)</f>
        <v>27543</v>
      </c>
      <c r="E20" s="252">
        <f>IF(ISERROR(D20/F20),0,D20/F20)</f>
        <v>0.71543976310457691</v>
      </c>
      <c r="F20" s="216">
        <f>B20+D20</f>
        <v>38498</v>
      </c>
      <c r="I20" s="253" t="s">
        <v>0</v>
      </c>
      <c r="J20" s="254">
        <f t="shared" ref="J20:U20" si="0">SUM(J21:J22)</f>
        <v>24108</v>
      </c>
      <c r="K20" s="255">
        <f t="shared" si="0"/>
        <v>17690</v>
      </c>
      <c r="L20" s="254">
        <f t="shared" si="0"/>
        <v>21090</v>
      </c>
      <c r="M20" s="254">
        <f t="shared" si="0"/>
        <v>17899</v>
      </c>
      <c r="N20" s="254">
        <f t="shared" si="0"/>
        <v>0</v>
      </c>
      <c r="O20" s="254">
        <f t="shared" si="0"/>
        <v>0</v>
      </c>
      <c r="P20" s="254">
        <f t="shared" si="0"/>
        <v>0</v>
      </c>
      <c r="Q20" s="254">
        <f t="shared" si="0"/>
        <v>0</v>
      </c>
      <c r="R20" s="254">
        <f t="shared" si="0"/>
        <v>0</v>
      </c>
      <c r="S20" s="254">
        <f t="shared" si="0"/>
        <v>0</v>
      </c>
      <c r="T20" s="254">
        <f t="shared" si="0"/>
        <v>0</v>
      </c>
      <c r="U20" s="254">
        <f t="shared" si="0"/>
        <v>0</v>
      </c>
      <c r="V20" s="256">
        <f>SUM(J20:U20)</f>
        <v>80787</v>
      </c>
      <c r="W20" s="246"/>
      <c r="X20" s="246"/>
      <c r="Y20" s="247"/>
      <c r="Z20" s="247"/>
      <c r="AA20" s="250"/>
      <c r="AB20" s="250"/>
      <c r="AC20" s="250"/>
      <c r="AD20" s="250"/>
      <c r="AE20" s="251"/>
      <c r="AF20" s="250"/>
      <c r="AG20" s="250"/>
    </row>
    <row r="21" spans="1:38" s="185" customFormat="1" ht="15" customHeight="1" thickTop="1" x14ac:dyDescent="0.2">
      <c r="A21" s="223" t="s">
        <v>738</v>
      </c>
      <c r="B21" s="257">
        <v>7185</v>
      </c>
      <c r="C21" s="258">
        <f>IF(ISERROR(B21/F21),0,B21/F21)</f>
        <v>0.78834759710335744</v>
      </c>
      <c r="D21" s="257">
        <v>1929</v>
      </c>
      <c r="E21" s="258">
        <f>IF(ISERROR(D21/F21),0,D21/F21)</f>
        <v>0.21165240289664253</v>
      </c>
      <c r="F21" s="259">
        <f>B21+D21</f>
        <v>9114</v>
      </c>
      <c r="I21" s="259" t="s">
        <v>25</v>
      </c>
      <c r="J21" s="260">
        <v>17278</v>
      </c>
      <c r="K21" s="260">
        <v>10921</v>
      </c>
      <c r="L21" s="260">
        <v>13441</v>
      </c>
      <c r="M21" s="260">
        <v>12320</v>
      </c>
      <c r="N21" s="260">
        <v>0</v>
      </c>
      <c r="O21" s="260">
        <v>0</v>
      </c>
      <c r="P21" s="260">
        <v>0</v>
      </c>
      <c r="Q21" s="260">
        <v>0</v>
      </c>
      <c r="R21" s="260">
        <v>0</v>
      </c>
      <c r="S21" s="260">
        <v>0</v>
      </c>
      <c r="T21" s="260">
        <v>0</v>
      </c>
      <c r="U21" s="260">
        <v>0</v>
      </c>
      <c r="V21" s="261">
        <f>SUM(J21:U21)</f>
        <v>53960</v>
      </c>
      <c r="W21" s="246"/>
      <c r="X21" s="262"/>
      <c r="Y21" s="262"/>
      <c r="Z21" s="247"/>
      <c r="AA21" s="250"/>
      <c r="AB21" s="251"/>
      <c r="AC21" s="251"/>
      <c r="AD21" s="251"/>
      <c r="AE21" s="251"/>
      <c r="AF21" s="251"/>
      <c r="AG21" s="251"/>
      <c r="AH21" s="251"/>
      <c r="AI21" s="251"/>
      <c r="AJ21" s="251"/>
      <c r="AK21" s="251"/>
      <c r="AL21" s="251"/>
    </row>
    <row r="22" spans="1:38" s="185" customFormat="1" ht="15" customHeight="1" x14ac:dyDescent="0.2">
      <c r="A22" s="231" t="s">
        <v>739</v>
      </c>
      <c r="B22" s="263">
        <v>2642</v>
      </c>
      <c r="C22" s="264">
        <f>IF(ISERROR(B22/F22),0,B22/F22)</f>
        <v>0.77432590855803052</v>
      </c>
      <c r="D22" s="263">
        <v>770</v>
      </c>
      <c r="E22" s="264">
        <f>IF(ISERROR(D22/F22),0,D22/F22)</f>
        <v>0.22567409144196951</v>
      </c>
      <c r="F22" s="265">
        <f>B22+D22</f>
        <v>3412</v>
      </c>
      <c r="I22" s="265" t="s">
        <v>740</v>
      </c>
      <c r="J22" s="266">
        <v>6830</v>
      </c>
      <c r="K22" s="260">
        <v>6769</v>
      </c>
      <c r="L22" s="260">
        <v>7649</v>
      </c>
      <c r="M22" s="260">
        <v>5579</v>
      </c>
      <c r="N22" s="260">
        <v>0</v>
      </c>
      <c r="O22" s="260">
        <v>0</v>
      </c>
      <c r="P22" s="260">
        <v>0</v>
      </c>
      <c r="Q22" s="260">
        <v>0</v>
      </c>
      <c r="R22" s="260">
        <v>0</v>
      </c>
      <c r="S22" s="260">
        <v>0</v>
      </c>
      <c r="T22" s="260">
        <v>0</v>
      </c>
      <c r="U22" s="260">
        <v>0</v>
      </c>
      <c r="V22" s="267">
        <f>SUM(J22:U22)</f>
        <v>26827</v>
      </c>
      <c r="W22" s="246"/>
      <c r="X22" s="262"/>
      <c r="Y22" s="262"/>
      <c r="Z22" s="262"/>
      <c r="AA22" s="251"/>
      <c r="AB22" s="251"/>
      <c r="AC22" s="251"/>
      <c r="AD22" s="251"/>
      <c r="AE22" s="251"/>
      <c r="AF22" s="251"/>
      <c r="AG22" s="251"/>
      <c r="AH22" s="251"/>
      <c r="AI22" s="251"/>
      <c r="AJ22" s="251"/>
      <c r="AK22" s="251"/>
      <c r="AL22" s="251"/>
    </row>
    <row r="23" spans="1:38" s="185" customFormat="1" ht="15" customHeight="1" x14ac:dyDescent="0.2">
      <c r="A23" s="231" t="s">
        <v>741</v>
      </c>
      <c r="B23" s="263">
        <v>1128</v>
      </c>
      <c r="C23" s="264">
        <f>IF(ISERROR(B23/F23),0,B23/F23)</f>
        <v>4.3431387648236564E-2</v>
      </c>
      <c r="D23" s="263">
        <v>24844</v>
      </c>
      <c r="E23" s="264">
        <f>IF(ISERROR(D23/F23),0,D23/F23)</f>
        <v>0.95656861235176349</v>
      </c>
      <c r="F23" s="265">
        <f>B23+D23</f>
        <v>25972</v>
      </c>
      <c r="T23" s="199"/>
      <c r="U23" s="199"/>
      <c r="V23" s="268"/>
      <c r="W23" s="246"/>
      <c r="X23" s="262"/>
      <c r="Y23" s="262"/>
      <c r="Z23" s="262"/>
      <c r="AA23" s="251"/>
      <c r="AB23" s="251"/>
      <c r="AC23" s="251"/>
      <c r="AD23" s="251"/>
      <c r="AE23" s="251"/>
      <c r="AF23" s="251"/>
      <c r="AG23" s="251"/>
      <c r="AH23" s="251"/>
      <c r="AI23" s="251"/>
      <c r="AJ23" s="251"/>
      <c r="AK23" s="251"/>
      <c r="AL23" s="251"/>
    </row>
    <row r="24" spans="1:38" s="185" customFormat="1" ht="12" x14ac:dyDescent="0.2">
      <c r="A24" s="269"/>
      <c r="T24" s="199"/>
      <c r="U24" s="199"/>
      <c r="V24" s="268"/>
      <c r="W24" s="246"/>
      <c r="X24" s="246"/>
      <c r="Y24" s="262"/>
      <c r="Z24" s="262"/>
      <c r="AA24" s="251"/>
      <c r="AB24" s="251"/>
      <c r="AC24" s="251"/>
      <c r="AD24" s="251"/>
      <c r="AE24" s="251"/>
      <c r="AF24" s="251"/>
      <c r="AG24" s="251"/>
      <c r="AH24" s="251"/>
      <c r="AK24" s="251"/>
      <c r="AL24" s="251"/>
    </row>
    <row r="25" spans="1:38" s="183" customFormat="1" ht="16.5" customHeight="1" x14ac:dyDescent="0.2">
      <c r="A25" s="238"/>
      <c r="B25" s="239"/>
      <c r="C25" s="239"/>
      <c r="D25" s="239"/>
      <c r="E25" s="239"/>
      <c r="F25" s="239"/>
      <c r="G25" s="239"/>
      <c r="H25" s="239"/>
      <c r="I25" s="239"/>
      <c r="J25" s="239"/>
      <c r="K25" s="239"/>
      <c r="L25" s="239"/>
      <c r="M25" s="239"/>
      <c r="N25" s="239"/>
      <c r="O25" s="239"/>
      <c r="P25" s="239"/>
      <c r="Q25" s="239"/>
      <c r="R25" s="239"/>
      <c r="S25" s="239"/>
      <c r="T25" s="239"/>
      <c r="U25" s="239"/>
      <c r="V25" s="270"/>
      <c r="W25" s="199"/>
      <c r="X25" s="199"/>
      <c r="Y25" s="199"/>
      <c r="Z25" s="222"/>
      <c r="AA25" s="214"/>
      <c r="AB25" s="214"/>
      <c r="AC25" s="214"/>
      <c r="AD25" s="214"/>
      <c r="AE25" s="214"/>
      <c r="AF25" s="214"/>
      <c r="AG25" s="214"/>
    </row>
    <row r="26" spans="1:38" s="185" customFormat="1" ht="12" x14ac:dyDescent="0.2">
      <c r="A26" s="269"/>
      <c r="T26" s="199"/>
      <c r="U26" s="199"/>
      <c r="V26" s="268"/>
      <c r="W26" s="246"/>
      <c r="X26" s="246"/>
      <c r="Y26" s="246"/>
      <c r="Z26" s="262"/>
      <c r="AA26" s="251"/>
      <c r="AB26" s="251"/>
      <c r="AC26" s="251"/>
      <c r="AG26" s="251"/>
    </row>
    <row r="27" spans="1:38" s="183" customFormat="1" ht="21.6" customHeight="1" x14ac:dyDescent="0.2">
      <c r="A27" s="271" t="s">
        <v>742</v>
      </c>
      <c r="B27" s="272"/>
      <c r="C27" s="272"/>
      <c r="D27" s="272"/>
      <c r="E27" s="272"/>
      <c r="F27" s="273"/>
      <c r="H27" s="272" t="s">
        <v>743</v>
      </c>
      <c r="I27" s="272"/>
      <c r="J27" s="272"/>
      <c r="K27" s="272"/>
      <c r="L27" s="272"/>
      <c r="M27" s="273"/>
      <c r="N27" s="274" t="s">
        <v>744</v>
      </c>
      <c r="O27" s="274"/>
      <c r="P27" s="274"/>
      <c r="Q27" s="274"/>
      <c r="R27" s="274"/>
      <c r="S27" s="273"/>
      <c r="V27" s="275"/>
      <c r="W27" s="276"/>
      <c r="X27" s="277"/>
      <c r="Y27" s="277"/>
      <c r="Z27" s="277"/>
      <c r="AA27" s="278"/>
      <c r="AB27" s="278"/>
      <c r="AC27" s="278"/>
      <c r="AD27" s="278"/>
      <c r="AE27" s="214"/>
      <c r="AF27" s="214"/>
      <c r="AG27" s="214"/>
      <c r="AH27" s="278"/>
      <c r="AI27" s="278"/>
    </row>
    <row r="28" spans="1:38" s="185" customFormat="1" ht="37.5" customHeight="1" x14ac:dyDescent="0.2">
      <c r="A28" s="11" t="s">
        <v>745</v>
      </c>
      <c r="B28" s="11" t="s">
        <v>738</v>
      </c>
      <c r="C28" s="11" t="s">
        <v>739</v>
      </c>
      <c r="D28" s="11" t="s">
        <v>741</v>
      </c>
      <c r="E28" s="11" t="s">
        <v>0</v>
      </c>
      <c r="H28" s="212" t="s">
        <v>745</v>
      </c>
      <c r="I28" s="212"/>
      <c r="J28" s="213" t="s">
        <v>0</v>
      </c>
      <c r="K28" s="199"/>
      <c r="L28" s="199"/>
      <c r="M28" s="199"/>
      <c r="N28" s="279" t="s">
        <v>746</v>
      </c>
      <c r="O28" s="280"/>
      <c r="P28" s="281" t="s">
        <v>0</v>
      </c>
      <c r="U28" s="199"/>
      <c r="V28" s="282"/>
      <c r="W28" s="246"/>
      <c r="X28" s="246"/>
      <c r="Y28" s="246"/>
      <c r="Z28" s="251"/>
      <c r="AD28" s="251"/>
      <c r="AE28" s="251"/>
      <c r="AF28" s="251"/>
      <c r="AG28" s="251"/>
    </row>
    <row r="29" spans="1:38" s="185" customFormat="1" ht="15" customHeight="1" thickBot="1" x14ac:dyDescent="0.25">
      <c r="A29" s="215" t="s">
        <v>0</v>
      </c>
      <c r="B29" s="216">
        <f>SUM(B30:B30)</f>
        <v>20074</v>
      </c>
      <c r="C29" s="216">
        <f>SUM(C30:C30)</f>
        <v>7099</v>
      </c>
      <c r="D29" s="216">
        <f>SUM(D30:D30)</f>
        <v>53614</v>
      </c>
      <c r="E29" s="255">
        <f>SUM(B29:D29)</f>
        <v>80787</v>
      </c>
      <c r="H29" s="283" t="s">
        <v>0</v>
      </c>
      <c r="I29" s="283"/>
      <c r="J29" s="284">
        <f>SUM(J30:J30)</f>
        <v>76560</v>
      </c>
      <c r="K29" s="199"/>
      <c r="L29" s="199"/>
      <c r="M29" s="199"/>
      <c r="N29" s="285" t="s">
        <v>0</v>
      </c>
      <c r="O29" s="286"/>
      <c r="P29" s="287">
        <v>79928</v>
      </c>
      <c r="U29" s="222"/>
      <c r="V29" s="288"/>
      <c r="W29" s="246"/>
      <c r="X29" s="262"/>
      <c r="Y29" s="262"/>
      <c r="Z29" s="251"/>
      <c r="AA29" s="251"/>
      <c r="AB29" s="251"/>
      <c r="AC29" s="251"/>
      <c r="AD29" s="251"/>
      <c r="AE29" s="251"/>
      <c r="AF29" s="251"/>
      <c r="AG29" s="251"/>
      <c r="AH29" s="251"/>
      <c r="AI29" s="251"/>
      <c r="AJ29" s="251"/>
    </row>
    <row r="30" spans="1:38" s="185" customFormat="1" ht="14.45" customHeight="1" thickTop="1" x14ac:dyDescent="0.2">
      <c r="A30" s="231" t="s">
        <v>711</v>
      </c>
      <c r="B30" s="263">
        <v>20074</v>
      </c>
      <c r="C30" s="263">
        <v>7099</v>
      </c>
      <c r="D30" s="263">
        <v>53614</v>
      </c>
      <c r="E30" s="259">
        <f>SUM(B30:D30)</f>
        <v>80787</v>
      </c>
      <c r="F30" s="183"/>
      <c r="G30" s="183"/>
      <c r="H30" s="229" t="s">
        <v>711</v>
      </c>
      <c r="I30" s="229"/>
      <c r="J30" s="289">
        <v>76560</v>
      </c>
      <c r="K30" s="199"/>
      <c r="L30" s="199"/>
      <c r="M30" s="199"/>
      <c r="N30" s="229" t="s">
        <v>747</v>
      </c>
      <c r="O30" s="229"/>
      <c r="P30" s="289">
        <v>25385</v>
      </c>
      <c r="Q30" s="199"/>
      <c r="R30" s="199"/>
      <c r="U30" s="222"/>
      <c r="V30" s="288"/>
      <c r="W30" s="246"/>
      <c r="X30" s="262"/>
      <c r="Y30" s="262"/>
      <c r="Z30" s="251"/>
      <c r="AA30" s="251"/>
      <c r="AB30" s="251"/>
      <c r="AC30" s="251"/>
      <c r="AD30" s="251"/>
      <c r="AE30" s="251"/>
      <c r="AF30" s="251"/>
      <c r="AG30" s="251"/>
      <c r="AH30" s="251"/>
      <c r="AI30" s="251"/>
      <c r="AJ30" s="251"/>
    </row>
    <row r="31" spans="1:38" s="185" customFormat="1" ht="12" x14ac:dyDescent="0.2">
      <c r="A31" s="269"/>
      <c r="F31" s="183"/>
      <c r="G31" s="183"/>
      <c r="H31" s="183"/>
      <c r="K31" s="183"/>
      <c r="L31" s="199"/>
      <c r="M31" s="199"/>
      <c r="N31" s="199"/>
      <c r="O31" s="199"/>
      <c r="P31" s="199"/>
      <c r="Q31" s="199"/>
      <c r="R31" s="199"/>
      <c r="S31" s="199"/>
      <c r="T31" s="199"/>
      <c r="U31" s="222"/>
      <c r="V31" s="268"/>
      <c r="W31" s="246"/>
      <c r="X31" s="262"/>
      <c r="Y31" s="262"/>
      <c r="Z31" s="262"/>
      <c r="AA31" s="251"/>
      <c r="AB31" s="251"/>
      <c r="AC31" s="251"/>
      <c r="AD31" s="251"/>
      <c r="AE31" s="251"/>
      <c r="AF31" s="251"/>
      <c r="AG31" s="251"/>
    </row>
    <row r="32" spans="1:38" s="183" customFormat="1" ht="16.5" customHeight="1" x14ac:dyDescent="0.2">
      <c r="A32" s="238"/>
      <c r="B32" s="239"/>
      <c r="C32" s="239"/>
      <c r="D32" s="239"/>
      <c r="E32" s="239"/>
      <c r="F32" s="239"/>
      <c r="G32" s="239"/>
      <c r="H32" s="239"/>
      <c r="I32" s="239"/>
      <c r="J32" s="239"/>
      <c r="K32" s="239"/>
      <c r="L32" s="239"/>
      <c r="M32" s="239"/>
      <c r="N32" s="239"/>
      <c r="O32" s="239"/>
      <c r="P32" s="239"/>
      <c r="Q32" s="239"/>
      <c r="R32" s="239"/>
      <c r="S32" s="239"/>
      <c r="T32" s="239"/>
      <c r="U32" s="239"/>
      <c r="V32" s="270"/>
      <c r="W32" s="199"/>
      <c r="X32" s="199"/>
      <c r="Y32" s="199"/>
      <c r="Z32" s="222"/>
      <c r="AA32" s="214"/>
      <c r="AB32" s="214"/>
      <c r="AC32" s="214"/>
      <c r="AD32" s="214"/>
      <c r="AE32" s="214"/>
      <c r="AF32" s="214"/>
      <c r="AG32" s="214"/>
    </row>
    <row r="33" spans="1:45" s="185" customFormat="1" ht="12" x14ac:dyDescent="0.2">
      <c r="A33" s="269"/>
      <c r="F33" s="183"/>
      <c r="G33" s="183"/>
      <c r="H33" s="183"/>
      <c r="I33" s="251"/>
      <c r="K33" s="183"/>
      <c r="L33" s="199"/>
      <c r="M33" s="199"/>
      <c r="N33" s="199"/>
      <c r="O33" s="199"/>
      <c r="P33" s="199"/>
      <c r="Q33" s="199"/>
      <c r="R33" s="199"/>
      <c r="S33" s="199"/>
      <c r="T33" s="199"/>
      <c r="U33" s="199"/>
      <c r="V33" s="290"/>
      <c r="W33" s="246"/>
      <c r="X33" s="246"/>
      <c r="Y33" s="246"/>
      <c r="Z33" s="262"/>
      <c r="AA33" s="251"/>
      <c r="AB33" s="251"/>
      <c r="AC33" s="251"/>
      <c r="AD33" s="251"/>
      <c r="AE33" s="251"/>
    </row>
    <row r="34" spans="1:45" s="185" customFormat="1" ht="12" x14ac:dyDescent="0.2">
      <c r="A34" s="269"/>
      <c r="F34" s="183"/>
      <c r="G34" s="183"/>
      <c r="H34" s="183"/>
      <c r="I34" s="250"/>
      <c r="J34" s="250"/>
      <c r="K34" s="278"/>
      <c r="L34" s="291"/>
      <c r="M34" s="291"/>
      <c r="N34" s="291"/>
      <c r="O34" s="291"/>
      <c r="P34" s="291"/>
      <c r="Q34" s="291"/>
      <c r="R34" s="291"/>
      <c r="S34" s="291"/>
      <c r="T34" s="199"/>
      <c r="U34" s="199"/>
      <c r="V34" s="268"/>
      <c r="W34" s="246"/>
      <c r="X34" s="246"/>
      <c r="Y34" s="246"/>
      <c r="Z34" s="262"/>
      <c r="AB34" s="251"/>
      <c r="AC34" s="251"/>
      <c r="AE34" s="251"/>
    </row>
    <row r="35" spans="1:45" s="185" customFormat="1" ht="22.5" customHeight="1" x14ac:dyDescent="0.2">
      <c r="A35" s="200" t="s">
        <v>748</v>
      </c>
      <c r="B35" s="201"/>
      <c r="C35" s="201"/>
      <c r="D35" s="201"/>
      <c r="E35" s="201"/>
      <c r="F35" s="273"/>
      <c r="G35" s="183"/>
      <c r="H35" s="183"/>
      <c r="I35" s="183"/>
      <c r="J35" s="183"/>
      <c r="K35" s="183"/>
      <c r="L35" s="183"/>
      <c r="M35" s="183"/>
      <c r="N35" s="183"/>
      <c r="O35" s="183"/>
      <c r="P35" s="183"/>
      <c r="Q35" s="183"/>
      <c r="R35" s="214"/>
      <c r="S35" s="183"/>
      <c r="T35" s="183"/>
      <c r="U35" s="183"/>
      <c r="V35" s="292"/>
      <c r="W35" s="246"/>
      <c r="X35" s="246"/>
      <c r="Y35" s="246"/>
      <c r="Z35" s="262"/>
      <c r="AB35" s="251"/>
      <c r="AC35" s="251"/>
      <c r="AE35" s="251"/>
    </row>
    <row r="36" spans="1:45" s="185" customFormat="1" ht="38.450000000000003" customHeight="1" x14ac:dyDescent="0.2">
      <c r="A36" s="293" t="s">
        <v>749</v>
      </c>
      <c r="B36" s="11" t="s">
        <v>722</v>
      </c>
      <c r="C36" s="11" t="s">
        <v>726</v>
      </c>
      <c r="D36" s="11" t="s">
        <v>727</v>
      </c>
      <c r="E36" s="11" t="s">
        <v>728</v>
      </c>
      <c r="F36" s="11" t="s">
        <v>729</v>
      </c>
      <c r="G36" s="11" t="s">
        <v>730</v>
      </c>
      <c r="H36" s="11" t="s">
        <v>731</v>
      </c>
      <c r="I36" s="11" t="s">
        <v>732</v>
      </c>
      <c r="J36" s="11" t="s">
        <v>733</v>
      </c>
      <c r="K36" s="11" t="s">
        <v>734</v>
      </c>
      <c r="L36" s="11" t="s">
        <v>735</v>
      </c>
      <c r="M36" s="11" t="s">
        <v>736</v>
      </c>
      <c r="N36" s="11" t="s">
        <v>737</v>
      </c>
      <c r="O36" s="11" t="s">
        <v>0</v>
      </c>
      <c r="P36" s="183"/>
      <c r="Q36" s="183"/>
      <c r="R36" s="214"/>
      <c r="S36" s="183"/>
      <c r="T36" s="183"/>
      <c r="U36" s="183"/>
      <c r="V36" s="292"/>
      <c r="W36" s="183"/>
      <c r="X36" s="183"/>
      <c r="Y36" s="183"/>
      <c r="Z36" s="183"/>
      <c r="AA36" s="183"/>
      <c r="AB36" s="183"/>
      <c r="AC36" s="183"/>
      <c r="AD36" s="246"/>
      <c r="AE36" s="246"/>
      <c r="AI36" s="251"/>
      <c r="AJ36" s="251"/>
      <c r="AL36" s="251"/>
    </row>
    <row r="37" spans="1:45" s="185" customFormat="1" ht="15.75" customHeight="1" thickBot="1" x14ac:dyDescent="0.25">
      <c r="A37" s="294" t="s">
        <v>0</v>
      </c>
      <c r="B37" s="216"/>
      <c r="C37" s="295">
        <f t="shared" ref="C37:D37" si="1">SUM(C38,C50,C54,C58,C62,C66,C70,C74,C78,C82)</f>
        <v>20375</v>
      </c>
      <c r="D37" s="295">
        <f t="shared" si="1"/>
        <v>19637</v>
      </c>
      <c r="E37" s="295">
        <f>SUM(E38,E50,E54,E58,E62,E66,E70,E74,E78,E82)</f>
        <v>20273</v>
      </c>
      <c r="F37" s="295">
        <f>SUM(F38,F50,F54,F58,F62,F66,F70,F74,F78,F82)</f>
        <v>16275</v>
      </c>
      <c r="G37" s="295">
        <f t="shared" ref="G37:N37" si="2">SUM(G38,G50,G54,G58)</f>
        <v>0</v>
      </c>
      <c r="H37" s="295">
        <f t="shared" si="2"/>
        <v>0</v>
      </c>
      <c r="I37" s="295">
        <f t="shared" si="2"/>
        <v>0</v>
      </c>
      <c r="J37" s="295">
        <f t="shared" si="2"/>
        <v>0</v>
      </c>
      <c r="K37" s="295">
        <f t="shared" si="2"/>
        <v>0</v>
      </c>
      <c r="L37" s="295">
        <f t="shared" si="2"/>
        <v>0</v>
      </c>
      <c r="M37" s="295">
        <f t="shared" si="2"/>
        <v>0</v>
      </c>
      <c r="N37" s="295">
        <f t="shared" si="2"/>
        <v>0</v>
      </c>
      <c r="O37" s="296">
        <f>SUM(C37:N37)</f>
        <v>76560</v>
      </c>
      <c r="P37" s="183"/>
      <c r="Q37" s="183"/>
      <c r="R37" s="214"/>
      <c r="S37" s="183"/>
      <c r="T37" s="183"/>
      <c r="U37" s="214"/>
      <c r="V37" s="297"/>
      <c r="W37" s="214"/>
      <c r="X37" s="214"/>
      <c r="Y37" s="214"/>
      <c r="Z37" s="214"/>
      <c r="AA37" s="214"/>
      <c r="AB37" s="214"/>
      <c r="AC37" s="214"/>
      <c r="AD37" s="262"/>
      <c r="AE37" s="262"/>
      <c r="AF37" s="251"/>
      <c r="AG37" s="251"/>
      <c r="AH37" s="251"/>
      <c r="AI37" s="251"/>
      <c r="AJ37" s="251"/>
      <c r="AL37" s="251"/>
      <c r="AP37" s="251"/>
      <c r="AQ37" s="251"/>
      <c r="AR37" s="251"/>
      <c r="AS37" s="251"/>
    </row>
    <row r="38" spans="1:45" s="185" customFormat="1" ht="15" customHeight="1" thickTop="1" x14ac:dyDescent="0.2">
      <c r="A38" s="298" t="s">
        <v>750</v>
      </c>
      <c r="B38" s="298" t="s">
        <v>0</v>
      </c>
      <c r="C38" s="299">
        <f t="shared" ref="C38:N38" si="3">SUM(C39:C41)</f>
        <v>941</v>
      </c>
      <c r="D38" s="299">
        <f t="shared" si="3"/>
        <v>940</v>
      </c>
      <c r="E38" s="299">
        <f t="shared" si="3"/>
        <v>978</v>
      </c>
      <c r="F38" s="299">
        <f t="shared" si="3"/>
        <v>567</v>
      </c>
      <c r="G38" s="299">
        <f t="shared" si="3"/>
        <v>0</v>
      </c>
      <c r="H38" s="299">
        <f t="shared" si="3"/>
        <v>0</v>
      </c>
      <c r="I38" s="299">
        <f t="shared" si="3"/>
        <v>0</v>
      </c>
      <c r="J38" s="299">
        <f t="shared" si="3"/>
        <v>0</v>
      </c>
      <c r="K38" s="299">
        <f t="shared" si="3"/>
        <v>0</v>
      </c>
      <c r="L38" s="299">
        <f t="shared" si="3"/>
        <v>0</v>
      </c>
      <c r="M38" s="299">
        <f t="shared" si="3"/>
        <v>0</v>
      </c>
      <c r="N38" s="299">
        <f t="shared" si="3"/>
        <v>0</v>
      </c>
      <c r="O38" s="299">
        <f>SUM(C38:N38)</f>
        <v>3426</v>
      </c>
      <c r="P38" s="300"/>
      <c r="Q38" s="300"/>
      <c r="R38" s="214"/>
      <c r="S38" s="214"/>
      <c r="T38" s="214"/>
      <c r="U38" s="214"/>
      <c r="V38" s="297"/>
      <c r="W38" s="214"/>
      <c r="X38" s="214"/>
      <c r="Y38" s="214"/>
      <c r="Z38" s="214"/>
      <c r="AA38" s="214"/>
      <c r="AB38" s="214"/>
      <c r="AC38" s="214"/>
      <c r="AD38" s="262"/>
      <c r="AE38" s="262"/>
      <c r="AF38" s="251"/>
      <c r="AG38" s="251"/>
      <c r="AH38" s="251"/>
      <c r="AI38" s="251"/>
      <c r="AS38" s="251"/>
    </row>
    <row r="39" spans="1:45" s="185" customFormat="1" ht="15" customHeight="1" x14ac:dyDescent="0.2">
      <c r="A39" s="265"/>
      <c r="B39" s="265" t="s">
        <v>738</v>
      </c>
      <c r="C39" s="301">
        <v>181</v>
      </c>
      <c r="D39" s="301">
        <v>169</v>
      </c>
      <c r="E39" s="301">
        <v>183</v>
      </c>
      <c r="F39" s="301">
        <v>121</v>
      </c>
      <c r="G39" s="301">
        <v>0</v>
      </c>
      <c r="H39" s="301">
        <v>0</v>
      </c>
      <c r="I39" s="301">
        <v>0</v>
      </c>
      <c r="J39" s="301">
        <v>0</v>
      </c>
      <c r="K39" s="301">
        <v>0</v>
      </c>
      <c r="L39" s="302">
        <v>0</v>
      </c>
      <c r="M39" s="302">
        <v>0</v>
      </c>
      <c r="N39" s="302">
        <v>0</v>
      </c>
      <c r="O39" s="303">
        <f>O43+O47</f>
        <v>654</v>
      </c>
      <c r="P39" s="183"/>
      <c r="Q39" s="183"/>
      <c r="R39" s="214"/>
      <c r="S39" s="183"/>
      <c r="T39" s="183"/>
      <c r="U39" s="214"/>
      <c r="V39" s="297"/>
      <c r="W39" s="183"/>
      <c r="X39" s="183"/>
      <c r="Y39" s="183"/>
      <c r="Z39" s="183"/>
      <c r="AA39" s="214"/>
      <c r="AB39" s="214"/>
      <c r="AC39" s="214"/>
      <c r="AD39" s="262"/>
      <c r="AE39" s="262"/>
      <c r="AF39" s="251"/>
      <c r="AG39" s="251"/>
      <c r="AH39" s="251"/>
      <c r="AI39" s="251"/>
      <c r="AS39" s="251"/>
    </row>
    <row r="40" spans="1:45" s="185" customFormat="1" ht="15" customHeight="1" x14ac:dyDescent="0.2">
      <c r="A40" s="265"/>
      <c r="B40" s="265" t="s">
        <v>739</v>
      </c>
      <c r="C40" s="301">
        <v>229</v>
      </c>
      <c r="D40" s="301">
        <v>219</v>
      </c>
      <c r="E40" s="301">
        <v>221</v>
      </c>
      <c r="F40" s="301">
        <v>159</v>
      </c>
      <c r="G40" s="301">
        <v>0</v>
      </c>
      <c r="H40" s="301">
        <v>0</v>
      </c>
      <c r="I40" s="301">
        <v>0</v>
      </c>
      <c r="J40" s="301">
        <v>0</v>
      </c>
      <c r="K40" s="301">
        <v>0</v>
      </c>
      <c r="L40" s="302">
        <v>0</v>
      </c>
      <c r="M40" s="302">
        <v>0</v>
      </c>
      <c r="N40" s="302">
        <v>0</v>
      </c>
      <c r="O40" s="303">
        <f>O44+O48</f>
        <v>828</v>
      </c>
      <c r="P40" s="183"/>
      <c r="Q40" s="183"/>
      <c r="R40" s="183"/>
      <c r="S40" s="214"/>
      <c r="T40" s="214"/>
      <c r="U40" s="214"/>
      <c r="V40" s="297"/>
      <c r="W40" s="183"/>
      <c r="X40" s="183"/>
      <c r="Y40" s="183"/>
      <c r="Z40" s="183"/>
      <c r="AA40" s="183"/>
      <c r="AB40" s="214"/>
      <c r="AC40" s="183"/>
      <c r="AD40" s="262"/>
      <c r="AE40" s="246"/>
      <c r="AF40" s="251"/>
      <c r="AH40" s="251"/>
      <c r="AS40" s="251"/>
    </row>
    <row r="41" spans="1:45" s="185" customFormat="1" ht="15" customHeight="1" x14ac:dyDescent="0.2">
      <c r="A41" s="265"/>
      <c r="B41" s="265" t="s">
        <v>741</v>
      </c>
      <c r="C41" s="301">
        <v>531</v>
      </c>
      <c r="D41" s="301">
        <v>552</v>
      </c>
      <c r="E41" s="301">
        <v>574</v>
      </c>
      <c r="F41" s="301">
        <v>287</v>
      </c>
      <c r="G41" s="301">
        <v>0</v>
      </c>
      <c r="H41" s="301">
        <v>0</v>
      </c>
      <c r="I41" s="301">
        <v>0</v>
      </c>
      <c r="J41" s="301">
        <v>0</v>
      </c>
      <c r="K41" s="301">
        <v>0</v>
      </c>
      <c r="L41" s="302">
        <v>0</v>
      </c>
      <c r="M41" s="302">
        <v>0</v>
      </c>
      <c r="N41" s="302">
        <v>0</v>
      </c>
      <c r="O41" s="303">
        <f>O45+O49</f>
        <v>1944</v>
      </c>
      <c r="P41" s="183"/>
      <c r="Q41" s="183"/>
      <c r="R41" s="183"/>
      <c r="S41" s="183"/>
      <c r="T41" s="183"/>
      <c r="U41" s="214"/>
      <c r="V41" s="292"/>
      <c r="W41" s="183"/>
      <c r="X41" s="183"/>
      <c r="Y41" s="183"/>
      <c r="Z41" s="183"/>
      <c r="AA41" s="183"/>
      <c r="AB41" s="214"/>
      <c r="AC41" s="183"/>
      <c r="AD41" s="246"/>
      <c r="AE41" s="246"/>
      <c r="AS41" s="251"/>
    </row>
    <row r="42" spans="1:45" s="185" customFormat="1" ht="14.45" customHeight="1" x14ac:dyDescent="0.2">
      <c r="A42" s="304" t="s">
        <v>751</v>
      </c>
      <c r="B42" s="305" t="s">
        <v>0</v>
      </c>
      <c r="C42" s="306">
        <f t="shared" ref="C42:N42" si="4">SUM(C43:C45)</f>
        <v>295</v>
      </c>
      <c r="D42" s="306">
        <f t="shared" si="4"/>
        <v>363</v>
      </c>
      <c r="E42" s="306">
        <f t="shared" si="4"/>
        <v>360</v>
      </c>
      <c r="F42" s="306">
        <f t="shared" si="4"/>
        <v>103</v>
      </c>
      <c r="G42" s="306">
        <f t="shared" si="4"/>
        <v>0</v>
      </c>
      <c r="H42" s="306">
        <f t="shared" si="4"/>
        <v>0</v>
      </c>
      <c r="I42" s="306">
        <f t="shared" si="4"/>
        <v>0</v>
      </c>
      <c r="J42" s="306">
        <f t="shared" si="4"/>
        <v>0</v>
      </c>
      <c r="K42" s="306">
        <f t="shared" si="4"/>
        <v>0</v>
      </c>
      <c r="L42" s="306">
        <f t="shared" si="4"/>
        <v>0</v>
      </c>
      <c r="M42" s="306">
        <f t="shared" si="4"/>
        <v>0</v>
      </c>
      <c r="N42" s="306">
        <f t="shared" si="4"/>
        <v>0</v>
      </c>
      <c r="O42" s="306">
        <f t="shared" ref="O42:O85" si="5">SUM(C42:N42)</f>
        <v>1121</v>
      </c>
      <c r="P42" s="300"/>
      <c r="Q42" s="183"/>
      <c r="R42" s="183"/>
      <c r="S42" s="183"/>
      <c r="T42" s="183"/>
      <c r="U42" s="183"/>
      <c r="V42" s="292"/>
      <c r="W42" s="183"/>
      <c r="X42" s="183"/>
      <c r="Y42" s="183"/>
      <c r="Z42" s="183"/>
      <c r="AA42" s="183"/>
      <c r="AB42" s="214"/>
      <c r="AC42" s="183"/>
      <c r="AD42" s="246"/>
      <c r="AE42" s="246"/>
      <c r="AF42" s="251"/>
      <c r="AG42" s="251"/>
      <c r="AH42" s="251"/>
      <c r="AQ42" s="251"/>
      <c r="AR42" s="251"/>
      <c r="AS42" s="251"/>
    </row>
    <row r="43" spans="1:45" s="185" customFormat="1" ht="14.45" customHeight="1" x14ac:dyDescent="0.2">
      <c r="A43" s="307"/>
      <c r="B43" s="265" t="s">
        <v>738</v>
      </c>
      <c r="C43" s="301">
        <v>40</v>
      </c>
      <c r="D43" s="301">
        <v>42</v>
      </c>
      <c r="E43" s="301">
        <v>29</v>
      </c>
      <c r="F43" s="301">
        <v>4</v>
      </c>
      <c r="G43" s="301">
        <v>0</v>
      </c>
      <c r="H43" s="301">
        <v>0</v>
      </c>
      <c r="I43" s="301">
        <v>0</v>
      </c>
      <c r="J43" s="301">
        <v>0</v>
      </c>
      <c r="K43" s="301">
        <v>0</v>
      </c>
      <c r="L43" s="302">
        <v>0</v>
      </c>
      <c r="M43" s="302">
        <v>0</v>
      </c>
      <c r="N43" s="302">
        <v>0</v>
      </c>
      <c r="O43" s="308">
        <f t="shared" si="5"/>
        <v>115</v>
      </c>
      <c r="P43" s="300"/>
      <c r="Q43" s="183"/>
      <c r="R43" s="183"/>
      <c r="S43" s="183"/>
      <c r="T43" s="183"/>
      <c r="U43" s="183"/>
      <c r="V43" s="292"/>
      <c r="W43" s="183"/>
      <c r="X43" s="183"/>
      <c r="Y43" s="183"/>
      <c r="Z43" s="183"/>
      <c r="AA43" s="183"/>
      <c r="AB43" s="214"/>
      <c r="AC43" s="214"/>
      <c r="AD43" s="246"/>
      <c r="AE43" s="262"/>
      <c r="AF43" s="251"/>
      <c r="AG43" s="251"/>
      <c r="AH43" s="251"/>
      <c r="AI43" s="251"/>
      <c r="AQ43" s="251"/>
      <c r="AR43" s="251"/>
      <c r="AS43" s="251"/>
    </row>
    <row r="44" spans="1:45" s="185" customFormat="1" ht="14.45" customHeight="1" x14ac:dyDescent="0.2">
      <c r="A44" s="307"/>
      <c r="B44" s="265" t="s">
        <v>739</v>
      </c>
      <c r="C44" s="301">
        <v>55</v>
      </c>
      <c r="D44" s="301">
        <v>39</v>
      </c>
      <c r="E44" s="301">
        <v>58</v>
      </c>
      <c r="F44" s="301">
        <v>28</v>
      </c>
      <c r="G44" s="301">
        <v>0</v>
      </c>
      <c r="H44" s="301">
        <v>0</v>
      </c>
      <c r="I44" s="301">
        <v>0</v>
      </c>
      <c r="J44" s="301">
        <v>0</v>
      </c>
      <c r="K44" s="301">
        <v>0</v>
      </c>
      <c r="L44" s="302">
        <v>0</v>
      </c>
      <c r="M44" s="302">
        <v>0</v>
      </c>
      <c r="N44" s="302">
        <v>0</v>
      </c>
      <c r="O44" s="308">
        <f t="shared" si="5"/>
        <v>180</v>
      </c>
      <c r="P44" s="183"/>
      <c r="Q44" s="183"/>
      <c r="R44" s="183"/>
      <c r="S44" s="183"/>
      <c r="T44" s="183"/>
      <c r="U44" s="183"/>
      <c r="V44" s="292"/>
      <c r="W44" s="183"/>
      <c r="X44" s="183"/>
      <c r="Y44" s="183"/>
      <c r="Z44" s="183"/>
      <c r="AA44" s="183"/>
      <c r="AB44" s="214"/>
      <c r="AC44" s="183"/>
      <c r="AD44" s="262"/>
      <c r="AE44" s="246"/>
      <c r="AF44" s="251"/>
      <c r="AG44" s="251"/>
      <c r="AH44" s="251"/>
      <c r="AI44" s="251"/>
      <c r="AQ44" s="251"/>
      <c r="AR44" s="251"/>
      <c r="AS44" s="251"/>
    </row>
    <row r="45" spans="1:45" s="185" customFormat="1" ht="14.45" customHeight="1" x14ac:dyDescent="0.2">
      <c r="A45" s="307"/>
      <c r="B45" s="265" t="s">
        <v>741</v>
      </c>
      <c r="C45" s="301">
        <v>200</v>
      </c>
      <c r="D45" s="301">
        <v>282</v>
      </c>
      <c r="E45" s="301">
        <v>273</v>
      </c>
      <c r="F45" s="301">
        <v>71</v>
      </c>
      <c r="G45" s="301">
        <v>0</v>
      </c>
      <c r="H45" s="301">
        <v>0</v>
      </c>
      <c r="I45" s="301">
        <v>0</v>
      </c>
      <c r="J45" s="301">
        <v>0</v>
      </c>
      <c r="K45" s="301">
        <v>0</v>
      </c>
      <c r="L45" s="302">
        <v>0</v>
      </c>
      <c r="M45" s="302">
        <v>0</v>
      </c>
      <c r="N45" s="302">
        <v>0</v>
      </c>
      <c r="O45" s="308">
        <f t="shared" si="5"/>
        <v>826</v>
      </c>
      <c r="P45" s="183"/>
      <c r="Q45" s="183"/>
      <c r="R45" s="183"/>
      <c r="S45" s="183"/>
      <c r="T45" s="183"/>
      <c r="U45" s="183"/>
      <c r="V45" s="292"/>
      <c r="W45" s="183"/>
      <c r="X45" s="183"/>
      <c r="Y45" s="183"/>
      <c r="Z45" s="183"/>
      <c r="AA45" s="183"/>
      <c r="AB45" s="214"/>
      <c r="AC45" s="183"/>
      <c r="AD45" s="262"/>
      <c r="AE45" s="246"/>
      <c r="AF45" s="251"/>
      <c r="AG45" s="251"/>
      <c r="AH45" s="251"/>
      <c r="AI45" s="251"/>
      <c r="AQ45" s="251"/>
      <c r="AR45" s="251"/>
      <c r="AS45" s="251"/>
    </row>
    <row r="46" spans="1:45" s="185" customFormat="1" ht="14.45" customHeight="1" x14ac:dyDescent="0.2">
      <c r="A46" s="304" t="s">
        <v>752</v>
      </c>
      <c r="B46" s="305" t="s">
        <v>0</v>
      </c>
      <c r="C46" s="306">
        <f t="shared" ref="C46:N46" si="6">SUM(C47:C49)</f>
        <v>646</v>
      </c>
      <c r="D46" s="306">
        <f t="shared" si="6"/>
        <v>577</v>
      </c>
      <c r="E46" s="306">
        <f t="shared" si="6"/>
        <v>618</v>
      </c>
      <c r="F46" s="306">
        <f t="shared" si="6"/>
        <v>464</v>
      </c>
      <c r="G46" s="306">
        <f t="shared" si="6"/>
        <v>0</v>
      </c>
      <c r="H46" s="306">
        <f t="shared" si="6"/>
        <v>0</v>
      </c>
      <c r="I46" s="306">
        <f t="shared" si="6"/>
        <v>0</v>
      </c>
      <c r="J46" s="306">
        <f t="shared" si="6"/>
        <v>0</v>
      </c>
      <c r="K46" s="306">
        <f t="shared" si="6"/>
        <v>0</v>
      </c>
      <c r="L46" s="306">
        <f t="shared" si="6"/>
        <v>0</v>
      </c>
      <c r="M46" s="306">
        <f t="shared" si="6"/>
        <v>0</v>
      </c>
      <c r="N46" s="306">
        <f t="shared" si="6"/>
        <v>0</v>
      </c>
      <c r="O46" s="306">
        <f t="shared" si="5"/>
        <v>2305</v>
      </c>
      <c r="P46" s="183"/>
      <c r="Q46" s="183"/>
      <c r="R46" s="183"/>
      <c r="S46" s="183"/>
      <c r="T46" s="183"/>
      <c r="U46" s="183"/>
      <c r="V46" s="292"/>
      <c r="W46" s="183"/>
      <c r="X46" s="183"/>
      <c r="Y46" s="183"/>
      <c r="Z46" s="183"/>
      <c r="AA46" s="183"/>
      <c r="AB46" s="214"/>
      <c r="AC46" s="183"/>
      <c r="AD46" s="262"/>
      <c r="AE46" s="246"/>
      <c r="AF46" s="251"/>
      <c r="AG46" s="251"/>
      <c r="AH46" s="251"/>
      <c r="AI46" s="251"/>
      <c r="AP46" s="251"/>
      <c r="AQ46" s="251"/>
      <c r="AR46" s="251"/>
      <c r="AS46" s="251"/>
    </row>
    <row r="47" spans="1:45" s="185" customFormat="1" ht="14.45" customHeight="1" x14ac:dyDescent="0.2">
      <c r="A47" s="307"/>
      <c r="B47" s="265" t="s">
        <v>738</v>
      </c>
      <c r="C47" s="301">
        <v>141</v>
      </c>
      <c r="D47" s="301">
        <v>127</v>
      </c>
      <c r="E47" s="301">
        <v>154</v>
      </c>
      <c r="F47" s="301">
        <v>117</v>
      </c>
      <c r="G47" s="301">
        <v>0</v>
      </c>
      <c r="H47" s="301">
        <v>0</v>
      </c>
      <c r="I47" s="301">
        <v>0</v>
      </c>
      <c r="J47" s="301">
        <v>0</v>
      </c>
      <c r="K47" s="301">
        <v>0</v>
      </c>
      <c r="L47" s="302">
        <v>0</v>
      </c>
      <c r="M47" s="302">
        <v>0</v>
      </c>
      <c r="N47" s="302">
        <v>0</v>
      </c>
      <c r="O47" s="308">
        <f t="shared" si="5"/>
        <v>539</v>
      </c>
      <c r="P47" s="183"/>
      <c r="Q47" s="183"/>
      <c r="R47" s="183"/>
      <c r="S47" s="183"/>
      <c r="T47" s="183"/>
      <c r="U47" s="183"/>
      <c r="V47" s="297"/>
      <c r="W47" s="214"/>
      <c r="X47" s="214"/>
      <c r="Y47" s="214"/>
      <c r="Z47" s="214"/>
      <c r="AA47" s="214"/>
      <c r="AB47" s="214"/>
      <c r="AC47" s="214"/>
      <c r="AD47" s="262"/>
      <c r="AE47" s="262"/>
      <c r="AF47" s="251"/>
      <c r="AG47" s="251"/>
      <c r="AH47" s="251"/>
      <c r="AI47" s="251"/>
      <c r="AP47" s="251"/>
      <c r="AQ47" s="251"/>
      <c r="AR47" s="251"/>
      <c r="AS47" s="251"/>
    </row>
    <row r="48" spans="1:45" s="185" customFormat="1" ht="14.45" customHeight="1" x14ac:dyDescent="0.2">
      <c r="A48" s="307"/>
      <c r="B48" s="265" t="s">
        <v>739</v>
      </c>
      <c r="C48" s="301">
        <v>174</v>
      </c>
      <c r="D48" s="301">
        <v>180</v>
      </c>
      <c r="E48" s="301">
        <v>163</v>
      </c>
      <c r="F48" s="301">
        <v>131</v>
      </c>
      <c r="G48" s="301">
        <v>0</v>
      </c>
      <c r="H48" s="301">
        <v>0</v>
      </c>
      <c r="I48" s="301">
        <v>0</v>
      </c>
      <c r="J48" s="301">
        <v>0</v>
      </c>
      <c r="K48" s="301">
        <v>0</v>
      </c>
      <c r="L48" s="302">
        <v>0</v>
      </c>
      <c r="M48" s="302">
        <v>0</v>
      </c>
      <c r="N48" s="302">
        <v>0</v>
      </c>
      <c r="O48" s="308">
        <f t="shared" si="5"/>
        <v>648</v>
      </c>
      <c r="P48" s="183"/>
      <c r="Q48" s="183"/>
      <c r="R48" s="183"/>
      <c r="S48" s="183"/>
      <c r="T48" s="183"/>
      <c r="U48" s="214"/>
      <c r="V48" s="297"/>
      <c r="W48" s="214"/>
      <c r="X48" s="214"/>
      <c r="Y48" s="214"/>
      <c r="Z48" s="214"/>
      <c r="AA48" s="214"/>
      <c r="AB48" s="214"/>
      <c r="AC48" s="214"/>
      <c r="AD48" s="262"/>
      <c r="AE48" s="262"/>
      <c r="AF48" s="251"/>
      <c r="AG48" s="251"/>
      <c r="AH48" s="251"/>
      <c r="AI48" s="251"/>
      <c r="AL48" s="251"/>
      <c r="AM48" s="251"/>
      <c r="AN48" s="251"/>
      <c r="AO48" s="251"/>
      <c r="AP48" s="251"/>
      <c r="AQ48" s="251"/>
      <c r="AR48" s="251"/>
      <c r="AS48" s="251"/>
    </row>
    <row r="49" spans="1:45" s="185" customFormat="1" ht="14.45" customHeight="1" x14ac:dyDescent="0.2">
      <c r="A49" s="307"/>
      <c r="B49" s="265" t="s">
        <v>741</v>
      </c>
      <c r="C49" s="301">
        <v>331</v>
      </c>
      <c r="D49" s="301">
        <v>270</v>
      </c>
      <c r="E49" s="301">
        <v>301</v>
      </c>
      <c r="F49" s="301">
        <v>216</v>
      </c>
      <c r="G49" s="301">
        <v>0</v>
      </c>
      <c r="H49" s="301">
        <v>0</v>
      </c>
      <c r="I49" s="301">
        <v>0</v>
      </c>
      <c r="J49" s="301">
        <v>0</v>
      </c>
      <c r="K49" s="301">
        <v>0</v>
      </c>
      <c r="L49" s="302">
        <v>0</v>
      </c>
      <c r="M49" s="302">
        <v>0</v>
      </c>
      <c r="N49" s="302">
        <v>0</v>
      </c>
      <c r="O49" s="308">
        <f t="shared" si="5"/>
        <v>1118</v>
      </c>
      <c r="P49" s="183"/>
      <c r="Q49" s="183"/>
      <c r="R49" s="183"/>
      <c r="S49" s="183"/>
      <c r="T49" s="183"/>
      <c r="U49" s="183"/>
      <c r="V49" s="292"/>
      <c r="W49" s="183"/>
      <c r="X49" s="183"/>
      <c r="Y49" s="183"/>
      <c r="Z49" s="183"/>
      <c r="AA49" s="183"/>
      <c r="AB49" s="183"/>
      <c r="AC49" s="183"/>
      <c r="AD49" s="262"/>
      <c r="AE49" s="246"/>
      <c r="AF49" s="251"/>
      <c r="AG49" s="251"/>
      <c r="AH49" s="251"/>
      <c r="AI49" s="251"/>
      <c r="AP49" s="251"/>
      <c r="AQ49" s="251"/>
      <c r="AR49" s="251"/>
      <c r="AS49" s="251"/>
    </row>
    <row r="50" spans="1:45" s="185" customFormat="1" ht="14.45" customHeight="1" x14ac:dyDescent="0.2">
      <c r="A50" s="305" t="s">
        <v>1</v>
      </c>
      <c r="B50" s="305" t="s">
        <v>0</v>
      </c>
      <c r="C50" s="306">
        <f t="shared" ref="C50:N50" si="7">SUM(C51:C53)</f>
        <v>2914</v>
      </c>
      <c r="D50" s="306">
        <f t="shared" si="7"/>
        <v>3062</v>
      </c>
      <c r="E50" s="306">
        <f t="shared" si="7"/>
        <v>4443</v>
      </c>
      <c r="F50" s="306">
        <f t="shared" si="7"/>
        <v>1660</v>
      </c>
      <c r="G50" s="306">
        <f t="shared" si="7"/>
        <v>0</v>
      </c>
      <c r="H50" s="306">
        <f t="shared" si="7"/>
        <v>0</v>
      </c>
      <c r="I50" s="306">
        <f t="shared" si="7"/>
        <v>0</v>
      </c>
      <c r="J50" s="306">
        <f t="shared" si="7"/>
        <v>0</v>
      </c>
      <c r="K50" s="306">
        <f t="shared" si="7"/>
        <v>0</v>
      </c>
      <c r="L50" s="306">
        <f t="shared" si="7"/>
        <v>0</v>
      </c>
      <c r="M50" s="306">
        <f t="shared" si="7"/>
        <v>0</v>
      </c>
      <c r="N50" s="306">
        <f t="shared" si="7"/>
        <v>0</v>
      </c>
      <c r="O50" s="306">
        <f t="shared" si="5"/>
        <v>12079</v>
      </c>
      <c r="P50" s="183"/>
      <c r="Q50" s="183"/>
      <c r="R50" s="183"/>
      <c r="S50" s="183"/>
      <c r="T50" s="183"/>
      <c r="U50" s="214"/>
      <c r="V50" s="297"/>
      <c r="W50" s="214"/>
      <c r="X50" s="214"/>
      <c r="Y50" s="214"/>
      <c r="Z50" s="214"/>
      <c r="AA50" s="214"/>
      <c r="AB50" s="214"/>
      <c r="AC50" s="214"/>
      <c r="AD50" s="262"/>
      <c r="AE50" s="262"/>
      <c r="AF50" s="251"/>
      <c r="AG50" s="251"/>
      <c r="AH50" s="251"/>
      <c r="AI50" s="251"/>
      <c r="AP50" s="251"/>
      <c r="AQ50" s="251"/>
      <c r="AR50" s="251"/>
      <c r="AS50" s="251"/>
    </row>
    <row r="51" spans="1:45" s="185" customFormat="1" ht="14.45" customHeight="1" x14ac:dyDescent="0.2">
      <c r="A51" s="265"/>
      <c r="B51" s="265" t="s">
        <v>738</v>
      </c>
      <c r="C51" s="301">
        <v>185</v>
      </c>
      <c r="D51" s="301">
        <v>181</v>
      </c>
      <c r="E51" s="301">
        <v>175</v>
      </c>
      <c r="F51" s="301">
        <v>84</v>
      </c>
      <c r="G51" s="301">
        <v>0</v>
      </c>
      <c r="H51" s="301">
        <v>0</v>
      </c>
      <c r="I51" s="301">
        <v>0</v>
      </c>
      <c r="J51" s="301">
        <v>0</v>
      </c>
      <c r="K51" s="301">
        <v>0</v>
      </c>
      <c r="L51" s="302">
        <v>0</v>
      </c>
      <c r="M51" s="302">
        <v>0</v>
      </c>
      <c r="N51" s="302">
        <v>0</v>
      </c>
      <c r="O51" s="308">
        <f t="shared" si="5"/>
        <v>625</v>
      </c>
      <c r="P51" s="183"/>
      <c r="Q51" s="183"/>
      <c r="R51" s="183"/>
      <c r="S51" s="183"/>
      <c r="T51" s="183"/>
      <c r="U51" s="183"/>
      <c r="V51" s="292"/>
      <c r="W51" s="183"/>
      <c r="X51" s="214"/>
      <c r="Y51" s="214"/>
      <c r="Z51" s="214"/>
      <c r="AA51" s="214"/>
      <c r="AB51" s="214"/>
      <c r="AC51" s="214"/>
      <c r="AD51" s="262"/>
      <c r="AE51" s="262"/>
      <c r="AF51" s="251"/>
      <c r="AG51" s="251"/>
      <c r="AH51" s="251"/>
      <c r="AI51" s="251"/>
      <c r="AO51" s="251"/>
      <c r="AP51" s="251"/>
      <c r="AQ51" s="251"/>
      <c r="AR51" s="251"/>
      <c r="AS51" s="251"/>
    </row>
    <row r="52" spans="1:45" s="185" customFormat="1" ht="14.45" customHeight="1" x14ac:dyDescent="0.2">
      <c r="A52" s="265"/>
      <c r="B52" s="265" t="s">
        <v>739</v>
      </c>
      <c r="C52" s="301">
        <v>239</v>
      </c>
      <c r="D52" s="301">
        <v>213</v>
      </c>
      <c r="E52" s="301">
        <v>250</v>
      </c>
      <c r="F52" s="301">
        <v>156</v>
      </c>
      <c r="G52" s="301">
        <v>0</v>
      </c>
      <c r="H52" s="301">
        <v>0</v>
      </c>
      <c r="I52" s="301">
        <v>0</v>
      </c>
      <c r="J52" s="301">
        <v>0</v>
      </c>
      <c r="K52" s="301">
        <v>0</v>
      </c>
      <c r="L52" s="302">
        <v>0</v>
      </c>
      <c r="M52" s="302">
        <v>0</v>
      </c>
      <c r="N52" s="302">
        <v>0</v>
      </c>
      <c r="O52" s="308">
        <f t="shared" si="5"/>
        <v>858</v>
      </c>
      <c r="P52" s="183"/>
      <c r="Q52" s="183"/>
      <c r="R52" s="183"/>
      <c r="S52" s="183"/>
      <c r="T52" s="183"/>
      <c r="U52" s="183"/>
      <c r="V52" s="292"/>
      <c r="W52" s="183"/>
      <c r="X52" s="183"/>
      <c r="Y52" s="214"/>
      <c r="Z52" s="214"/>
      <c r="AA52" s="214"/>
      <c r="AB52" s="214"/>
      <c r="AC52" s="183"/>
      <c r="AD52" s="262"/>
      <c r="AE52" s="246"/>
      <c r="AF52" s="251"/>
      <c r="AG52" s="251"/>
      <c r="AH52" s="251"/>
      <c r="AI52" s="251"/>
      <c r="AP52" s="251"/>
      <c r="AQ52" s="251"/>
      <c r="AR52" s="251"/>
      <c r="AS52" s="251"/>
    </row>
    <row r="53" spans="1:45" s="185" customFormat="1" ht="14.45" customHeight="1" x14ac:dyDescent="0.2">
      <c r="A53" s="265"/>
      <c r="B53" s="265" t="s">
        <v>741</v>
      </c>
      <c r="C53" s="301">
        <v>2490</v>
      </c>
      <c r="D53" s="301">
        <v>2668</v>
      </c>
      <c r="E53" s="301">
        <v>4018</v>
      </c>
      <c r="F53" s="301">
        <v>1420</v>
      </c>
      <c r="G53" s="301">
        <v>0</v>
      </c>
      <c r="H53" s="301">
        <v>0</v>
      </c>
      <c r="I53" s="301">
        <v>0</v>
      </c>
      <c r="J53" s="301">
        <v>0</v>
      </c>
      <c r="K53" s="301">
        <v>0</v>
      </c>
      <c r="L53" s="302">
        <v>0</v>
      </c>
      <c r="M53" s="302">
        <v>0</v>
      </c>
      <c r="N53" s="302">
        <v>0</v>
      </c>
      <c r="O53" s="308">
        <f t="shared" si="5"/>
        <v>10596</v>
      </c>
      <c r="P53" s="183"/>
      <c r="Q53" s="183"/>
      <c r="R53" s="183"/>
      <c r="S53" s="183"/>
      <c r="T53" s="183"/>
      <c r="U53" s="183"/>
      <c r="V53" s="292"/>
      <c r="W53" s="183"/>
      <c r="X53" s="214"/>
      <c r="Y53" s="214"/>
      <c r="Z53" s="214"/>
      <c r="AA53" s="214"/>
      <c r="AB53" s="214"/>
      <c r="AC53" s="214"/>
      <c r="AD53" s="262"/>
      <c r="AE53" s="262"/>
      <c r="AF53" s="251"/>
      <c r="AG53" s="251"/>
      <c r="AH53" s="251"/>
      <c r="AI53" s="251"/>
      <c r="AP53" s="251"/>
      <c r="AQ53" s="251"/>
      <c r="AR53" s="251"/>
      <c r="AS53" s="251"/>
    </row>
    <row r="54" spans="1:45" s="185" customFormat="1" ht="14.45" customHeight="1" x14ac:dyDescent="0.2">
      <c r="A54" s="305" t="s">
        <v>2</v>
      </c>
      <c r="B54" s="305" t="s">
        <v>0</v>
      </c>
      <c r="C54" s="306">
        <f t="shared" ref="C54:N54" si="8">SUM(C55:C57)</f>
        <v>550</v>
      </c>
      <c r="D54" s="306">
        <f t="shared" si="8"/>
        <v>391</v>
      </c>
      <c r="E54" s="306">
        <f t="shared" si="8"/>
        <v>410</v>
      </c>
      <c r="F54" s="306">
        <f t="shared" si="8"/>
        <v>403</v>
      </c>
      <c r="G54" s="306">
        <f t="shared" si="8"/>
        <v>0</v>
      </c>
      <c r="H54" s="306">
        <f t="shared" si="8"/>
        <v>0</v>
      </c>
      <c r="I54" s="306">
        <f t="shared" si="8"/>
        <v>0</v>
      </c>
      <c r="J54" s="306">
        <f t="shared" si="8"/>
        <v>0</v>
      </c>
      <c r="K54" s="306">
        <f t="shared" si="8"/>
        <v>0</v>
      </c>
      <c r="L54" s="306">
        <f t="shared" si="8"/>
        <v>0</v>
      </c>
      <c r="M54" s="306">
        <f t="shared" si="8"/>
        <v>0</v>
      </c>
      <c r="N54" s="306">
        <f t="shared" si="8"/>
        <v>0</v>
      </c>
      <c r="O54" s="306">
        <f t="shared" si="5"/>
        <v>1754</v>
      </c>
      <c r="P54" s="183"/>
      <c r="Q54" s="183"/>
      <c r="R54" s="183"/>
      <c r="S54" s="183"/>
      <c r="T54" s="183"/>
      <c r="U54" s="183"/>
      <c r="V54" s="292"/>
      <c r="W54" s="183"/>
      <c r="X54" s="183"/>
      <c r="Y54" s="214"/>
      <c r="Z54" s="214"/>
      <c r="AA54" s="183"/>
      <c r="AB54" s="214"/>
      <c r="AC54" s="183"/>
      <c r="AD54" s="246"/>
      <c r="AE54" s="246"/>
      <c r="AF54" s="251"/>
      <c r="AG54" s="251"/>
      <c r="AH54" s="251"/>
      <c r="AI54" s="251"/>
      <c r="AP54" s="251"/>
      <c r="AQ54" s="251"/>
      <c r="AR54" s="251"/>
      <c r="AS54" s="251"/>
    </row>
    <row r="55" spans="1:45" s="185" customFormat="1" ht="14.45" customHeight="1" x14ac:dyDescent="0.2">
      <c r="A55" s="265"/>
      <c r="B55" s="265" t="s">
        <v>738</v>
      </c>
      <c r="C55" s="301">
        <v>162</v>
      </c>
      <c r="D55" s="301">
        <v>167</v>
      </c>
      <c r="E55" s="301">
        <v>185</v>
      </c>
      <c r="F55" s="301">
        <v>139</v>
      </c>
      <c r="G55" s="301">
        <v>0</v>
      </c>
      <c r="H55" s="301">
        <v>0</v>
      </c>
      <c r="I55" s="301">
        <v>0</v>
      </c>
      <c r="J55" s="301">
        <v>0</v>
      </c>
      <c r="K55" s="301">
        <v>0</v>
      </c>
      <c r="L55" s="302">
        <v>0</v>
      </c>
      <c r="M55" s="302">
        <v>0</v>
      </c>
      <c r="N55" s="302">
        <v>0</v>
      </c>
      <c r="O55" s="308">
        <f t="shared" si="5"/>
        <v>653</v>
      </c>
      <c r="P55" s="183"/>
      <c r="Q55" s="183"/>
      <c r="R55" s="183"/>
      <c r="S55" s="183"/>
      <c r="T55" s="183"/>
      <c r="U55" s="183"/>
      <c r="V55" s="292"/>
      <c r="W55" s="183"/>
      <c r="X55" s="183"/>
      <c r="Y55" s="183"/>
      <c r="Z55" s="214"/>
      <c r="AA55" s="214"/>
      <c r="AB55" s="214"/>
      <c r="AC55" s="214"/>
      <c r="AD55" s="262"/>
      <c r="AE55" s="262"/>
      <c r="AF55" s="251"/>
      <c r="AG55" s="251"/>
      <c r="AH55" s="251"/>
      <c r="AP55" s="251"/>
      <c r="AQ55" s="251"/>
      <c r="AR55" s="251"/>
      <c r="AS55" s="251"/>
    </row>
    <row r="56" spans="1:45" s="185" customFormat="1" ht="14.45" customHeight="1" x14ac:dyDescent="0.2">
      <c r="A56" s="265"/>
      <c r="B56" s="265" t="s">
        <v>739</v>
      </c>
      <c r="C56" s="301">
        <v>50</v>
      </c>
      <c r="D56" s="301">
        <v>50</v>
      </c>
      <c r="E56" s="301">
        <v>33</v>
      </c>
      <c r="F56" s="301">
        <v>36</v>
      </c>
      <c r="G56" s="301">
        <v>0</v>
      </c>
      <c r="H56" s="301">
        <v>0</v>
      </c>
      <c r="I56" s="301">
        <v>0</v>
      </c>
      <c r="J56" s="301">
        <v>0</v>
      </c>
      <c r="K56" s="301">
        <v>0</v>
      </c>
      <c r="L56" s="302">
        <v>0</v>
      </c>
      <c r="M56" s="302">
        <v>0</v>
      </c>
      <c r="N56" s="302">
        <v>0</v>
      </c>
      <c r="O56" s="308">
        <f t="shared" si="5"/>
        <v>169</v>
      </c>
      <c r="P56" s="183"/>
      <c r="Q56" s="183"/>
      <c r="R56" s="183"/>
      <c r="S56" s="183"/>
      <c r="T56" s="183"/>
      <c r="U56" s="183"/>
      <c r="V56" s="297"/>
      <c r="W56" s="214"/>
      <c r="X56" s="214"/>
      <c r="Y56" s="214"/>
      <c r="Z56" s="214"/>
      <c r="AA56" s="214"/>
      <c r="AB56" s="214"/>
      <c r="AC56" s="214"/>
      <c r="AD56" s="262"/>
      <c r="AE56" s="262"/>
      <c r="AF56" s="251"/>
      <c r="AG56" s="251"/>
      <c r="AH56" s="251"/>
      <c r="AI56" s="251"/>
      <c r="AP56" s="251"/>
      <c r="AQ56" s="251"/>
      <c r="AR56" s="251"/>
      <c r="AS56" s="251"/>
    </row>
    <row r="57" spans="1:45" s="185" customFormat="1" ht="14.45" customHeight="1" x14ac:dyDescent="0.2">
      <c r="A57" s="265"/>
      <c r="B57" s="265" t="s">
        <v>741</v>
      </c>
      <c r="C57" s="301">
        <v>338</v>
      </c>
      <c r="D57" s="301">
        <v>174</v>
      </c>
      <c r="E57" s="301">
        <v>192</v>
      </c>
      <c r="F57" s="301">
        <v>228</v>
      </c>
      <c r="G57" s="301">
        <v>0</v>
      </c>
      <c r="H57" s="301">
        <v>0</v>
      </c>
      <c r="I57" s="301">
        <v>0</v>
      </c>
      <c r="J57" s="301">
        <v>0</v>
      </c>
      <c r="K57" s="301">
        <v>0</v>
      </c>
      <c r="L57" s="302">
        <v>0</v>
      </c>
      <c r="M57" s="302">
        <v>0</v>
      </c>
      <c r="N57" s="302">
        <v>0</v>
      </c>
      <c r="O57" s="308">
        <f t="shared" si="5"/>
        <v>932</v>
      </c>
      <c r="P57" s="183"/>
      <c r="Q57" s="183"/>
      <c r="R57" s="183"/>
      <c r="S57" s="183"/>
      <c r="T57" s="183"/>
      <c r="U57" s="183"/>
      <c r="V57" s="297"/>
      <c r="W57" s="214"/>
      <c r="X57" s="214"/>
      <c r="Y57" s="214"/>
      <c r="Z57" s="214"/>
      <c r="AA57" s="214"/>
      <c r="AB57" s="214"/>
      <c r="AC57" s="183"/>
      <c r="AD57" s="246"/>
      <c r="AE57" s="246"/>
      <c r="AF57" s="251"/>
      <c r="AG57" s="251"/>
      <c r="AI57" s="251"/>
      <c r="AP57" s="251"/>
      <c r="AQ57" s="251"/>
      <c r="AR57" s="251"/>
      <c r="AS57" s="251"/>
    </row>
    <row r="58" spans="1:45" s="185" customFormat="1" ht="14.45" customHeight="1" x14ac:dyDescent="0.2">
      <c r="A58" s="305" t="s">
        <v>753</v>
      </c>
      <c r="B58" s="305" t="s">
        <v>0</v>
      </c>
      <c r="C58" s="306">
        <f t="shared" ref="C58:N58" si="9">SUM(C59:C61)</f>
        <v>5626</v>
      </c>
      <c r="D58" s="306">
        <f t="shared" si="9"/>
        <v>5630</v>
      </c>
      <c r="E58" s="306">
        <f t="shared" si="9"/>
        <v>5124</v>
      </c>
      <c r="F58" s="306">
        <f t="shared" si="9"/>
        <v>4021</v>
      </c>
      <c r="G58" s="306">
        <f t="shared" si="9"/>
        <v>0</v>
      </c>
      <c r="H58" s="306">
        <f t="shared" si="9"/>
        <v>0</v>
      </c>
      <c r="I58" s="306">
        <f t="shared" si="9"/>
        <v>0</v>
      </c>
      <c r="J58" s="306">
        <f t="shared" si="9"/>
        <v>0</v>
      </c>
      <c r="K58" s="306">
        <f t="shared" si="9"/>
        <v>0</v>
      </c>
      <c r="L58" s="306">
        <f t="shared" si="9"/>
        <v>0</v>
      </c>
      <c r="M58" s="306">
        <f t="shared" si="9"/>
        <v>0</v>
      </c>
      <c r="N58" s="306">
        <f t="shared" si="9"/>
        <v>0</v>
      </c>
      <c r="O58" s="306">
        <f t="shared" si="5"/>
        <v>20401</v>
      </c>
      <c r="P58" s="183"/>
      <c r="Q58" s="183"/>
      <c r="R58" s="183"/>
      <c r="S58" s="183"/>
      <c r="T58" s="183"/>
      <c r="U58" s="183"/>
      <c r="V58" s="292"/>
      <c r="W58" s="183"/>
      <c r="X58" s="183"/>
      <c r="Y58" s="214"/>
      <c r="Z58" s="214"/>
      <c r="AA58" s="214"/>
      <c r="AB58" s="214"/>
      <c r="AC58" s="214"/>
      <c r="AD58" s="262"/>
      <c r="AE58" s="262"/>
      <c r="AF58" s="251"/>
      <c r="AG58" s="251"/>
      <c r="AH58" s="251"/>
      <c r="AI58" s="251"/>
      <c r="AP58" s="251"/>
      <c r="AQ58" s="251"/>
      <c r="AR58" s="251"/>
      <c r="AS58" s="251"/>
    </row>
    <row r="59" spans="1:45" s="185" customFormat="1" ht="14.45" customHeight="1" x14ac:dyDescent="0.2">
      <c r="A59" s="265"/>
      <c r="B59" s="265" t="s">
        <v>738</v>
      </c>
      <c r="C59" s="301">
        <v>102</v>
      </c>
      <c r="D59" s="301">
        <v>54</v>
      </c>
      <c r="E59" s="301">
        <v>57</v>
      </c>
      <c r="F59" s="301">
        <v>65</v>
      </c>
      <c r="G59" s="301">
        <v>0</v>
      </c>
      <c r="H59" s="301">
        <v>0</v>
      </c>
      <c r="I59" s="301">
        <v>0</v>
      </c>
      <c r="J59" s="301">
        <v>0</v>
      </c>
      <c r="K59" s="301">
        <v>0</v>
      </c>
      <c r="L59" s="302">
        <v>0</v>
      </c>
      <c r="M59" s="302">
        <v>0</v>
      </c>
      <c r="N59" s="302">
        <v>0</v>
      </c>
      <c r="O59" s="308">
        <f t="shared" si="5"/>
        <v>278</v>
      </c>
      <c r="P59" s="183"/>
      <c r="Q59" s="183"/>
      <c r="R59" s="183"/>
      <c r="S59" s="183"/>
      <c r="T59" s="183"/>
      <c r="U59" s="183"/>
      <c r="V59" s="292"/>
      <c r="W59" s="183"/>
      <c r="X59" s="183"/>
      <c r="Y59" s="214"/>
      <c r="Z59" s="214"/>
      <c r="AA59" s="214"/>
      <c r="AB59" s="214"/>
      <c r="AC59" s="214"/>
      <c r="AD59" s="262"/>
      <c r="AE59" s="262"/>
      <c r="AF59" s="251"/>
      <c r="AG59" s="251"/>
      <c r="AH59" s="251"/>
      <c r="AP59" s="251"/>
      <c r="AQ59" s="251"/>
      <c r="AR59" s="251"/>
      <c r="AS59" s="251"/>
    </row>
    <row r="60" spans="1:45" s="185" customFormat="1" ht="14.45" customHeight="1" x14ac:dyDescent="0.2">
      <c r="A60" s="265"/>
      <c r="B60" s="265" t="s">
        <v>739</v>
      </c>
      <c r="C60" s="301">
        <v>92</v>
      </c>
      <c r="D60" s="301">
        <v>75</v>
      </c>
      <c r="E60" s="301">
        <v>63</v>
      </c>
      <c r="F60" s="301">
        <v>41</v>
      </c>
      <c r="G60" s="301">
        <v>0</v>
      </c>
      <c r="H60" s="301">
        <v>0</v>
      </c>
      <c r="I60" s="301">
        <v>0</v>
      </c>
      <c r="J60" s="301">
        <v>0</v>
      </c>
      <c r="K60" s="301">
        <v>0</v>
      </c>
      <c r="L60" s="302">
        <v>0</v>
      </c>
      <c r="M60" s="302">
        <v>0</v>
      </c>
      <c r="N60" s="302">
        <v>0</v>
      </c>
      <c r="O60" s="308">
        <f t="shared" si="5"/>
        <v>271</v>
      </c>
      <c r="P60" s="183"/>
      <c r="Q60" s="183"/>
      <c r="R60" s="183"/>
      <c r="S60" s="183"/>
      <c r="T60" s="183"/>
      <c r="U60" s="183"/>
      <c r="V60" s="292"/>
      <c r="W60" s="183"/>
      <c r="X60" s="183"/>
      <c r="Y60" s="214"/>
      <c r="Z60" s="214"/>
      <c r="AA60" s="214"/>
      <c r="AB60" s="214"/>
      <c r="AC60" s="214"/>
      <c r="AD60" s="262"/>
      <c r="AE60" s="262"/>
      <c r="AF60" s="251"/>
      <c r="AG60" s="251"/>
      <c r="AH60" s="251"/>
      <c r="AK60" s="251"/>
      <c r="AL60" s="251"/>
      <c r="AM60" s="251"/>
      <c r="AN60" s="251"/>
      <c r="AO60" s="251"/>
      <c r="AP60" s="251"/>
      <c r="AQ60" s="251"/>
      <c r="AR60" s="251"/>
      <c r="AS60" s="251"/>
    </row>
    <row r="61" spans="1:45" s="185" customFormat="1" ht="14.45" customHeight="1" x14ac:dyDescent="0.2">
      <c r="A61" s="265"/>
      <c r="B61" s="265" t="s">
        <v>741</v>
      </c>
      <c r="C61" s="301">
        <v>5432</v>
      </c>
      <c r="D61" s="301">
        <v>5501</v>
      </c>
      <c r="E61" s="301">
        <v>5004</v>
      </c>
      <c r="F61" s="301">
        <v>3915</v>
      </c>
      <c r="G61" s="301">
        <v>0</v>
      </c>
      <c r="H61" s="301">
        <v>0</v>
      </c>
      <c r="I61" s="301">
        <v>0</v>
      </c>
      <c r="J61" s="301">
        <v>0</v>
      </c>
      <c r="K61" s="301">
        <v>0</v>
      </c>
      <c r="L61" s="302">
        <v>0</v>
      </c>
      <c r="M61" s="302">
        <v>0</v>
      </c>
      <c r="N61" s="302">
        <v>0</v>
      </c>
      <c r="O61" s="308">
        <f t="shared" si="5"/>
        <v>19852</v>
      </c>
      <c r="P61" s="183"/>
      <c r="Q61" s="183"/>
      <c r="R61" s="183"/>
      <c r="S61" s="183"/>
      <c r="T61" s="183"/>
      <c r="U61" s="183"/>
      <c r="V61" s="292"/>
      <c r="W61" s="183"/>
      <c r="X61" s="183"/>
      <c r="Y61" s="214"/>
      <c r="Z61" s="214"/>
      <c r="AA61" s="214"/>
      <c r="AB61" s="214"/>
      <c r="AC61" s="214"/>
      <c r="AD61" s="262"/>
      <c r="AE61" s="262"/>
      <c r="AF61" s="251"/>
      <c r="AG61" s="251"/>
      <c r="AI61" s="251"/>
      <c r="AP61" s="251"/>
      <c r="AQ61" s="251"/>
      <c r="AR61" s="251"/>
      <c r="AS61" s="251"/>
    </row>
    <row r="62" spans="1:45" s="185" customFormat="1" ht="14.45" customHeight="1" x14ac:dyDescent="0.2">
      <c r="A62" s="305" t="s">
        <v>754</v>
      </c>
      <c r="B62" s="305" t="s">
        <v>0</v>
      </c>
      <c r="C62" s="306">
        <f t="shared" ref="C62:N62" si="10">SUM(C63:C65)</f>
        <v>67</v>
      </c>
      <c r="D62" s="306">
        <f t="shared" si="10"/>
        <v>78</v>
      </c>
      <c r="E62" s="306">
        <f t="shared" si="10"/>
        <v>63</v>
      </c>
      <c r="F62" s="306">
        <f t="shared" si="10"/>
        <v>62</v>
      </c>
      <c r="G62" s="306">
        <f t="shared" si="10"/>
        <v>0</v>
      </c>
      <c r="H62" s="306">
        <f t="shared" si="10"/>
        <v>0</v>
      </c>
      <c r="I62" s="306">
        <f t="shared" si="10"/>
        <v>0</v>
      </c>
      <c r="J62" s="306">
        <f t="shared" si="10"/>
        <v>0</v>
      </c>
      <c r="K62" s="306">
        <f t="shared" si="10"/>
        <v>0</v>
      </c>
      <c r="L62" s="306">
        <f t="shared" si="10"/>
        <v>0</v>
      </c>
      <c r="M62" s="306">
        <f t="shared" si="10"/>
        <v>0</v>
      </c>
      <c r="N62" s="306">
        <f t="shared" si="10"/>
        <v>0</v>
      </c>
      <c r="O62" s="306">
        <f t="shared" si="5"/>
        <v>270</v>
      </c>
      <c r="P62" s="183"/>
      <c r="Q62" s="183"/>
      <c r="R62" s="183"/>
      <c r="S62" s="183"/>
      <c r="T62" s="183"/>
      <c r="U62" s="183"/>
      <c r="V62" s="292"/>
      <c r="W62" s="183"/>
      <c r="X62" s="183"/>
      <c r="Y62" s="214"/>
      <c r="Z62" s="214"/>
      <c r="AA62" s="214"/>
      <c r="AB62" s="214"/>
      <c r="AC62" s="214"/>
      <c r="AD62" s="262"/>
      <c r="AE62" s="262"/>
      <c r="AF62" s="251"/>
      <c r="AG62" s="251"/>
      <c r="AI62" s="251"/>
      <c r="AP62" s="251"/>
      <c r="AQ62" s="251"/>
      <c r="AR62" s="251"/>
      <c r="AS62" s="251"/>
    </row>
    <row r="63" spans="1:45" s="185" customFormat="1" ht="14.45" customHeight="1" x14ac:dyDescent="0.2">
      <c r="A63" s="265"/>
      <c r="B63" s="265" t="s">
        <v>738</v>
      </c>
      <c r="C63" s="301">
        <v>33</v>
      </c>
      <c r="D63" s="301">
        <v>31</v>
      </c>
      <c r="E63" s="301">
        <v>20</v>
      </c>
      <c r="F63" s="301">
        <v>17</v>
      </c>
      <c r="G63" s="301">
        <v>0</v>
      </c>
      <c r="H63" s="301">
        <v>0</v>
      </c>
      <c r="I63" s="301">
        <v>0</v>
      </c>
      <c r="J63" s="301">
        <v>0</v>
      </c>
      <c r="K63" s="301">
        <v>0</v>
      </c>
      <c r="L63" s="302">
        <v>0</v>
      </c>
      <c r="M63" s="302">
        <v>0</v>
      </c>
      <c r="N63" s="302">
        <v>0</v>
      </c>
      <c r="O63" s="308">
        <f t="shared" si="5"/>
        <v>101</v>
      </c>
      <c r="P63" s="183"/>
      <c r="Q63" s="183"/>
      <c r="R63" s="183"/>
      <c r="S63" s="183"/>
      <c r="T63" s="183"/>
      <c r="U63" s="183"/>
      <c r="V63" s="292"/>
      <c r="W63" s="183"/>
      <c r="X63" s="183"/>
      <c r="Y63" s="214"/>
      <c r="Z63" s="214"/>
      <c r="AA63" s="214"/>
      <c r="AB63" s="214"/>
      <c r="AC63" s="214"/>
      <c r="AD63" s="262"/>
      <c r="AE63" s="262"/>
      <c r="AF63" s="251"/>
      <c r="AG63" s="251"/>
      <c r="AI63" s="251"/>
      <c r="AP63" s="251"/>
      <c r="AQ63" s="251"/>
      <c r="AR63" s="251"/>
      <c r="AS63" s="251"/>
    </row>
    <row r="64" spans="1:45" s="185" customFormat="1" ht="14.45" customHeight="1" x14ac:dyDescent="0.2">
      <c r="A64" s="265"/>
      <c r="B64" s="265" t="s">
        <v>739</v>
      </c>
      <c r="C64" s="301">
        <v>11</v>
      </c>
      <c r="D64" s="301">
        <v>5</v>
      </c>
      <c r="E64" s="301">
        <v>12</v>
      </c>
      <c r="F64" s="301">
        <v>3</v>
      </c>
      <c r="G64" s="301">
        <v>0</v>
      </c>
      <c r="H64" s="301">
        <v>0</v>
      </c>
      <c r="I64" s="301">
        <v>0</v>
      </c>
      <c r="J64" s="301">
        <v>0</v>
      </c>
      <c r="K64" s="301">
        <v>0</v>
      </c>
      <c r="L64" s="302">
        <v>0</v>
      </c>
      <c r="M64" s="302">
        <v>0</v>
      </c>
      <c r="N64" s="302">
        <v>0</v>
      </c>
      <c r="O64" s="308">
        <f t="shared" si="5"/>
        <v>31</v>
      </c>
      <c r="P64" s="183"/>
      <c r="Q64" s="183"/>
      <c r="R64" s="183"/>
      <c r="S64" s="183"/>
      <c r="T64" s="183"/>
      <c r="U64" s="183"/>
      <c r="V64" s="292"/>
      <c r="W64" s="183"/>
      <c r="X64" s="183"/>
      <c r="Y64" s="214"/>
      <c r="Z64" s="214"/>
      <c r="AA64" s="214"/>
      <c r="AB64" s="214"/>
      <c r="AC64" s="214"/>
      <c r="AD64" s="262"/>
      <c r="AE64" s="262"/>
      <c r="AF64" s="251"/>
      <c r="AG64" s="251"/>
      <c r="AI64" s="251"/>
      <c r="AP64" s="251"/>
      <c r="AQ64" s="251"/>
      <c r="AR64" s="251"/>
      <c r="AS64" s="251"/>
    </row>
    <row r="65" spans="1:45" s="185" customFormat="1" ht="14.45" customHeight="1" x14ac:dyDescent="0.2">
      <c r="A65" s="265"/>
      <c r="B65" s="265" t="s">
        <v>741</v>
      </c>
      <c r="C65" s="301">
        <v>23</v>
      </c>
      <c r="D65" s="301">
        <v>42</v>
      </c>
      <c r="E65" s="301">
        <v>31</v>
      </c>
      <c r="F65" s="301">
        <v>42</v>
      </c>
      <c r="G65" s="301">
        <v>0</v>
      </c>
      <c r="H65" s="301">
        <v>0</v>
      </c>
      <c r="I65" s="301">
        <v>0</v>
      </c>
      <c r="J65" s="301">
        <v>0</v>
      </c>
      <c r="K65" s="301">
        <v>0</v>
      </c>
      <c r="L65" s="302">
        <v>0</v>
      </c>
      <c r="M65" s="302">
        <v>0</v>
      </c>
      <c r="N65" s="302">
        <v>0</v>
      </c>
      <c r="O65" s="308">
        <f t="shared" si="5"/>
        <v>138</v>
      </c>
      <c r="P65" s="183"/>
      <c r="Q65" s="183"/>
      <c r="R65" s="183"/>
      <c r="S65" s="183"/>
      <c r="T65" s="183"/>
      <c r="U65" s="183"/>
      <c r="V65" s="292"/>
      <c r="W65" s="183"/>
      <c r="X65" s="183"/>
      <c r="Y65" s="214"/>
      <c r="Z65" s="214"/>
      <c r="AA65" s="214"/>
      <c r="AB65" s="214"/>
      <c r="AC65" s="214"/>
      <c r="AD65" s="262"/>
      <c r="AE65" s="262"/>
      <c r="AF65" s="251"/>
      <c r="AG65" s="251"/>
      <c r="AI65" s="251"/>
      <c r="AP65" s="251"/>
      <c r="AQ65" s="251"/>
      <c r="AR65" s="251"/>
      <c r="AS65" s="251"/>
    </row>
    <row r="66" spans="1:45" s="185" customFormat="1" ht="14.45" customHeight="1" x14ac:dyDescent="0.2">
      <c r="A66" s="305" t="s">
        <v>755</v>
      </c>
      <c r="B66" s="305" t="s">
        <v>0</v>
      </c>
      <c r="C66" s="306">
        <f t="shared" ref="C66:N66" si="11">SUM(C67:C69)</f>
        <v>9731</v>
      </c>
      <c r="D66" s="306">
        <f t="shared" si="11"/>
        <v>9022</v>
      </c>
      <c r="E66" s="306">
        <f t="shared" si="11"/>
        <v>8784</v>
      </c>
      <c r="F66" s="306">
        <f t="shared" si="11"/>
        <v>9003</v>
      </c>
      <c r="G66" s="306">
        <f t="shared" si="11"/>
        <v>0</v>
      </c>
      <c r="H66" s="306">
        <f t="shared" si="11"/>
        <v>0</v>
      </c>
      <c r="I66" s="306">
        <f t="shared" si="11"/>
        <v>0</v>
      </c>
      <c r="J66" s="306">
        <f t="shared" si="11"/>
        <v>0</v>
      </c>
      <c r="K66" s="306">
        <f t="shared" si="11"/>
        <v>0</v>
      </c>
      <c r="L66" s="306">
        <f t="shared" si="11"/>
        <v>0</v>
      </c>
      <c r="M66" s="306">
        <f t="shared" si="11"/>
        <v>0</v>
      </c>
      <c r="N66" s="306">
        <f t="shared" si="11"/>
        <v>0</v>
      </c>
      <c r="O66" s="306">
        <f t="shared" si="5"/>
        <v>36540</v>
      </c>
      <c r="P66" s="183"/>
      <c r="Q66" s="183"/>
      <c r="R66" s="183"/>
      <c r="S66" s="183"/>
      <c r="T66" s="183"/>
      <c r="U66" s="183"/>
      <c r="V66" s="292"/>
      <c r="W66" s="183"/>
      <c r="X66" s="183"/>
      <c r="Y66" s="214"/>
      <c r="Z66" s="214"/>
      <c r="AA66" s="214"/>
      <c r="AB66" s="214"/>
      <c r="AC66" s="214"/>
      <c r="AD66" s="262"/>
      <c r="AE66" s="262"/>
      <c r="AF66" s="251"/>
      <c r="AG66" s="251"/>
      <c r="AI66" s="251"/>
      <c r="AP66" s="251"/>
      <c r="AQ66" s="251"/>
      <c r="AR66" s="251"/>
      <c r="AS66" s="251"/>
    </row>
    <row r="67" spans="1:45" s="185" customFormat="1" ht="14.45" customHeight="1" x14ac:dyDescent="0.2">
      <c r="A67" s="265"/>
      <c r="B67" s="265" t="s">
        <v>738</v>
      </c>
      <c r="C67" s="301">
        <v>4095</v>
      </c>
      <c r="D67" s="301">
        <v>3942</v>
      </c>
      <c r="E67" s="301">
        <v>3875</v>
      </c>
      <c r="F67" s="301">
        <v>3689</v>
      </c>
      <c r="G67" s="301">
        <v>0</v>
      </c>
      <c r="H67" s="301">
        <v>0</v>
      </c>
      <c r="I67" s="301">
        <v>0</v>
      </c>
      <c r="J67" s="301">
        <v>0</v>
      </c>
      <c r="K67" s="301">
        <v>0</v>
      </c>
      <c r="L67" s="302">
        <v>0</v>
      </c>
      <c r="M67" s="302">
        <v>0</v>
      </c>
      <c r="N67" s="302">
        <v>0</v>
      </c>
      <c r="O67" s="308">
        <f t="shared" si="5"/>
        <v>15601</v>
      </c>
      <c r="P67" s="183"/>
      <c r="Q67" s="183"/>
      <c r="R67" s="183"/>
      <c r="S67" s="183"/>
      <c r="T67" s="183"/>
      <c r="U67" s="183"/>
      <c r="V67" s="292"/>
      <c r="W67" s="183"/>
      <c r="X67" s="183"/>
      <c r="Y67" s="214"/>
      <c r="Z67" s="214"/>
      <c r="AA67" s="214"/>
      <c r="AB67" s="214"/>
      <c r="AC67" s="214"/>
      <c r="AD67" s="262"/>
      <c r="AE67" s="262"/>
      <c r="AF67" s="251"/>
      <c r="AG67" s="251"/>
      <c r="AI67" s="251"/>
      <c r="AP67" s="251"/>
      <c r="AQ67" s="251"/>
      <c r="AR67" s="251"/>
      <c r="AS67" s="251"/>
    </row>
    <row r="68" spans="1:45" s="185" customFormat="1" ht="14.45" customHeight="1" x14ac:dyDescent="0.2">
      <c r="A68" s="265"/>
      <c r="B68" s="265" t="s">
        <v>739</v>
      </c>
      <c r="C68" s="301">
        <v>1073</v>
      </c>
      <c r="D68" s="301">
        <v>1039</v>
      </c>
      <c r="E68" s="301">
        <v>1017</v>
      </c>
      <c r="F68" s="301">
        <v>1007</v>
      </c>
      <c r="G68" s="301">
        <v>0</v>
      </c>
      <c r="H68" s="301">
        <v>0</v>
      </c>
      <c r="I68" s="301">
        <v>0</v>
      </c>
      <c r="J68" s="301">
        <v>0</v>
      </c>
      <c r="K68" s="301">
        <v>0</v>
      </c>
      <c r="L68" s="302">
        <v>0</v>
      </c>
      <c r="M68" s="302">
        <v>0</v>
      </c>
      <c r="N68" s="302">
        <v>0</v>
      </c>
      <c r="O68" s="308">
        <f t="shared" si="5"/>
        <v>4136</v>
      </c>
      <c r="P68" s="183"/>
      <c r="Q68" s="183"/>
      <c r="R68" s="183"/>
      <c r="S68" s="183"/>
      <c r="T68" s="183"/>
      <c r="U68" s="183"/>
      <c r="V68" s="292"/>
      <c r="W68" s="183"/>
      <c r="X68" s="183"/>
      <c r="Y68" s="214"/>
      <c r="Z68" s="214"/>
      <c r="AA68" s="214"/>
      <c r="AB68" s="214"/>
      <c r="AC68" s="214"/>
      <c r="AD68" s="262"/>
      <c r="AE68" s="262"/>
      <c r="AF68" s="251"/>
      <c r="AG68" s="251"/>
      <c r="AI68" s="251"/>
      <c r="AP68" s="251"/>
      <c r="AQ68" s="251"/>
      <c r="AR68" s="251"/>
      <c r="AS68" s="251"/>
    </row>
    <row r="69" spans="1:45" s="185" customFormat="1" ht="14.45" customHeight="1" x14ac:dyDescent="0.2">
      <c r="A69" s="265"/>
      <c r="B69" s="265" t="s">
        <v>741</v>
      </c>
      <c r="C69" s="301">
        <v>4563</v>
      </c>
      <c r="D69" s="301">
        <v>4041</v>
      </c>
      <c r="E69" s="301">
        <v>3892</v>
      </c>
      <c r="F69" s="301">
        <v>4307</v>
      </c>
      <c r="G69" s="301">
        <v>0</v>
      </c>
      <c r="H69" s="301">
        <v>0</v>
      </c>
      <c r="I69" s="301">
        <v>0</v>
      </c>
      <c r="J69" s="301">
        <v>0</v>
      </c>
      <c r="K69" s="301">
        <v>0</v>
      </c>
      <c r="L69" s="302">
        <v>0</v>
      </c>
      <c r="M69" s="302">
        <v>0</v>
      </c>
      <c r="N69" s="302">
        <v>0</v>
      </c>
      <c r="O69" s="308">
        <f t="shared" si="5"/>
        <v>16803</v>
      </c>
      <c r="P69" s="183"/>
      <c r="Q69" s="183"/>
      <c r="R69" s="183"/>
      <c r="S69" s="183"/>
      <c r="T69" s="183"/>
      <c r="U69" s="183"/>
      <c r="V69" s="292"/>
      <c r="W69" s="183"/>
      <c r="X69" s="183"/>
      <c r="Y69" s="214"/>
      <c r="Z69" s="214"/>
      <c r="AA69" s="214"/>
      <c r="AB69" s="214"/>
      <c r="AC69" s="214"/>
      <c r="AD69" s="262"/>
      <c r="AE69" s="262"/>
      <c r="AF69" s="251"/>
      <c r="AG69" s="251"/>
      <c r="AI69" s="251"/>
      <c r="AP69" s="251"/>
      <c r="AQ69" s="251"/>
      <c r="AR69" s="251"/>
      <c r="AS69" s="251"/>
    </row>
    <row r="70" spans="1:45" s="185" customFormat="1" ht="14.45" customHeight="1" x14ac:dyDescent="0.2">
      <c r="A70" s="305" t="s">
        <v>756</v>
      </c>
      <c r="B70" s="305" t="s">
        <v>0</v>
      </c>
      <c r="C70" s="306">
        <f t="shared" ref="C70:N70" si="12">SUM(C71:C73)</f>
        <v>99</v>
      </c>
      <c r="D70" s="306">
        <f t="shared" si="12"/>
        <v>82</v>
      </c>
      <c r="E70" s="306">
        <f t="shared" si="12"/>
        <v>84</v>
      </c>
      <c r="F70" s="306">
        <f t="shared" si="12"/>
        <v>87</v>
      </c>
      <c r="G70" s="306">
        <f t="shared" si="12"/>
        <v>0</v>
      </c>
      <c r="H70" s="306">
        <f t="shared" si="12"/>
        <v>0</v>
      </c>
      <c r="I70" s="306">
        <f t="shared" si="12"/>
        <v>0</v>
      </c>
      <c r="J70" s="306">
        <f t="shared" si="12"/>
        <v>0</v>
      </c>
      <c r="K70" s="306">
        <f t="shared" si="12"/>
        <v>0</v>
      </c>
      <c r="L70" s="306">
        <f t="shared" si="12"/>
        <v>0</v>
      </c>
      <c r="M70" s="306">
        <f t="shared" si="12"/>
        <v>0</v>
      </c>
      <c r="N70" s="306">
        <f t="shared" si="12"/>
        <v>0</v>
      </c>
      <c r="O70" s="306">
        <f t="shared" si="5"/>
        <v>352</v>
      </c>
      <c r="P70" s="183"/>
      <c r="Q70" s="183"/>
      <c r="R70" s="183"/>
      <c r="S70" s="183"/>
      <c r="T70" s="183"/>
      <c r="U70" s="183"/>
      <c r="V70" s="292"/>
      <c r="W70" s="183"/>
      <c r="X70" s="183"/>
      <c r="Y70" s="214"/>
      <c r="Z70" s="214"/>
      <c r="AA70" s="214"/>
      <c r="AB70" s="214"/>
      <c r="AC70" s="214"/>
      <c r="AD70" s="262"/>
      <c r="AE70" s="262"/>
      <c r="AF70" s="251"/>
      <c r="AG70" s="251"/>
      <c r="AI70" s="251"/>
      <c r="AP70" s="251"/>
      <c r="AQ70" s="251"/>
      <c r="AR70" s="251"/>
      <c r="AS70" s="251"/>
    </row>
    <row r="71" spans="1:45" s="185" customFormat="1" ht="14.45" customHeight="1" x14ac:dyDescent="0.2">
      <c r="A71" s="265"/>
      <c r="B71" s="265" t="s">
        <v>738</v>
      </c>
      <c r="C71" s="301">
        <v>46</v>
      </c>
      <c r="D71" s="301">
        <v>44</v>
      </c>
      <c r="E71" s="301">
        <v>43</v>
      </c>
      <c r="F71" s="301">
        <v>47</v>
      </c>
      <c r="G71" s="301">
        <v>0</v>
      </c>
      <c r="H71" s="301">
        <v>0</v>
      </c>
      <c r="I71" s="301">
        <v>0</v>
      </c>
      <c r="J71" s="301">
        <v>0</v>
      </c>
      <c r="K71" s="301">
        <v>0</v>
      </c>
      <c r="L71" s="302">
        <v>0</v>
      </c>
      <c r="M71" s="302">
        <v>0</v>
      </c>
      <c r="N71" s="302">
        <v>0</v>
      </c>
      <c r="O71" s="308">
        <f t="shared" si="5"/>
        <v>180</v>
      </c>
      <c r="P71" s="183"/>
      <c r="Q71" s="183"/>
      <c r="R71" s="183"/>
      <c r="S71" s="183"/>
      <c r="T71" s="183"/>
      <c r="U71" s="183"/>
      <c r="V71" s="292"/>
      <c r="W71" s="183"/>
      <c r="X71" s="183"/>
      <c r="Y71" s="214"/>
      <c r="Z71" s="214"/>
      <c r="AA71" s="214"/>
      <c r="AB71" s="214"/>
      <c r="AC71" s="214"/>
      <c r="AD71" s="262"/>
      <c r="AE71" s="262"/>
      <c r="AF71" s="251"/>
      <c r="AG71" s="251"/>
      <c r="AI71" s="251"/>
      <c r="AP71" s="251"/>
      <c r="AQ71" s="251"/>
      <c r="AR71" s="251"/>
      <c r="AS71" s="251"/>
    </row>
    <row r="72" spans="1:45" s="185" customFormat="1" ht="14.45" customHeight="1" x14ac:dyDescent="0.2">
      <c r="A72" s="265"/>
      <c r="B72" s="265" t="s">
        <v>739</v>
      </c>
      <c r="C72" s="301">
        <v>15</v>
      </c>
      <c r="D72" s="301">
        <v>10</v>
      </c>
      <c r="E72" s="301">
        <v>13</v>
      </c>
      <c r="F72" s="301">
        <v>11</v>
      </c>
      <c r="G72" s="301">
        <v>0</v>
      </c>
      <c r="H72" s="301">
        <v>0</v>
      </c>
      <c r="I72" s="301">
        <v>0</v>
      </c>
      <c r="J72" s="301">
        <v>0</v>
      </c>
      <c r="K72" s="301">
        <v>0</v>
      </c>
      <c r="L72" s="302">
        <v>0</v>
      </c>
      <c r="M72" s="302">
        <v>0</v>
      </c>
      <c r="N72" s="302">
        <v>0</v>
      </c>
      <c r="O72" s="308">
        <f t="shared" si="5"/>
        <v>49</v>
      </c>
      <c r="P72" s="183"/>
      <c r="Q72" s="183"/>
      <c r="R72" s="183"/>
      <c r="S72" s="183"/>
      <c r="T72" s="183"/>
      <c r="U72" s="183"/>
      <c r="V72" s="292"/>
      <c r="W72" s="183"/>
      <c r="X72" s="183"/>
      <c r="Y72" s="214"/>
      <c r="Z72" s="214"/>
      <c r="AA72" s="214"/>
      <c r="AB72" s="214"/>
      <c r="AC72" s="214"/>
      <c r="AD72" s="262"/>
      <c r="AE72" s="262"/>
      <c r="AF72" s="251"/>
      <c r="AG72" s="251"/>
      <c r="AI72" s="251"/>
      <c r="AP72" s="251"/>
      <c r="AQ72" s="251"/>
      <c r="AR72" s="251"/>
      <c r="AS72" s="251"/>
    </row>
    <row r="73" spans="1:45" s="185" customFormat="1" ht="14.45" customHeight="1" x14ac:dyDescent="0.2">
      <c r="A73" s="265"/>
      <c r="B73" s="265" t="s">
        <v>741</v>
      </c>
      <c r="C73" s="301">
        <v>38</v>
      </c>
      <c r="D73" s="301">
        <v>28</v>
      </c>
      <c r="E73" s="301">
        <v>28</v>
      </c>
      <c r="F73" s="301">
        <v>29</v>
      </c>
      <c r="G73" s="301">
        <v>0</v>
      </c>
      <c r="H73" s="301">
        <v>0</v>
      </c>
      <c r="I73" s="301">
        <v>0</v>
      </c>
      <c r="J73" s="301">
        <v>0</v>
      </c>
      <c r="K73" s="301">
        <v>0</v>
      </c>
      <c r="L73" s="302">
        <v>0</v>
      </c>
      <c r="M73" s="302">
        <v>0</v>
      </c>
      <c r="N73" s="302">
        <v>0</v>
      </c>
      <c r="O73" s="308">
        <f t="shared" si="5"/>
        <v>123</v>
      </c>
      <c r="P73" s="183"/>
      <c r="Q73" s="183"/>
      <c r="R73" s="183"/>
      <c r="S73" s="183"/>
      <c r="T73" s="183"/>
      <c r="U73" s="183"/>
      <c r="V73" s="292"/>
      <c r="W73" s="183"/>
      <c r="X73" s="183"/>
      <c r="Y73" s="214"/>
      <c r="Z73" s="214"/>
      <c r="AA73" s="214"/>
      <c r="AB73" s="214"/>
      <c r="AC73" s="214"/>
      <c r="AD73" s="262"/>
      <c r="AE73" s="262"/>
      <c r="AF73" s="251"/>
      <c r="AG73" s="251"/>
      <c r="AI73" s="251"/>
      <c r="AP73" s="251"/>
      <c r="AQ73" s="251"/>
      <c r="AR73" s="251"/>
      <c r="AS73" s="251"/>
    </row>
    <row r="74" spans="1:45" s="185" customFormat="1" ht="14.45" customHeight="1" x14ac:dyDescent="0.2">
      <c r="A74" s="305" t="s">
        <v>757</v>
      </c>
      <c r="B74" s="305" t="s">
        <v>0</v>
      </c>
      <c r="C74" s="306">
        <f t="shared" ref="C74:N74" si="13">SUM(C75:C77)</f>
        <v>424</v>
      </c>
      <c r="D74" s="306">
        <f t="shared" si="13"/>
        <v>383</v>
      </c>
      <c r="E74" s="306">
        <f t="shared" si="13"/>
        <v>344</v>
      </c>
      <c r="F74" s="306">
        <f t="shared" si="13"/>
        <v>354</v>
      </c>
      <c r="G74" s="306">
        <f t="shared" si="13"/>
        <v>0</v>
      </c>
      <c r="H74" s="306">
        <f t="shared" si="13"/>
        <v>0</v>
      </c>
      <c r="I74" s="306">
        <f t="shared" si="13"/>
        <v>0</v>
      </c>
      <c r="J74" s="306">
        <f t="shared" si="13"/>
        <v>0</v>
      </c>
      <c r="K74" s="306">
        <f t="shared" si="13"/>
        <v>0</v>
      </c>
      <c r="L74" s="306">
        <f t="shared" si="13"/>
        <v>0</v>
      </c>
      <c r="M74" s="306">
        <f t="shared" si="13"/>
        <v>0</v>
      </c>
      <c r="N74" s="306">
        <f t="shared" si="13"/>
        <v>0</v>
      </c>
      <c r="O74" s="306">
        <f t="shared" si="5"/>
        <v>1505</v>
      </c>
      <c r="P74" s="183"/>
      <c r="Q74" s="183"/>
      <c r="R74" s="183"/>
      <c r="S74" s="183"/>
      <c r="T74" s="183"/>
      <c r="U74" s="183"/>
      <c r="V74" s="292"/>
      <c r="W74" s="183"/>
      <c r="X74" s="183"/>
      <c r="Y74" s="214"/>
      <c r="Z74" s="214"/>
      <c r="AA74" s="214"/>
      <c r="AB74" s="214"/>
      <c r="AC74" s="214"/>
      <c r="AD74" s="262"/>
      <c r="AE74" s="262"/>
      <c r="AF74" s="251"/>
      <c r="AG74" s="251"/>
      <c r="AI74" s="251"/>
      <c r="AP74" s="251"/>
      <c r="AQ74" s="251"/>
      <c r="AR74" s="251"/>
      <c r="AS74" s="251"/>
    </row>
    <row r="75" spans="1:45" s="185" customFormat="1" ht="14.45" customHeight="1" x14ac:dyDescent="0.2">
      <c r="A75" s="265"/>
      <c r="B75" s="265" t="s">
        <v>738</v>
      </c>
      <c r="C75" s="301">
        <v>296</v>
      </c>
      <c r="D75" s="301">
        <v>260</v>
      </c>
      <c r="E75" s="301">
        <v>242</v>
      </c>
      <c r="F75" s="301">
        <v>239</v>
      </c>
      <c r="G75" s="301"/>
      <c r="H75" s="301">
        <v>0</v>
      </c>
      <c r="I75" s="301">
        <v>0</v>
      </c>
      <c r="J75" s="301">
        <v>0</v>
      </c>
      <c r="K75" s="301">
        <v>0</v>
      </c>
      <c r="L75" s="302">
        <v>0</v>
      </c>
      <c r="M75" s="302">
        <v>0</v>
      </c>
      <c r="N75" s="302">
        <v>0</v>
      </c>
      <c r="O75" s="308">
        <f t="shared" si="5"/>
        <v>1037</v>
      </c>
      <c r="P75" s="183"/>
      <c r="Q75" s="183"/>
      <c r="R75" s="183"/>
      <c r="S75" s="183"/>
      <c r="T75" s="183"/>
      <c r="U75" s="183"/>
      <c r="V75" s="292"/>
      <c r="W75" s="183"/>
      <c r="X75" s="183"/>
      <c r="Y75" s="214"/>
      <c r="Z75" s="214"/>
      <c r="AA75" s="214"/>
      <c r="AB75" s="214"/>
      <c r="AC75" s="214"/>
      <c r="AD75" s="262"/>
      <c r="AE75" s="262"/>
      <c r="AF75" s="251"/>
      <c r="AG75" s="251"/>
      <c r="AI75" s="251"/>
      <c r="AP75" s="251"/>
      <c r="AQ75" s="251"/>
      <c r="AR75" s="251"/>
      <c r="AS75" s="251"/>
    </row>
    <row r="76" spans="1:45" s="185" customFormat="1" ht="14.45" customHeight="1" x14ac:dyDescent="0.2">
      <c r="A76" s="265"/>
      <c r="B76" s="265" t="s">
        <v>739</v>
      </c>
      <c r="C76" s="301">
        <v>83</v>
      </c>
      <c r="D76" s="301">
        <v>110</v>
      </c>
      <c r="E76" s="301">
        <v>83</v>
      </c>
      <c r="F76" s="301">
        <v>73</v>
      </c>
      <c r="G76" s="301">
        <v>0</v>
      </c>
      <c r="H76" s="301">
        <v>0</v>
      </c>
      <c r="I76" s="301">
        <v>0</v>
      </c>
      <c r="J76" s="301">
        <v>0</v>
      </c>
      <c r="K76" s="301">
        <v>0</v>
      </c>
      <c r="L76" s="302">
        <v>0</v>
      </c>
      <c r="M76" s="302">
        <v>0</v>
      </c>
      <c r="N76" s="302">
        <v>0</v>
      </c>
      <c r="O76" s="308">
        <f t="shared" si="5"/>
        <v>349</v>
      </c>
      <c r="P76" s="183"/>
      <c r="Q76" s="183"/>
      <c r="R76" s="183"/>
      <c r="S76" s="183"/>
      <c r="T76" s="183"/>
      <c r="U76" s="183"/>
      <c r="V76" s="292"/>
      <c r="W76" s="183"/>
      <c r="X76" s="183"/>
      <c r="Y76" s="214"/>
      <c r="Z76" s="214"/>
      <c r="AA76" s="214"/>
      <c r="AB76" s="214"/>
      <c r="AC76" s="214"/>
      <c r="AD76" s="262"/>
      <c r="AE76" s="262"/>
      <c r="AF76" s="251"/>
      <c r="AG76" s="251"/>
      <c r="AI76" s="251"/>
      <c r="AP76" s="251"/>
      <c r="AQ76" s="251"/>
      <c r="AR76" s="251"/>
      <c r="AS76" s="251"/>
    </row>
    <row r="77" spans="1:45" s="185" customFormat="1" ht="14.45" customHeight="1" x14ac:dyDescent="0.2">
      <c r="A77" s="265"/>
      <c r="B77" s="265" t="s">
        <v>741</v>
      </c>
      <c r="C77" s="301">
        <v>45</v>
      </c>
      <c r="D77" s="301">
        <v>13</v>
      </c>
      <c r="E77" s="301">
        <v>19</v>
      </c>
      <c r="F77" s="301">
        <v>42</v>
      </c>
      <c r="G77" s="301"/>
      <c r="H77" s="301">
        <v>0</v>
      </c>
      <c r="I77" s="301">
        <v>0</v>
      </c>
      <c r="J77" s="301">
        <v>0</v>
      </c>
      <c r="K77" s="301">
        <v>0</v>
      </c>
      <c r="L77" s="302">
        <v>0</v>
      </c>
      <c r="M77" s="302">
        <v>0</v>
      </c>
      <c r="N77" s="302">
        <v>0</v>
      </c>
      <c r="O77" s="308">
        <f t="shared" si="5"/>
        <v>119</v>
      </c>
      <c r="P77" s="183"/>
      <c r="Q77" s="183"/>
      <c r="R77" s="183"/>
      <c r="S77" s="183"/>
      <c r="T77" s="183"/>
      <c r="U77" s="183"/>
      <c r="V77" s="292"/>
      <c r="W77" s="183"/>
      <c r="X77" s="183"/>
      <c r="Y77" s="214"/>
      <c r="Z77" s="214"/>
      <c r="AA77" s="214"/>
      <c r="AB77" s="214"/>
      <c r="AC77" s="214"/>
      <c r="AD77" s="262"/>
      <c r="AE77" s="262"/>
      <c r="AF77" s="251"/>
      <c r="AG77" s="251"/>
      <c r="AI77" s="251"/>
      <c r="AP77" s="251"/>
      <c r="AQ77" s="251"/>
      <c r="AR77" s="251"/>
      <c r="AS77" s="251"/>
    </row>
    <row r="78" spans="1:45" s="185" customFormat="1" ht="14.45" customHeight="1" x14ac:dyDescent="0.2">
      <c r="A78" s="305" t="s">
        <v>758</v>
      </c>
      <c r="B78" s="305" t="s">
        <v>0</v>
      </c>
      <c r="C78" s="306">
        <f t="shared" ref="C78:N78" si="14">SUM(C79:C81)</f>
        <v>20</v>
      </c>
      <c r="D78" s="306">
        <f t="shared" si="14"/>
        <v>47</v>
      </c>
      <c r="E78" s="306">
        <f t="shared" si="14"/>
        <v>39</v>
      </c>
      <c r="F78" s="306">
        <f t="shared" si="14"/>
        <v>118</v>
      </c>
      <c r="G78" s="306">
        <f t="shared" si="14"/>
        <v>0</v>
      </c>
      <c r="H78" s="306">
        <f t="shared" si="14"/>
        <v>0</v>
      </c>
      <c r="I78" s="306">
        <f t="shared" si="14"/>
        <v>0</v>
      </c>
      <c r="J78" s="306">
        <f t="shared" si="14"/>
        <v>0</v>
      </c>
      <c r="K78" s="306">
        <f t="shared" si="14"/>
        <v>0</v>
      </c>
      <c r="L78" s="306">
        <f t="shared" si="14"/>
        <v>0</v>
      </c>
      <c r="M78" s="306">
        <f t="shared" si="14"/>
        <v>0</v>
      </c>
      <c r="N78" s="306">
        <f t="shared" si="14"/>
        <v>0</v>
      </c>
      <c r="O78" s="306">
        <f t="shared" si="5"/>
        <v>224</v>
      </c>
      <c r="P78" s="183"/>
      <c r="Q78" s="183"/>
      <c r="R78" s="183"/>
      <c r="S78" s="183"/>
      <c r="T78" s="183"/>
      <c r="U78" s="183"/>
      <c r="V78" s="292"/>
      <c r="W78" s="183"/>
      <c r="X78" s="183"/>
      <c r="Y78" s="214"/>
      <c r="Z78" s="214"/>
      <c r="AA78" s="214"/>
      <c r="AB78" s="214"/>
      <c r="AC78" s="214"/>
      <c r="AD78" s="262"/>
      <c r="AE78" s="262"/>
      <c r="AF78" s="251"/>
      <c r="AG78" s="251"/>
      <c r="AI78" s="251"/>
      <c r="AP78" s="251"/>
      <c r="AQ78" s="251"/>
      <c r="AR78" s="251"/>
      <c r="AS78" s="251"/>
    </row>
    <row r="79" spans="1:45" s="185" customFormat="1" ht="14.45" customHeight="1" x14ac:dyDescent="0.2">
      <c r="A79" s="265"/>
      <c r="B79" s="265" t="s">
        <v>738</v>
      </c>
      <c r="C79" s="301">
        <v>6</v>
      </c>
      <c r="D79" s="301">
        <v>17</v>
      </c>
      <c r="E79" s="301">
        <v>21</v>
      </c>
      <c r="F79" s="301">
        <v>44</v>
      </c>
      <c r="G79" s="301"/>
      <c r="H79" s="301"/>
      <c r="I79" s="301">
        <v>0</v>
      </c>
      <c r="J79" s="301">
        <v>0</v>
      </c>
      <c r="K79" s="301">
        <v>0</v>
      </c>
      <c r="L79" s="302">
        <v>0</v>
      </c>
      <c r="M79" s="302">
        <v>0</v>
      </c>
      <c r="N79" s="302">
        <v>0</v>
      </c>
      <c r="O79" s="308">
        <f t="shared" si="5"/>
        <v>88</v>
      </c>
      <c r="P79" s="183"/>
      <c r="Q79" s="183"/>
      <c r="R79" s="183"/>
      <c r="S79" s="183"/>
      <c r="T79" s="183"/>
      <c r="U79" s="183"/>
      <c r="V79" s="292"/>
      <c r="W79" s="183"/>
      <c r="X79" s="183"/>
      <c r="Y79" s="214"/>
      <c r="Z79" s="214"/>
      <c r="AA79" s="214"/>
      <c r="AB79" s="214"/>
      <c r="AC79" s="214"/>
      <c r="AD79" s="262"/>
      <c r="AE79" s="262"/>
      <c r="AF79" s="251"/>
      <c r="AG79" s="251"/>
      <c r="AI79" s="251"/>
      <c r="AP79" s="251"/>
      <c r="AQ79" s="251"/>
      <c r="AR79" s="251"/>
      <c r="AS79" s="251"/>
    </row>
    <row r="80" spans="1:45" s="185" customFormat="1" ht="14.45" customHeight="1" x14ac:dyDescent="0.2">
      <c r="A80" s="265"/>
      <c r="B80" s="265" t="s">
        <v>739</v>
      </c>
      <c r="C80" s="301">
        <v>7</v>
      </c>
      <c r="D80" s="301">
        <v>8</v>
      </c>
      <c r="E80" s="301">
        <v>3</v>
      </c>
      <c r="F80" s="301">
        <v>11</v>
      </c>
      <c r="G80" s="301">
        <v>0</v>
      </c>
      <c r="H80" s="301">
        <v>0</v>
      </c>
      <c r="I80" s="301">
        <v>0</v>
      </c>
      <c r="J80" s="301">
        <v>0</v>
      </c>
      <c r="K80" s="301">
        <v>0</v>
      </c>
      <c r="L80" s="302">
        <v>0</v>
      </c>
      <c r="M80" s="302">
        <v>0</v>
      </c>
      <c r="N80" s="302">
        <v>0</v>
      </c>
      <c r="O80" s="308">
        <f t="shared" si="5"/>
        <v>29</v>
      </c>
      <c r="P80" s="183"/>
      <c r="Q80" s="183"/>
      <c r="R80" s="183"/>
      <c r="S80" s="183"/>
      <c r="T80" s="183"/>
      <c r="U80" s="183"/>
      <c r="V80" s="292"/>
      <c r="W80" s="183"/>
      <c r="X80" s="183"/>
      <c r="Y80" s="214"/>
      <c r="Z80" s="214"/>
      <c r="AA80" s="214"/>
      <c r="AB80" s="214"/>
      <c r="AC80" s="214"/>
      <c r="AD80" s="262"/>
      <c r="AE80" s="262"/>
      <c r="AF80" s="251"/>
      <c r="AG80" s="251"/>
      <c r="AI80" s="251"/>
      <c r="AP80" s="251"/>
      <c r="AQ80" s="251"/>
      <c r="AR80" s="251"/>
      <c r="AS80" s="251"/>
    </row>
    <row r="81" spans="1:45" s="185" customFormat="1" ht="14.45" customHeight="1" x14ac:dyDescent="0.2">
      <c r="A81" s="265"/>
      <c r="B81" s="265" t="s">
        <v>741</v>
      </c>
      <c r="C81" s="301">
        <v>7</v>
      </c>
      <c r="D81" s="301">
        <v>22</v>
      </c>
      <c r="E81" s="301">
        <v>15</v>
      </c>
      <c r="F81" s="301">
        <v>63</v>
      </c>
      <c r="G81" s="301">
        <v>0</v>
      </c>
      <c r="H81" s="301">
        <v>0</v>
      </c>
      <c r="I81" s="301">
        <v>0</v>
      </c>
      <c r="J81" s="301">
        <v>0</v>
      </c>
      <c r="K81" s="301">
        <v>0</v>
      </c>
      <c r="L81" s="302">
        <v>0</v>
      </c>
      <c r="M81" s="302">
        <v>0</v>
      </c>
      <c r="N81" s="302">
        <v>0</v>
      </c>
      <c r="O81" s="308">
        <f t="shared" si="5"/>
        <v>107</v>
      </c>
      <c r="P81" s="183"/>
      <c r="Q81" s="183"/>
      <c r="R81" s="183"/>
      <c r="S81" s="183"/>
      <c r="T81" s="183"/>
      <c r="U81" s="183"/>
      <c r="V81" s="292"/>
      <c r="W81" s="183"/>
      <c r="X81" s="183"/>
      <c r="Y81" s="214"/>
      <c r="Z81" s="214"/>
      <c r="AA81" s="214"/>
      <c r="AB81" s="214"/>
      <c r="AC81" s="214"/>
      <c r="AD81" s="262"/>
      <c r="AE81" s="262"/>
      <c r="AF81" s="251"/>
      <c r="AG81" s="251"/>
      <c r="AI81" s="251"/>
      <c r="AP81" s="251"/>
      <c r="AQ81" s="251"/>
      <c r="AR81" s="251"/>
      <c r="AS81" s="251"/>
    </row>
    <row r="82" spans="1:45" s="185" customFormat="1" ht="14.45" customHeight="1" x14ac:dyDescent="0.2">
      <c r="A82" s="305" t="s">
        <v>719</v>
      </c>
      <c r="B82" s="305" t="s">
        <v>0</v>
      </c>
      <c r="C82" s="306">
        <f t="shared" ref="C82:N82" si="15">SUM(C83:C85)</f>
        <v>3</v>
      </c>
      <c r="D82" s="306">
        <f t="shared" si="15"/>
        <v>2</v>
      </c>
      <c r="E82" s="306">
        <f t="shared" si="15"/>
        <v>4</v>
      </c>
      <c r="F82" s="306">
        <f t="shared" si="15"/>
        <v>0</v>
      </c>
      <c r="G82" s="306">
        <f t="shared" si="15"/>
        <v>0</v>
      </c>
      <c r="H82" s="306">
        <f t="shared" si="15"/>
        <v>0</v>
      </c>
      <c r="I82" s="306">
        <f t="shared" si="15"/>
        <v>0</v>
      </c>
      <c r="J82" s="306">
        <f t="shared" si="15"/>
        <v>0</v>
      </c>
      <c r="K82" s="306">
        <f t="shared" si="15"/>
        <v>0</v>
      </c>
      <c r="L82" s="306">
        <f t="shared" si="15"/>
        <v>0</v>
      </c>
      <c r="M82" s="306">
        <f t="shared" si="15"/>
        <v>0</v>
      </c>
      <c r="N82" s="306">
        <f t="shared" si="15"/>
        <v>0</v>
      </c>
      <c r="O82" s="306">
        <f t="shared" si="5"/>
        <v>9</v>
      </c>
      <c r="P82" s="183"/>
      <c r="Q82" s="183"/>
      <c r="R82" s="183"/>
      <c r="S82" s="183"/>
      <c r="T82" s="183"/>
      <c r="U82" s="183"/>
      <c r="V82" s="292"/>
      <c r="W82" s="183"/>
      <c r="X82" s="183"/>
      <c r="Y82" s="214"/>
      <c r="Z82" s="214"/>
      <c r="AA82" s="214"/>
      <c r="AB82" s="214"/>
      <c r="AC82" s="214"/>
      <c r="AD82" s="262"/>
      <c r="AE82" s="262"/>
      <c r="AF82" s="251"/>
      <c r="AG82" s="251"/>
      <c r="AI82" s="251"/>
      <c r="AP82" s="251"/>
      <c r="AQ82" s="251"/>
      <c r="AR82" s="251"/>
      <c r="AS82" s="251"/>
    </row>
    <row r="83" spans="1:45" s="185" customFormat="1" ht="14.45" customHeight="1" x14ac:dyDescent="0.2">
      <c r="A83" s="265"/>
      <c r="B83" s="265" t="s">
        <v>738</v>
      </c>
      <c r="C83" s="301">
        <v>0</v>
      </c>
      <c r="D83" s="301">
        <v>0</v>
      </c>
      <c r="E83" s="301">
        <v>2</v>
      </c>
      <c r="F83" s="301"/>
      <c r="G83" s="301"/>
      <c r="H83" s="301"/>
      <c r="I83" s="301">
        <v>0</v>
      </c>
      <c r="J83" s="301">
        <v>0</v>
      </c>
      <c r="K83" s="301">
        <v>0</v>
      </c>
      <c r="L83" s="302">
        <v>0</v>
      </c>
      <c r="M83" s="302">
        <v>0</v>
      </c>
      <c r="N83" s="302">
        <v>0</v>
      </c>
      <c r="O83" s="308">
        <f t="shared" si="5"/>
        <v>2</v>
      </c>
      <c r="P83" s="183"/>
      <c r="Q83" s="183"/>
      <c r="R83" s="183"/>
      <c r="S83" s="183"/>
      <c r="T83" s="183"/>
      <c r="U83" s="183"/>
      <c r="V83" s="292"/>
      <c r="W83" s="183"/>
      <c r="X83" s="183"/>
      <c r="Y83" s="214"/>
      <c r="Z83" s="214"/>
      <c r="AA83" s="214"/>
      <c r="AB83" s="214"/>
      <c r="AC83" s="214"/>
      <c r="AD83" s="262"/>
      <c r="AE83" s="262"/>
      <c r="AF83" s="251"/>
      <c r="AG83" s="251"/>
      <c r="AI83" s="251"/>
      <c r="AP83" s="251"/>
      <c r="AQ83" s="251"/>
      <c r="AR83" s="251"/>
      <c r="AS83" s="251"/>
    </row>
    <row r="84" spans="1:45" s="185" customFormat="1" ht="14.45" customHeight="1" x14ac:dyDescent="0.2">
      <c r="A84" s="265"/>
      <c r="B84" s="265" t="s">
        <v>739</v>
      </c>
      <c r="C84" s="301">
        <v>0</v>
      </c>
      <c r="D84" s="301">
        <v>0</v>
      </c>
      <c r="E84" s="301">
        <v>0</v>
      </c>
      <c r="F84" s="301">
        <v>0</v>
      </c>
      <c r="G84" s="301">
        <v>0</v>
      </c>
      <c r="H84" s="301">
        <v>0</v>
      </c>
      <c r="I84" s="301">
        <v>0</v>
      </c>
      <c r="J84" s="301">
        <v>0</v>
      </c>
      <c r="K84" s="301">
        <v>0</v>
      </c>
      <c r="L84" s="302">
        <v>0</v>
      </c>
      <c r="M84" s="302">
        <v>0</v>
      </c>
      <c r="N84" s="302">
        <v>0</v>
      </c>
      <c r="O84" s="308">
        <f t="shared" si="5"/>
        <v>0</v>
      </c>
      <c r="P84" s="183"/>
      <c r="Q84" s="183"/>
      <c r="R84" s="183"/>
      <c r="S84" s="183"/>
      <c r="T84" s="183"/>
      <c r="U84" s="183"/>
      <c r="V84" s="292"/>
      <c r="W84" s="183"/>
      <c r="X84" s="183"/>
      <c r="Y84" s="214"/>
      <c r="Z84" s="214"/>
      <c r="AA84" s="214"/>
      <c r="AB84" s="214"/>
      <c r="AC84" s="214"/>
      <c r="AD84" s="262"/>
      <c r="AE84" s="262"/>
      <c r="AF84" s="251"/>
      <c r="AG84" s="251"/>
      <c r="AI84" s="251"/>
      <c r="AP84" s="251"/>
      <c r="AQ84" s="251"/>
      <c r="AR84" s="251"/>
      <c r="AS84" s="251"/>
    </row>
    <row r="85" spans="1:45" s="185" customFormat="1" ht="14.45" customHeight="1" x14ac:dyDescent="0.2">
      <c r="A85" s="265"/>
      <c r="B85" s="265" t="s">
        <v>741</v>
      </c>
      <c r="C85" s="301">
        <v>3</v>
      </c>
      <c r="D85" s="301">
        <v>2</v>
      </c>
      <c r="E85" s="301">
        <v>2</v>
      </c>
      <c r="F85" s="301">
        <v>0</v>
      </c>
      <c r="G85" s="301">
        <v>0</v>
      </c>
      <c r="H85" s="301">
        <v>0</v>
      </c>
      <c r="I85" s="301">
        <v>0</v>
      </c>
      <c r="J85" s="301">
        <v>0</v>
      </c>
      <c r="K85" s="301">
        <v>0</v>
      </c>
      <c r="L85" s="302">
        <v>0</v>
      </c>
      <c r="M85" s="302">
        <v>0</v>
      </c>
      <c r="N85" s="302">
        <v>0</v>
      </c>
      <c r="O85" s="308">
        <f t="shared" si="5"/>
        <v>7</v>
      </c>
      <c r="P85" s="183"/>
      <c r="Q85" s="183"/>
      <c r="R85" s="183"/>
      <c r="S85" s="183"/>
      <c r="T85" s="183"/>
      <c r="U85" s="183"/>
      <c r="V85" s="292"/>
      <c r="W85" s="183"/>
      <c r="X85" s="183"/>
      <c r="Y85" s="214"/>
      <c r="Z85" s="214"/>
      <c r="AA85" s="214"/>
      <c r="AB85" s="214"/>
      <c r="AC85" s="214"/>
      <c r="AD85" s="262"/>
      <c r="AE85" s="262"/>
      <c r="AF85" s="251"/>
      <c r="AG85" s="251"/>
      <c r="AI85" s="251"/>
      <c r="AP85" s="251"/>
      <c r="AQ85" s="251"/>
      <c r="AR85" s="251"/>
      <c r="AS85" s="251"/>
    </row>
    <row r="86" spans="1:45" s="185" customFormat="1" ht="12" x14ac:dyDescent="0.2">
      <c r="A86" s="269"/>
      <c r="E86" s="183"/>
      <c r="F86" s="183"/>
      <c r="G86" s="183"/>
      <c r="Q86" s="183"/>
      <c r="R86" s="199"/>
      <c r="S86" s="199"/>
      <c r="T86" s="222"/>
      <c r="U86" s="222"/>
      <c r="V86" s="309"/>
      <c r="W86" s="199"/>
      <c r="X86" s="222"/>
      <c r="Y86" s="222"/>
      <c r="Z86" s="199"/>
      <c r="AA86" s="199"/>
      <c r="AB86" s="199"/>
      <c r="AC86" s="246"/>
      <c r="AD86" s="246"/>
      <c r="AE86" s="246"/>
      <c r="AF86" s="246"/>
      <c r="AQ86" s="251"/>
      <c r="AS86" s="251"/>
    </row>
    <row r="87" spans="1:45" s="183" customFormat="1" ht="18" customHeight="1" x14ac:dyDescent="0.2">
      <c r="A87" s="310"/>
      <c r="B87" s="311"/>
      <c r="C87" s="311"/>
      <c r="D87" s="311"/>
      <c r="E87" s="311"/>
      <c r="F87" s="311"/>
      <c r="G87" s="311"/>
      <c r="H87" s="311"/>
      <c r="I87" s="311"/>
      <c r="J87" s="311"/>
      <c r="K87" s="311"/>
      <c r="L87" s="311"/>
      <c r="M87" s="311"/>
      <c r="N87" s="311"/>
      <c r="O87" s="311"/>
      <c r="P87" s="311"/>
      <c r="Q87" s="311"/>
      <c r="R87" s="311"/>
      <c r="S87" s="311"/>
      <c r="T87" s="311"/>
      <c r="U87" s="311"/>
      <c r="V87" s="312"/>
      <c r="W87" s="199"/>
      <c r="X87" s="199"/>
      <c r="Y87" s="199"/>
      <c r="Z87" s="199"/>
    </row>
    <row r="88" spans="1:45" s="185" customFormat="1" ht="12" x14ac:dyDescent="0.2">
      <c r="A88" s="269"/>
      <c r="F88" s="183"/>
      <c r="G88" s="183"/>
      <c r="H88" s="183"/>
      <c r="K88" s="183"/>
      <c r="L88" s="199"/>
      <c r="M88" s="199"/>
      <c r="N88" s="199"/>
      <c r="O88" s="199"/>
      <c r="P88" s="199"/>
      <c r="Q88" s="199"/>
      <c r="R88" s="199"/>
      <c r="S88" s="199"/>
      <c r="T88" s="199"/>
      <c r="U88" s="199"/>
      <c r="V88" s="268"/>
      <c r="W88" s="246"/>
      <c r="X88" s="246"/>
      <c r="Y88" s="246"/>
      <c r="Z88" s="246"/>
    </row>
    <row r="89" spans="1:45" s="185" customFormat="1" ht="23.25" customHeight="1" x14ac:dyDescent="0.2">
      <c r="A89" s="313" t="s">
        <v>759</v>
      </c>
      <c r="B89" s="314"/>
      <c r="C89" s="314"/>
      <c r="D89" s="314"/>
      <c r="E89" s="314"/>
      <c r="F89" s="314"/>
      <c r="G89" s="314"/>
      <c r="H89" s="314"/>
      <c r="I89" s="314"/>
      <c r="J89" s="314"/>
      <c r="K89" s="314"/>
      <c r="L89" s="314"/>
      <c r="M89" s="314"/>
      <c r="N89" s="314"/>
      <c r="O89" s="199"/>
      <c r="P89" s="199"/>
      <c r="Q89" s="291"/>
      <c r="R89" s="291"/>
      <c r="S89" s="291"/>
      <c r="T89" s="291"/>
      <c r="U89" s="291"/>
      <c r="V89" s="315"/>
      <c r="W89" s="247"/>
      <c r="X89" s="247"/>
      <c r="Y89" s="247"/>
      <c r="Z89" s="247"/>
      <c r="AA89" s="250"/>
      <c r="AB89" s="250"/>
    </row>
    <row r="90" spans="1:45" s="185" customFormat="1" ht="22.5" customHeight="1" x14ac:dyDescent="0.2">
      <c r="A90" s="11" t="s">
        <v>725</v>
      </c>
      <c r="B90" s="11" t="s">
        <v>726</v>
      </c>
      <c r="C90" s="11" t="s">
        <v>727</v>
      </c>
      <c r="D90" s="11" t="s">
        <v>728</v>
      </c>
      <c r="E90" s="11" t="s">
        <v>729</v>
      </c>
      <c r="F90" s="11" t="s">
        <v>730</v>
      </c>
      <c r="G90" s="11" t="s">
        <v>731</v>
      </c>
      <c r="H90" s="11" t="s">
        <v>732</v>
      </c>
      <c r="I90" s="11" t="s">
        <v>733</v>
      </c>
      <c r="J90" s="11" t="s">
        <v>734</v>
      </c>
      <c r="K90" s="11" t="s">
        <v>735</v>
      </c>
      <c r="L90" s="11" t="s">
        <v>736</v>
      </c>
      <c r="M90" s="11" t="s">
        <v>737</v>
      </c>
      <c r="N90" s="11" t="s">
        <v>760</v>
      </c>
      <c r="O90" s="199"/>
      <c r="P90" s="291"/>
      <c r="Q90" s="291"/>
      <c r="R90" s="291"/>
      <c r="S90" s="291"/>
      <c r="T90" s="291"/>
      <c r="U90" s="291"/>
      <c r="V90" s="315"/>
      <c r="W90" s="247"/>
      <c r="X90" s="247"/>
      <c r="Y90" s="247"/>
      <c r="Z90" s="247"/>
      <c r="AA90" s="250"/>
      <c r="AB90" s="250"/>
      <c r="AC90" s="250"/>
      <c r="AD90" s="250"/>
      <c r="AE90" s="250"/>
      <c r="AF90" s="250"/>
    </row>
    <row r="91" spans="1:45" s="185" customFormat="1" ht="12" x14ac:dyDescent="0.2">
      <c r="A91" s="316" t="s">
        <v>761</v>
      </c>
      <c r="B91" s="317">
        <v>28300.419354838701</v>
      </c>
      <c r="C91" s="318">
        <v>28815.7</v>
      </c>
      <c r="D91" s="319">
        <v>26121.064516129001</v>
      </c>
      <c r="E91" s="318">
        <v>26977.814814814799</v>
      </c>
      <c r="F91" s="319">
        <v>0</v>
      </c>
      <c r="G91" s="318">
        <v>0</v>
      </c>
      <c r="H91" s="318">
        <v>0</v>
      </c>
      <c r="I91" s="319">
        <v>0</v>
      </c>
      <c r="J91" s="318">
        <v>0</v>
      </c>
      <c r="K91" s="319">
        <v>0</v>
      </c>
      <c r="L91" s="319">
        <v>0</v>
      </c>
      <c r="M91" s="318">
        <v>0</v>
      </c>
      <c r="N91" s="319">
        <v>27562.504201680698</v>
      </c>
      <c r="O91" s="320"/>
      <c r="P91" s="321"/>
      <c r="Q91" s="321"/>
      <c r="R91" s="321"/>
      <c r="S91" s="321"/>
      <c r="T91" s="321"/>
      <c r="U91" s="321"/>
      <c r="V91" s="322"/>
      <c r="W91" s="323"/>
      <c r="X91" s="323"/>
      <c r="Y91" s="323"/>
      <c r="Z91" s="323"/>
      <c r="AA91" s="324"/>
      <c r="AB91" s="324"/>
    </row>
    <row r="92" spans="1:45" s="185" customFormat="1" ht="12" x14ac:dyDescent="0.2">
      <c r="A92" s="325" t="s">
        <v>738</v>
      </c>
      <c r="B92" s="266">
        <v>1602.58064516129</v>
      </c>
      <c r="C92" s="326">
        <v>1735.8</v>
      </c>
      <c r="D92" s="326">
        <v>1870.9354838709701</v>
      </c>
      <c r="E92" s="326">
        <v>1887.37037037037</v>
      </c>
      <c r="F92" s="326">
        <v>0</v>
      </c>
      <c r="G92" s="326">
        <v>0</v>
      </c>
      <c r="H92" s="326">
        <v>0</v>
      </c>
      <c r="I92" s="326">
        <v>0</v>
      </c>
      <c r="J92" s="326">
        <v>0</v>
      </c>
      <c r="K92" s="326">
        <v>0</v>
      </c>
      <c r="L92" s="326">
        <v>0</v>
      </c>
      <c r="M92" s="326">
        <v>0</v>
      </c>
      <c r="N92" s="326">
        <v>1770.68907563025</v>
      </c>
      <c r="O92" s="199"/>
      <c r="P92" s="321"/>
      <c r="Q92" s="321"/>
      <c r="R92" s="321"/>
      <c r="S92" s="321"/>
      <c r="T92" s="321"/>
      <c r="U92" s="222"/>
      <c r="V92" s="322"/>
      <c r="W92" s="323"/>
      <c r="X92" s="323"/>
      <c r="Y92" s="323"/>
      <c r="Z92" s="323"/>
      <c r="AA92" s="324"/>
      <c r="AB92" s="324"/>
      <c r="AC92" s="324"/>
      <c r="AD92" s="324"/>
      <c r="AE92" s="324"/>
      <c r="AF92" s="324"/>
      <c r="AG92" s="324"/>
    </row>
    <row r="93" spans="1:45" s="185" customFormat="1" ht="12" x14ac:dyDescent="0.2">
      <c r="A93" s="327" t="s">
        <v>739</v>
      </c>
      <c r="B93" s="266">
        <v>697.64516129032302</v>
      </c>
      <c r="C93" s="326">
        <v>673.56666666666695</v>
      </c>
      <c r="D93" s="326">
        <v>678.93548387096803</v>
      </c>
      <c r="E93" s="326">
        <v>715.29629629629596</v>
      </c>
      <c r="F93" s="326">
        <v>0</v>
      </c>
      <c r="G93" s="326">
        <v>0</v>
      </c>
      <c r="H93" s="326">
        <v>0</v>
      </c>
      <c r="I93" s="326">
        <v>0</v>
      </c>
      <c r="J93" s="326">
        <v>0</v>
      </c>
      <c r="K93" s="326">
        <v>0</v>
      </c>
      <c r="L93" s="326">
        <v>0</v>
      </c>
      <c r="M93" s="326">
        <v>0</v>
      </c>
      <c r="N93" s="326">
        <v>690.70588235294099</v>
      </c>
      <c r="O93" s="199"/>
      <c r="P93" s="291"/>
      <c r="Q93" s="291"/>
      <c r="R93" s="291"/>
      <c r="S93" s="291"/>
      <c r="T93" s="291"/>
      <c r="U93" s="291"/>
      <c r="V93" s="315"/>
      <c r="W93" s="247"/>
      <c r="X93" s="247"/>
      <c r="Y93" s="247"/>
      <c r="Z93" s="247"/>
      <c r="AA93" s="324"/>
      <c r="AB93" s="324"/>
      <c r="AC93" s="324"/>
      <c r="AG93" s="324"/>
    </row>
    <row r="94" spans="1:45" s="329" customFormat="1" ht="12" x14ac:dyDescent="0.2">
      <c r="A94" s="327" t="s">
        <v>741</v>
      </c>
      <c r="B94" s="266">
        <v>26000.193548387098</v>
      </c>
      <c r="C94" s="326">
        <v>26406.333333333299</v>
      </c>
      <c r="D94" s="326">
        <v>23571.193548387098</v>
      </c>
      <c r="E94" s="326">
        <v>24375.148148148099</v>
      </c>
      <c r="F94" s="326">
        <v>0</v>
      </c>
      <c r="G94" s="326">
        <v>0</v>
      </c>
      <c r="H94" s="326">
        <v>0</v>
      </c>
      <c r="I94" s="326">
        <v>0</v>
      </c>
      <c r="J94" s="326">
        <v>0</v>
      </c>
      <c r="K94" s="326">
        <v>0</v>
      </c>
      <c r="L94" s="326">
        <v>0</v>
      </c>
      <c r="M94" s="326">
        <v>0</v>
      </c>
      <c r="N94" s="326">
        <v>25101.109243697501</v>
      </c>
      <c r="O94" s="321"/>
      <c r="P94" s="321"/>
      <c r="Q94" s="321"/>
      <c r="R94" s="321"/>
      <c r="S94" s="321"/>
      <c r="T94" s="321"/>
      <c r="U94" s="321"/>
      <c r="V94" s="322"/>
      <c r="W94" s="328"/>
      <c r="X94" s="328"/>
      <c r="Y94" s="328"/>
      <c r="Z94" s="328"/>
      <c r="AA94" s="328"/>
      <c r="AB94" s="328"/>
      <c r="AC94" s="328"/>
      <c r="AD94" s="328"/>
      <c r="AE94" s="328"/>
      <c r="AF94" s="328"/>
      <c r="AG94" s="328"/>
    </row>
    <row r="95" spans="1:45" s="185" customFormat="1" ht="12" x14ac:dyDescent="0.2">
      <c r="A95" s="316" t="s">
        <v>762</v>
      </c>
      <c r="B95" s="317">
        <v>10214.032258064501</v>
      </c>
      <c r="C95" s="318">
        <v>10379.4333333333</v>
      </c>
      <c r="D95" s="319">
        <v>10889.516129032299</v>
      </c>
      <c r="E95" s="318">
        <v>11225.333333333299</v>
      </c>
      <c r="F95" s="319">
        <v>0</v>
      </c>
      <c r="G95" s="318">
        <v>0</v>
      </c>
      <c r="H95" s="318">
        <v>0</v>
      </c>
      <c r="I95" s="319">
        <v>0</v>
      </c>
      <c r="J95" s="318">
        <v>0</v>
      </c>
      <c r="K95" s="319">
        <v>0</v>
      </c>
      <c r="L95" s="319">
        <v>0</v>
      </c>
      <c r="M95" s="318">
        <v>0</v>
      </c>
      <c r="N95" s="319">
        <v>10661.151260504201</v>
      </c>
      <c r="O95" s="199"/>
      <c r="P95" s="321"/>
      <c r="Q95" s="321"/>
      <c r="R95" s="321"/>
      <c r="S95" s="321"/>
      <c r="T95" s="321"/>
      <c r="U95" s="321"/>
      <c r="V95" s="322"/>
      <c r="W95" s="324"/>
      <c r="X95" s="324"/>
      <c r="Y95" s="324"/>
      <c r="Z95" s="324"/>
      <c r="AA95" s="324"/>
      <c r="AB95" s="324"/>
      <c r="AC95" s="324"/>
      <c r="AD95" s="324"/>
      <c r="AE95" s="324"/>
      <c r="AF95" s="324"/>
      <c r="AG95" s="324"/>
    </row>
    <row r="96" spans="1:45" s="185" customFormat="1" ht="12" x14ac:dyDescent="0.2">
      <c r="A96" s="325" t="s">
        <v>738</v>
      </c>
      <c r="B96" s="266">
        <v>6899.0322580645197</v>
      </c>
      <c r="C96" s="326">
        <v>7060.0666666666702</v>
      </c>
      <c r="D96" s="326">
        <v>7258.22580645161</v>
      </c>
      <c r="E96" s="326">
        <v>7307</v>
      </c>
      <c r="F96" s="326">
        <v>0</v>
      </c>
      <c r="G96" s="326">
        <v>0</v>
      </c>
      <c r="H96" s="326">
        <v>0</v>
      </c>
      <c r="I96" s="326">
        <v>0</v>
      </c>
      <c r="J96" s="326">
        <v>0</v>
      </c>
      <c r="K96" s="326">
        <v>0</v>
      </c>
      <c r="L96" s="326">
        <v>0</v>
      </c>
      <c r="M96" s="326">
        <v>0</v>
      </c>
      <c r="N96" s="326">
        <v>7125.7647058823504</v>
      </c>
      <c r="O96" s="199"/>
      <c r="P96" s="321"/>
      <c r="Q96" s="321"/>
      <c r="R96" s="321"/>
      <c r="S96" s="321"/>
      <c r="T96" s="321"/>
      <c r="U96" s="321"/>
      <c r="V96" s="322"/>
      <c r="W96" s="324"/>
      <c r="X96" s="324"/>
      <c r="Y96" s="324"/>
      <c r="Z96" s="324"/>
      <c r="AA96" s="324"/>
      <c r="AB96" s="324"/>
      <c r="AC96" s="251"/>
      <c r="AD96" s="324"/>
      <c r="AE96" s="324"/>
      <c r="AF96" s="324"/>
      <c r="AG96" s="324"/>
    </row>
    <row r="97" spans="1:34" s="185" customFormat="1" ht="12" x14ac:dyDescent="0.2">
      <c r="A97" s="327" t="s">
        <v>739</v>
      </c>
      <c r="B97" s="266">
        <v>2326.2903225806499</v>
      </c>
      <c r="C97" s="326">
        <v>2361.63333333333</v>
      </c>
      <c r="D97" s="326">
        <v>2532.5161290322599</v>
      </c>
      <c r="E97" s="326">
        <v>2708</v>
      </c>
      <c r="F97" s="326">
        <v>0</v>
      </c>
      <c r="G97" s="326">
        <v>0</v>
      </c>
      <c r="H97" s="326">
        <v>0</v>
      </c>
      <c r="I97" s="326">
        <v>0</v>
      </c>
      <c r="J97" s="326">
        <v>0</v>
      </c>
      <c r="K97" s="326">
        <v>0</v>
      </c>
      <c r="L97" s="326">
        <v>0</v>
      </c>
      <c r="M97" s="326">
        <v>0</v>
      </c>
      <c r="N97" s="326">
        <v>2475.5294117647099</v>
      </c>
      <c r="O97" s="199"/>
      <c r="P97" s="321"/>
      <c r="Q97" s="321"/>
      <c r="R97" s="321"/>
      <c r="S97" s="321"/>
      <c r="T97" s="222"/>
      <c r="U97" s="321"/>
      <c r="V97" s="322"/>
      <c r="W97" s="324"/>
      <c r="X97" s="324"/>
      <c r="Y97" s="324"/>
      <c r="Z97" s="324"/>
      <c r="AA97" s="324"/>
      <c r="AB97" s="324"/>
      <c r="AC97" s="324"/>
      <c r="AD97" s="324"/>
      <c r="AE97" s="324"/>
      <c r="AF97" s="324"/>
      <c r="AG97" s="324"/>
    </row>
    <row r="98" spans="1:34" s="185" customFormat="1" ht="12" x14ac:dyDescent="0.2">
      <c r="A98" s="327" t="s">
        <v>741</v>
      </c>
      <c r="B98" s="326">
        <v>988.70967741935499</v>
      </c>
      <c r="C98" s="326">
        <v>957.73333333333301</v>
      </c>
      <c r="D98" s="326">
        <v>1098.77419354839</v>
      </c>
      <c r="E98" s="326">
        <v>1210.3333333333301</v>
      </c>
      <c r="F98" s="326">
        <v>0</v>
      </c>
      <c r="G98" s="326">
        <v>0</v>
      </c>
      <c r="H98" s="326">
        <v>0</v>
      </c>
      <c r="I98" s="326">
        <v>0</v>
      </c>
      <c r="J98" s="326">
        <v>0</v>
      </c>
      <c r="K98" s="326">
        <v>0</v>
      </c>
      <c r="L98" s="326">
        <v>0</v>
      </c>
      <c r="M98" s="326">
        <v>0</v>
      </c>
      <c r="N98" s="326">
        <v>1059.8571428571399</v>
      </c>
      <c r="O98" s="199"/>
      <c r="P98" s="321"/>
      <c r="Q98" s="321"/>
      <c r="R98" s="321"/>
      <c r="S98" s="321"/>
      <c r="T98" s="321"/>
      <c r="U98" s="321"/>
      <c r="V98" s="322"/>
      <c r="W98" s="324"/>
      <c r="X98" s="324"/>
      <c r="Y98" s="324"/>
      <c r="Z98" s="251"/>
      <c r="AA98" s="324"/>
      <c r="AB98" s="324"/>
      <c r="AC98" s="324"/>
      <c r="AD98" s="324"/>
      <c r="AG98" s="324"/>
    </row>
    <row r="99" spans="1:34" s="185" customFormat="1" ht="12" x14ac:dyDescent="0.2">
      <c r="A99" s="316" t="s">
        <v>763</v>
      </c>
      <c r="B99" s="317">
        <v>38514.451612903198</v>
      </c>
      <c r="C99" s="318">
        <v>39195.133333333302</v>
      </c>
      <c r="D99" s="319">
        <v>37010.580645161303</v>
      </c>
      <c r="E99" s="318">
        <v>38203.148148148102</v>
      </c>
      <c r="F99" s="319">
        <v>0</v>
      </c>
      <c r="G99" s="318">
        <v>0</v>
      </c>
      <c r="H99" s="318">
        <v>0</v>
      </c>
      <c r="I99" s="319">
        <v>0</v>
      </c>
      <c r="J99" s="318">
        <v>0</v>
      </c>
      <c r="K99" s="319">
        <v>0</v>
      </c>
      <c r="L99" s="319">
        <v>0</v>
      </c>
      <c r="M99" s="318">
        <v>0</v>
      </c>
      <c r="N99" s="319">
        <v>38223.655462184899</v>
      </c>
      <c r="O99" s="199"/>
      <c r="P99" s="321"/>
      <c r="Q99" s="321"/>
      <c r="R99" s="321"/>
      <c r="S99" s="321"/>
      <c r="T99" s="321"/>
      <c r="U99" s="321"/>
      <c r="V99" s="322"/>
      <c r="W99" s="324"/>
      <c r="X99" s="324"/>
      <c r="Y99" s="324"/>
      <c r="Z99" s="324"/>
      <c r="AA99" s="324"/>
      <c r="AB99" s="324"/>
      <c r="AC99" s="324"/>
      <c r="AD99" s="324"/>
      <c r="AG99" s="324"/>
    </row>
    <row r="100" spans="1:34" s="185" customFormat="1" ht="12" x14ac:dyDescent="0.2">
      <c r="A100" s="325" t="s">
        <v>738</v>
      </c>
      <c r="B100" s="266">
        <v>8501.6129032258104</v>
      </c>
      <c r="C100" s="326">
        <v>8795.8666666666704</v>
      </c>
      <c r="D100" s="326">
        <v>9129.1612903225796</v>
      </c>
      <c r="E100" s="326">
        <v>9194.3703703703704</v>
      </c>
      <c r="F100" s="326">
        <v>0</v>
      </c>
      <c r="G100" s="326">
        <v>0</v>
      </c>
      <c r="H100" s="326">
        <v>0</v>
      </c>
      <c r="I100" s="326">
        <v>0</v>
      </c>
      <c r="J100" s="326">
        <v>0</v>
      </c>
      <c r="K100" s="326">
        <v>0</v>
      </c>
      <c r="L100" s="326">
        <v>0</v>
      </c>
      <c r="M100" s="326">
        <v>0</v>
      </c>
      <c r="N100" s="326">
        <v>8896.4537815126096</v>
      </c>
      <c r="O100" s="199"/>
      <c r="P100" s="321"/>
      <c r="Q100" s="321"/>
      <c r="R100" s="324"/>
      <c r="S100" s="321"/>
      <c r="T100" s="321"/>
      <c r="U100" s="321"/>
      <c r="V100" s="322"/>
      <c r="W100" s="324"/>
      <c r="X100" s="324"/>
      <c r="Y100" s="324"/>
      <c r="Z100" s="324"/>
      <c r="AA100" s="324"/>
      <c r="AB100" s="324"/>
    </row>
    <row r="101" spans="1:34" s="185" customFormat="1" ht="12" x14ac:dyDescent="0.2">
      <c r="A101" s="327" t="s">
        <v>739</v>
      </c>
      <c r="B101" s="266">
        <v>3023.9354838709701</v>
      </c>
      <c r="C101" s="326">
        <v>3035.2</v>
      </c>
      <c r="D101" s="326">
        <v>3211.4516129032299</v>
      </c>
      <c r="E101" s="326">
        <v>3423.2962962963002</v>
      </c>
      <c r="F101" s="326">
        <v>0</v>
      </c>
      <c r="G101" s="326">
        <v>0</v>
      </c>
      <c r="H101" s="326">
        <v>0</v>
      </c>
      <c r="I101" s="326">
        <v>0</v>
      </c>
      <c r="J101" s="326">
        <v>0</v>
      </c>
      <c r="K101" s="326">
        <v>0</v>
      </c>
      <c r="L101" s="326">
        <v>0</v>
      </c>
      <c r="M101" s="326">
        <v>0</v>
      </c>
      <c r="N101" s="326">
        <v>3166.23529411765</v>
      </c>
      <c r="O101" s="199"/>
      <c r="P101" s="321"/>
      <c r="Q101" s="321"/>
      <c r="R101" s="222"/>
      <c r="S101" s="321"/>
      <c r="T101" s="321"/>
      <c r="U101" s="321"/>
      <c r="V101" s="322"/>
      <c r="W101" s="324"/>
      <c r="X101" s="324"/>
      <c r="Y101" s="324"/>
      <c r="Z101" s="324"/>
      <c r="AA101" s="324"/>
      <c r="AB101" s="324"/>
    </row>
    <row r="102" spans="1:34" s="185" customFormat="1" ht="12" x14ac:dyDescent="0.2">
      <c r="A102" s="327" t="s">
        <v>741</v>
      </c>
      <c r="B102" s="266">
        <v>26988.903225806502</v>
      </c>
      <c r="C102" s="326">
        <v>27364.066666666698</v>
      </c>
      <c r="D102" s="326">
        <v>24669.967741935499</v>
      </c>
      <c r="E102" s="326">
        <v>25585.4814814815</v>
      </c>
      <c r="F102" s="326">
        <v>0</v>
      </c>
      <c r="G102" s="326">
        <v>0</v>
      </c>
      <c r="H102" s="326">
        <v>0</v>
      </c>
      <c r="I102" s="326">
        <v>0</v>
      </c>
      <c r="J102" s="326">
        <v>0</v>
      </c>
      <c r="K102" s="326">
        <v>0</v>
      </c>
      <c r="L102" s="326">
        <v>0</v>
      </c>
      <c r="M102" s="326">
        <v>0</v>
      </c>
      <c r="N102" s="326">
        <v>26160.966386554599</v>
      </c>
      <c r="O102" s="199"/>
      <c r="P102" s="321"/>
      <c r="Q102" s="321"/>
      <c r="R102" s="222"/>
      <c r="S102" s="222"/>
      <c r="T102" s="321"/>
      <c r="U102" s="321"/>
      <c r="V102" s="322"/>
      <c r="W102" s="324"/>
      <c r="X102" s="324"/>
      <c r="Y102" s="324"/>
      <c r="Z102" s="324"/>
      <c r="AA102" s="324"/>
      <c r="AB102" s="324"/>
    </row>
    <row r="103" spans="1:34" s="185" customFormat="1" ht="12" x14ac:dyDescent="0.2">
      <c r="A103" s="269"/>
      <c r="F103" s="183"/>
      <c r="G103" s="183"/>
      <c r="H103" s="183"/>
      <c r="I103" s="183"/>
      <c r="J103" s="183"/>
      <c r="K103" s="183"/>
      <c r="L103" s="199"/>
      <c r="M103" s="199"/>
      <c r="N103" s="199"/>
      <c r="O103" s="199"/>
      <c r="P103" s="321"/>
      <c r="Q103" s="321"/>
      <c r="R103" s="321"/>
      <c r="S103" s="222"/>
      <c r="T103" s="321"/>
      <c r="U103" s="321"/>
      <c r="V103" s="322"/>
      <c r="W103" s="324"/>
      <c r="X103" s="324"/>
      <c r="Y103" s="324"/>
      <c r="Z103" s="324"/>
      <c r="AA103" s="324"/>
      <c r="AB103" s="324"/>
    </row>
    <row r="104" spans="1:34" s="185" customFormat="1" ht="12" customHeight="1" x14ac:dyDescent="0.2">
      <c r="A104" s="330"/>
      <c r="B104" s="311"/>
      <c r="C104" s="311"/>
      <c r="D104" s="311"/>
      <c r="E104" s="311"/>
      <c r="F104" s="311"/>
      <c r="G104" s="311"/>
      <c r="H104" s="311"/>
      <c r="I104" s="311"/>
      <c r="J104" s="311"/>
      <c r="K104" s="311"/>
      <c r="L104" s="311"/>
      <c r="M104" s="311"/>
      <c r="N104" s="311"/>
      <c r="O104" s="311"/>
      <c r="P104" s="311"/>
      <c r="Q104" s="311"/>
      <c r="R104" s="311"/>
      <c r="S104" s="311"/>
      <c r="T104" s="311"/>
      <c r="U104" s="311"/>
      <c r="V104" s="331"/>
    </row>
    <row r="105" spans="1:34" s="185" customFormat="1" ht="12" x14ac:dyDescent="0.2">
      <c r="A105" s="269"/>
      <c r="F105" s="183"/>
      <c r="G105" s="183"/>
      <c r="H105" s="183"/>
      <c r="I105" s="183"/>
      <c r="J105" s="183"/>
      <c r="K105" s="183"/>
      <c r="L105" s="199"/>
      <c r="M105" s="199"/>
      <c r="N105" s="199"/>
      <c r="O105" s="199"/>
      <c r="P105" s="199"/>
      <c r="Q105" s="199"/>
      <c r="R105" s="199"/>
      <c r="S105" s="199"/>
      <c r="T105" s="199"/>
      <c r="U105" s="199"/>
      <c r="V105" s="268"/>
      <c r="AA105" s="250"/>
      <c r="AB105" s="250"/>
      <c r="AC105" s="250"/>
      <c r="AD105" s="250"/>
      <c r="AE105" s="250"/>
      <c r="AF105" s="250"/>
      <c r="AG105" s="250"/>
    </row>
    <row r="106" spans="1:34" s="185" customFormat="1" ht="24.75" customHeight="1" x14ac:dyDescent="0.2">
      <c r="A106" s="313" t="s">
        <v>764</v>
      </c>
      <c r="B106" s="314"/>
      <c r="C106" s="314"/>
      <c r="D106" s="314"/>
      <c r="E106" s="314"/>
      <c r="F106" s="314"/>
      <c r="G106" s="314"/>
      <c r="H106" s="314"/>
      <c r="I106" s="314"/>
      <c r="J106" s="314"/>
      <c r="K106" s="314"/>
      <c r="L106" s="314"/>
      <c r="M106" s="314"/>
      <c r="N106" s="314"/>
      <c r="O106" s="199"/>
      <c r="P106" s="199"/>
      <c r="Q106" s="291"/>
      <c r="R106" s="291"/>
      <c r="S106" s="291"/>
      <c r="T106" s="291"/>
      <c r="U106" s="291"/>
      <c r="V106" s="315"/>
      <c r="W106" s="250"/>
      <c r="X106" s="250"/>
      <c r="Y106" s="250"/>
      <c r="Z106" s="250"/>
      <c r="AA106" s="250"/>
      <c r="AB106" s="250"/>
    </row>
    <row r="107" spans="1:34" s="185" customFormat="1" ht="12" x14ac:dyDescent="0.2">
      <c r="A107" s="11" t="s">
        <v>725</v>
      </c>
      <c r="B107" s="11" t="s">
        <v>726</v>
      </c>
      <c r="C107" s="11" t="s">
        <v>727</v>
      </c>
      <c r="D107" s="11" t="s">
        <v>728</v>
      </c>
      <c r="E107" s="11" t="s">
        <v>729</v>
      </c>
      <c r="F107" s="11" t="s">
        <v>730</v>
      </c>
      <c r="G107" s="11" t="s">
        <v>731</v>
      </c>
      <c r="H107" s="11" t="s">
        <v>732</v>
      </c>
      <c r="I107" s="11" t="s">
        <v>733</v>
      </c>
      <c r="J107" s="11" t="s">
        <v>734</v>
      </c>
      <c r="K107" s="11" t="s">
        <v>735</v>
      </c>
      <c r="L107" s="11" t="s">
        <v>736</v>
      </c>
      <c r="M107" s="11" t="s">
        <v>737</v>
      </c>
      <c r="N107" s="11" t="s">
        <v>760</v>
      </c>
      <c r="O107" s="199"/>
      <c r="P107" s="291"/>
      <c r="Q107" s="291"/>
      <c r="R107" s="291"/>
      <c r="S107" s="291"/>
      <c r="T107" s="291"/>
      <c r="U107" s="291"/>
      <c r="V107" s="315"/>
      <c r="W107" s="250"/>
      <c r="X107" s="250"/>
      <c r="Y107" s="250"/>
      <c r="Z107" s="250"/>
      <c r="AA107" s="250"/>
      <c r="AB107" s="250"/>
      <c r="AC107" s="324"/>
      <c r="AD107" s="324"/>
      <c r="AE107" s="324"/>
      <c r="AF107" s="324"/>
      <c r="AG107" s="324"/>
      <c r="AH107" s="324"/>
    </row>
    <row r="108" spans="1:34" s="185" customFormat="1" ht="12.75" customHeight="1" x14ac:dyDescent="0.2">
      <c r="A108" s="316" t="s">
        <v>761</v>
      </c>
      <c r="B108" s="332">
        <v>44.593939393939401</v>
      </c>
      <c r="C108" s="333">
        <v>50.021213221939703</v>
      </c>
      <c r="D108" s="334">
        <v>54.5606412302336</v>
      </c>
      <c r="E108" s="333">
        <v>56.651955957389703</v>
      </c>
      <c r="F108" s="334">
        <v>0</v>
      </c>
      <c r="G108" s="333">
        <v>0</v>
      </c>
      <c r="H108" s="333">
        <v>0</v>
      </c>
      <c r="I108" s="334">
        <v>0</v>
      </c>
      <c r="J108" s="333">
        <v>0</v>
      </c>
      <c r="K108" s="334">
        <v>0</v>
      </c>
      <c r="L108" s="334">
        <v>0</v>
      </c>
      <c r="M108" s="333">
        <v>0</v>
      </c>
      <c r="N108" s="334">
        <v>51.1688626841337</v>
      </c>
      <c r="O108" s="199"/>
      <c r="P108" s="199"/>
      <c r="Q108" s="291"/>
      <c r="R108" s="291"/>
      <c r="S108" s="291"/>
      <c r="T108" s="291"/>
      <c r="U108" s="291"/>
      <c r="V108" s="315"/>
      <c r="W108" s="250"/>
      <c r="X108" s="250"/>
      <c r="Y108" s="250"/>
      <c r="Z108" s="250"/>
      <c r="AA108" s="250"/>
      <c r="AB108" s="250"/>
      <c r="AC108" s="324"/>
      <c r="AD108" s="324"/>
      <c r="AE108" s="324"/>
      <c r="AF108" s="324"/>
      <c r="AG108" s="324"/>
      <c r="AH108" s="324"/>
    </row>
    <row r="109" spans="1:34" s="185" customFormat="1" ht="12" x14ac:dyDescent="0.2">
      <c r="A109" s="325" t="s">
        <v>738</v>
      </c>
      <c r="B109" s="335">
        <v>41.047072330654402</v>
      </c>
      <c r="C109" s="336">
        <v>45.698901098901104</v>
      </c>
      <c r="D109" s="336">
        <v>52.808401639344297</v>
      </c>
      <c r="E109" s="336">
        <v>46.5841584158416</v>
      </c>
      <c r="F109" s="336">
        <v>0</v>
      </c>
      <c r="G109" s="336">
        <v>0</v>
      </c>
      <c r="H109" s="336">
        <v>0</v>
      </c>
      <c r="I109" s="336">
        <v>0</v>
      </c>
      <c r="J109" s="336">
        <v>0</v>
      </c>
      <c r="K109" s="336">
        <v>0</v>
      </c>
      <c r="L109" s="336">
        <v>0</v>
      </c>
      <c r="M109" s="336">
        <v>0</v>
      </c>
      <c r="N109" s="336">
        <v>46.702681178656803</v>
      </c>
      <c r="O109" s="199"/>
      <c r="P109" s="199"/>
      <c r="Q109" s="199"/>
      <c r="R109" s="291"/>
      <c r="S109" s="291"/>
      <c r="T109" s="291"/>
      <c r="U109" s="291"/>
      <c r="V109" s="315"/>
      <c r="W109" s="250"/>
      <c r="X109" s="250"/>
      <c r="Y109" s="250"/>
      <c r="Z109" s="250"/>
      <c r="AA109" s="324"/>
      <c r="AB109" s="324"/>
      <c r="AC109" s="251"/>
      <c r="AD109" s="324"/>
      <c r="AE109" s="324"/>
      <c r="AF109" s="324"/>
      <c r="AH109" s="324"/>
    </row>
    <row r="110" spans="1:34" s="185" customFormat="1" ht="12" x14ac:dyDescent="0.2">
      <c r="A110" s="327" t="s">
        <v>739</v>
      </c>
      <c r="B110" s="335">
        <v>57.853372434017601</v>
      </c>
      <c r="C110" s="336">
        <v>53.609970674486803</v>
      </c>
      <c r="D110" s="336">
        <v>60.611801242235998</v>
      </c>
      <c r="E110" s="336">
        <v>60.328947368421098</v>
      </c>
      <c r="F110" s="336">
        <v>0</v>
      </c>
      <c r="G110" s="336">
        <v>0</v>
      </c>
      <c r="H110" s="336">
        <v>0</v>
      </c>
      <c r="I110" s="336">
        <v>0</v>
      </c>
      <c r="J110" s="336">
        <v>0</v>
      </c>
      <c r="K110" s="336">
        <v>0</v>
      </c>
      <c r="L110" s="336">
        <v>0</v>
      </c>
      <c r="M110" s="336">
        <v>0</v>
      </c>
      <c r="N110" s="336">
        <v>58.001529051987802</v>
      </c>
      <c r="O110" s="199"/>
      <c r="P110" s="199"/>
      <c r="Q110" s="291"/>
      <c r="R110" s="291"/>
      <c r="S110" s="291"/>
      <c r="T110" s="291"/>
      <c r="U110" s="291"/>
      <c r="V110" s="315"/>
      <c r="W110" s="250"/>
      <c r="X110" s="250"/>
      <c r="AA110" s="324"/>
      <c r="AB110" s="324"/>
      <c r="AC110" s="324"/>
      <c r="AD110" s="324"/>
      <c r="AE110" s="324"/>
      <c r="AF110" s="324"/>
      <c r="AG110" s="324"/>
      <c r="AH110" s="324"/>
    </row>
    <row r="111" spans="1:34" s="185" customFormat="1" ht="12" x14ac:dyDescent="0.2">
      <c r="A111" s="327" t="s">
        <v>741</v>
      </c>
      <c r="B111" s="335">
        <v>44.482166549598098</v>
      </c>
      <c r="C111" s="336">
        <v>50.237733738213201</v>
      </c>
      <c r="D111" s="336">
        <v>54.5415598975016</v>
      </c>
      <c r="E111" s="336">
        <v>57.570153190626002</v>
      </c>
      <c r="F111" s="336">
        <v>0</v>
      </c>
      <c r="G111" s="336">
        <v>0</v>
      </c>
      <c r="H111" s="336">
        <v>0</v>
      </c>
      <c r="I111" s="336">
        <v>0</v>
      </c>
      <c r="J111" s="336">
        <v>0</v>
      </c>
      <c r="K111" s="336">
        <v>0</v>
      </c>
      <c r="L111" s="336">
        <v>0</v>
      </c>
      <c r="M111" s="336">
        <v>0</v>
      </c>
      <c r="N111" s="336">
        <v>51.334305252559197</v>
      </c>
      <c r="O111" s="199"/>
      <c r="P111" s="291"/>
      <c r="Q111" s="291"/>
      <c r="R111" s="291"/>
      <c r="S111" s="291"/>
      <c r="T111" s="291"/>
      <c r="U111" s="291"/>
      <c r="V111" s="315"/>
      <c r="W111" s="250"/>
      <c r="X111" s="250"/>
      <c r="Y111" s="250"/>
      <c r="Z111" s="250"/>
    </row>
    <row r="112" spans="1:34" s="185" customFormat="1" ht="12" x14ac:dyDescent="0.2">
      <c r="A112" s="316" t="s">
        <v>762</v>
      </c>
      <c r="B112" s="332">
        <v>43.489239386792498</v>
      </c>
      <c r="C112" s="333">
        <v>42.829714107170801</v>
      </c>
      <c r="D112" s="334">
        <v>39.929051637820102</v>
      </c>
      <c r="E112" s="333">
        <v>49.400651465797999</v>
      </c>
      <c r="F112" s="334">
        <v>0</v>
      </c>
      <c r="G112" s="333">
        <v>0</v>
      </c>
      <c r="H112" s="333">
        <v>0</v>
      </c>
      <c r="I112" s="334">
        <v>0</v>
      </c>
      <c r="J112" s="333">
        <v>0</v>
      </c>
      <c r="K112" s="334">
        <v>0</v>
      </c>
      <c r="L112" s="334">
        <v>0</v>
      </c>
      <c r="M112" s="333">
        <v>0</v>
      </c>
      <c r="N112" s="334">
        <v>43.627577620418599</v>
      </c>
      <c r="O112" s="199"/>
      <c r="P112" s="291"/>
      <c r="Q112" s="291"/>
      <c r="R112" s="321"/>
      <c r="S112" s="321"/>
      <c r="T112" s="321"/>
      <c r="U112" s="321"/>
      <c r="V112" s="268"/>
      <c r="Z112" s="250"/>
      <c r="AA112" s="250"/>
      <c r="AB112" s="250"/>
      <c r="AC112" s="250"/>
      <c r="AD112" s="250"/>
      <c r="AE112" s="250"/>
      <c r="AF112" s="250"/>
    </row>
    <row r="113" spans="1:33" s="185" customFormat="1" ht="12" x14ac:dyDescent="0.2">
      <c r="A113" s="325" t="s">
        <v>738</v>
      </c>
      <c r="B113" s="335">
        <v>48.153140437544103</v>
      </c>
      <c r="C113" s="336">
        <v>49.861174099269299</v>
      </c>
      <c r="D113" s="336">
        <v>50.902694219199603</v>
      </c>
      <c r="E113" s="336">
        <v>53.445530324806001</v>
      </c>
      <c r="F113" s="336">
        <v>0</v>
      </c>
      <c r="G113" s="336">
        <v>0</v>
      </c>
      <c r="H113" s="336">
        <v>0</v>
      </c>
      <c r="I113" s="336">
        <v>0</v>
      </c>
      <c r="J113" s="336">
        <v>0</v>
      </c>
      <c r="K113" s="336">
        <v>0</v>
      </c>
      <c r="L113" s="336">
        <v>0</v>
      </c>
      <c r="M113" s="336">
        <v>0</v>
      </c>
      <c r="N113" s="336">
        <v>50.4532921015333</v>
      </c>
      <c r="O113" s="199"/>
      <c r="P113" s="291"/>
      <c r="Q113" s="291"/>
      <c r="R113" s="291"/>
      <c r="S113" s="291"/>
      <c r="T113" s="291"/>
      <c r="U113" s="321"/>
      <c r="V113" s="315"/>
      <c r="W113" s="250"/>
      <c r="X113" s="250"/>
      <c r="Y113" s="250"/>
      <c r="Z113" s="250"/>
      <c r="AA113" s="250"/>
      <c r="AB113" s="250"/>
      <c r="AC113" s="250"/>
    </row>
    <row r="114" spans="1:33" s="185" customFormat="1" ht="12" customHeight="1" x14ac:dyDescent="0.2">
      <c r="A114" s="327" t="s">
        <v>739</v>
      </c>
      <c r="B114" s="335">
        <v>48.820083682008402</v>
      </c>
      <c r="C114" s="336">
        <v>42.331617647058799</v>
      </c>
      <c r="D114" s="336">
        <v>46.219530102790003</v>
      </c>
      <c r="E114" s="336">
        <v>51.816806722689101</v>
      </c>
      <c r="F114" s="336">
        <v>0</v>
      </c>
      <c r="G114" s="336">
        <v>0</v>
      </c>
      <c r="H114" s="336">
        <v>0</v>
      </c>
      <c r="I114" s="336">
        <v>0</v>
      </c>
      <c r="J114" s="336">
        <v>0</v>
      </c>
      <c r="K114" s="336">
        <v>0</v>
      </c>
      <c r="L114" s="336">
        <v>0</v>
      </c>
      <c r="M114" s="336">
        <v>0</v>
      </c>
      <c r="N114" s="336">
        <v>47.1739618406285</v>
      </c>
      <c r="O114" s="199"/>
      <c r="P114" s="291"/>
      <c r="Q114" s="291"/>
      <c r="R114" s="321"/>
      <c r="S114" s="321"/>
      <c r="T114" s="321"/>
      <c r="U114" s="321"/>
      <c r="V114" s="315"/>
      <c r="W114" s="250"/>
      <c r="X114" s="250"/>
      <c r="Y114" s="250"/>
      <c r="Z114" s="250"/>
      <c r="AA114" s="250"/>
      <c r="AB114" s="250"/>
    </row>
    <row r="115" spans="1:33" s="185" customFormat="1" ht="12" x14ac:dyDescent="0.2">
      <c r="A115" s="327" t="s">
        <v>741</v>
      </c>
      <c r="B115" s="335">
        <v>18.493175614194701</v>
      </c>
      <c r="C115" s="336">
        <v>17.428171641791</v>
      </c>
      <c r="D115" s="336">
        <v>11.9557032115172</v>
      </c>
      <c r="E115" s="336">
        <v>29.625437572928799</v>
      </c>
      <c r="F115" s="336">
        <v>0</v>
      </c>
      <c r="G115" s="336">
        <v>0</v>
      </c>
      <c r="H115" s="336">
        <v>0</v>
      </c>
      <c r="I115" s="336">
        <v>0</v>
      </c>
      <c r="J115" s="336">
        <v>0</v>
      </c>
      <c r="K115" s="336">
        <v>0</v>
      </c>
      <c r="L115" s="336">
        <v>0</v>
      </c>
      <c r="M115" s="336">
        <v>0</v>
      </c>
      <c r="N115" s="336">
        <v>17.788167149358699</v>
      </c>
      <c r="O115" s="199"/>
      <c r="P115" s="291"/>
      <c r="Q115" s="291"/>
      <c r="R115" s="291"/>
      <c r="S115" s="291"/>
      <c r="T115" s="291"/>
      <c r="U115" s="291"/>
      <c r="V115" s="315"/>
      <c r="W115" s="250"/>
      <c r="X115" s="250"/>
      <c r="Y115" s="250"/>
      <c r="Z115" s="250"/>
      <c r="AA115" s="250"/>
      <c r="AB115" s="250"/>
    </row>
    <row r="116" spans="1:33" s="185" customFormat="1" ht="12" x14ac:dyDescent="0.2">
      <c r="A116" s="316" t="s">
        <v>763</v>
      </c>
      <c r="B116" s="332">
        <v>44.233793070306099</v>
      </c>
      <c r="C116" s="333">
        <v>47.738520281662197</v>
      </c>
      <c r="D116" s="334">
        <v>49.637435625932497</v>
      </c>
      <c r="E116" s="333">
        <v>54.252081212193801</v>
      </c>
      <c r="F116" s="334">
        <v>0</v>
      </c>
      <c r="G116" s="333">
        <v>0</v>
      </c>
      <c r="H116" s="333">
        <v>0</v>
      </c>
      <c r="I116" s="334">
        <v>0</v>
      </c>
      <c r="J116" s="333">
        <v>0</v>
      </c>
      <c r="K116" s="334">
        <v>0</v>
      </c>
      <c r="L116" s="334">
        <v>0</v>
      </c>
      <c r="M116" s="333">
        <v>0</v>
      </c>
      <c r="N116" s="334">
        <v>48.698135094137598</v>
      </c>
      <c r="O116" s="199"/>
      <c r="P116" s="199"/>
      <c r="Q116" s="199"/>
      <c r="R116" s="199"/>
      <c r="S116" s="199"/>
      <c r="T116" s="199"/>
      <c r="U116" s="199"/>
      <c r="V116" s="268"/>
    </row>
    <row r="117" spans="1:33" s="185" customFormat="1" ht="12" x14ac:dyDescent="0.2">
      <c r="A117" s="325" t="s">
        <v>738</v>
      </c>
      <c r="B117" s="335">
        <v>46.944748145255801</v>
      </c>
      <c r="C117" s="336">
        <v>49.0848534535765</v>
      </c>
      <c r="D117" s="336">
        <v>51.290268806001301</v>
      </c>
      <c r="E117" s="336">
        <v>51.901759857429298</v>
      </c>
      <c r="F117" s="336">
        <v>0</v>
      </c>
      <c r="G117" s="336">
        <v>0</v>
      </c>
      <c r="H117" s="336">
        <v>0</v>
      </c>
      <c r="I117" s="336">
        <v>0</v>
      </c>
      <c r="J117" s="336">
        <v>0</v>
      </c>
      <c r="K117" s="336">
        <v>0</v>
      </c>
      <c r="L117" s="336">
        <v>0</v>
      </c>
      <c r="M117" s="336">
        <v>0</v>
      </c>
      <c r="N117" s="336">
        <v>49.720825340867897</v>
      </c>
      <c r="O117" s="199"/>
      <c r="P117" s="199"/>
      <c r="Q117" s="199"/>
      <c r="R117" s="199"/>
      <c r="S117" s="199"/>
      <c r="T117" s="199"/>
      <c r="U117" s="199"/>
      <c r="V117" s="268"/>
    </row>
    <row r="118" spans="1:33" s="185" customFormat="1" ht="12" x14ac:dyDescent="0.2">
      <c r="A118" s="327" t="s">
        <v>739</v>
      </c>
      <c r="B118" s="335">
        <v>50.555492957746502</v>
      </c>
      <c r="C118" s="336">
        <v>44.592592592592602</v>
      </c>
      <c r="D118" s="336">
        <v>48.971496437054597</v>
      </c>
      <c r="E118" s="336">
        <v>53.5488621151272</v>
      </c>
      <c r="F118" s="336">
        <v>0</v>
      </c>
      <c r="G118" s="336">
        <v>0</v>
      </c>
      <c r="H118" s="336">
        <v>0</v>
      </c>
      <c r="I118" s="336">
        <v>0</v>
      </c>
      <c r="J118" s="336">
        <v>0</v>
      </c>
      <c r="K118" s="336">
        <v>0</v>
      </c>
      <c r="L118" s="336">
        <v>0</v>
      </c>
      <c r="M118" s="336">
        <v>0</v>
      </c>
      <c r="N118" s="336">
        <v>49.302374511571998</v>
      </c>
      <c r="O118" s="199"/>
      <c r="P118" s="199"/>
      <c r="Q118" s="199"/>
      <c r="R118" s="199"/>
      <c r="S118" s="199"/>
      <c r="T118" s="199"/>
      <c r="U118" s="199"/>
      <c r="V118" s="268"/>
    </row>
    <row r="119" spans="1:33" s="185" customFormat="1" ht="12" x14ac:dyDescent="0.2">
      <c r="A119" s="327" t="s">
        <v>741</v>
      </c>
      <c r="B119" s="335">
        <v>42.429125934445103</v>
      </c>
      <c r="C119" s="336">
        <v>47.648903282791103</v>
      </c>
      <c r="D119" s="336">
        <v>49.160976633552501</v>
      </c>
      <c r="E119" s="336">
        <v>55.334888930371498</v>
      </c>
      <c r="F119" s="336">
        <v>0</v>
      </c>
      <c r="G119" s="336">
        <v>0</v>
      </c>
      <c r="H119" s="336">
        <v>0</v>
      </c>
      <c r="I119" s="336">
        <v>0</v>
      </c>
      <c r="J119" s="336">
        <v>0</v>
      </c>
      <c r="K119" s="336">
        <v>0</v>
      </c>
      <c r="L119" s="336">
        <v>0</v>
      </c>
      <c r="M119" s="336">
        <v>0</v>
      </c>
      <c r="N119" s="336">
        <v>48.245857616272403</v>
      </c>
      <c r="O119" s="199"/>
      <c r="P119" s="199"/>
      <c r="Q119" s="199"/>
      <c r="R119" s="199"/>
      <c r="S119" s="199"/>
      <c r="T119" s="199"/>
      <c r="U119" s="199"/>
      <c r="V119" s="268"/>
    </row>
    <row r="120" spans="1:33" s="185" customFormat="1" ht="12" x14ac:dyDescent="0.2">
      <c r="A120" s="269"/>
      <c r="F120" s="183"/>
      <c r="G120" s="183"/>
      <c r="H120" s="183"/>
      <c r="I120" s="183"/>
      <c r="J120" s="183"/>
      <c r="K120" s="183"/>
      <c r="L120" s="199"/>
      <c r="M120" s="199"/>
      <c r="N120" s="199"/>
      <c r="O120" s="199"/>
      <c r="P120" s="199"/>
      <c r="Q120" s="199"/>
      <c r="R120" s="199"/>
      <c r="S120" s="199"/>
      <c r="T120" s="199"/>
      <c r="U120" s="199"/>
      <c r="V120" s="268"/>
    </row>
    <row r="121" spans="1:33" s="185" customFormat="1" ht="12" x14ac:dyDescent="0.2">
      <c r="A121" s="330"/>
      <c r="B121" s="311"/>
      <c r="C121" s="311"/>
      <c r="D121" s="311"/>
      <c r="E121" s="311"/>
      <c r="F121" s="311"/>
      <c r="G121" s="311"/>
      <c r="H121" s="311"/>
      <c r="I121" s="311"/>
      <c r="J121" s="311"/>
      <c r="K121" s="311"/>
      <c r="L121" s="311"/>
      <c r="M121" s="311"/>
      <c r="N121" s="311"/>
      <c r="O121" s="311"/>
      <c r="P121" s="311"/>
      <c r="Q121" s="311"/>
      <c r="R121" s="311"/>
      <c r="S121" s="311"/>
      <c r="T121" s="311"/>
      <c r="U121" s="311"/>
      <c r="V121" s="331"/>
    </row>
    <row r="122" spans="1:33" s="185" customFormat="1" ht="12" x14ac:dyDescent="0.2">
      <c r="A122" s="269"/>
      <c r="F122" s="183"/>
      <c r="G122" s="183"/>
      <c r="H122" s="183"/>
      <c r="I122" s="183"/>
      <c r="J122" s="183"/>
      <c r="K122" s="183"/>
      <c r="L122" s="199"/>
      <c r="M122" s="199"/>
      <c r="N122" s="199"/>
      <c r="O122" s="199"/>
      <c r="P122" s="199"/>
      <c r="Q122" s="199"/>
      <c r="R122" s="199"/>
      <c r="S122" s="291"/>
      <c r="T122" s="291"/>
      <c r="U122" s="291"/>
      <c r="V122" s="315"/>
    </row>
    <row r="123" spans="1:33" s="183" customFormat="1" ht="24.75" customHeight="1" x14ac:dyDescent="0.2">
      <c r="A123" s="337" t="s">
        <v>765</v>
      </c>
      <c r="B123" s="243"/>
      <c r="C123" s="243"/>
      <c r="D123" s="243"/>
      <c r="E123" s="243"/>
      <c r="F123" s="243"/>
      <c r="G123" s="243"/>
      <c r="H123" s="243"/>
      <c r="I123" s="243"/>
      <c r="J123" s="243"/>
      <c r="K123" s="243"/>
      <c r="L123" s="243"/>
      <c r="M123" s="243"/>
      <c r="N123" s="243"/>
      <c r="O123" s="199"/>
      <c r="P123" s="291"/>
      <c r="Q123" s="291"/>
      <c r="R123" s="291"/>
      <c r="S123" s="291"/>
      <c r="T123" s="291"/>
      <c r="U123" s="291"/>
      <c r="V123" s="315"/>
      <c r="W123" s="278"/>
      <c r="X123" s="278"/>
      <c r="Y123" s="278"/>
      <c r="Z123" s="278"/>
      <c r="AA123" s="278"/>
      <c r="AB123" s="278"/>
    </row>
    <row r="124" spans="1:33" s="185" customFormat="1" ht="12" x14ac:dyDescent="0.2">
      <c r="A124" s="207" t="s">
        <v>745</v>
      </c>
      <c r="B124" s="11" t="s">
        <v>726</v>
      </c>
      <c r="C124" s="11" t="s">
        <v>727</v>
      </c>
      <c r="D124" s="11" t="s">
        <v>728</v>
      </c>
      <c r="E124" s="11" t="s">
        <v>729</v>
      </c>
      <c r="F124" s="11" t="s">
        <v>730</v>
      </c>
      <c r="G124" s="11" t="s">
        <v>731</v>
      </c>
      <c r="H124" s="11" t="s">
        <v>732</v>
      </c>
      <c r="I124" s="11" t="s">
        <v>733</v>
      </c>
      <c r="J124" s="11" t="s">
        <v>734</v>
      </c>
      <c r="K124" s="11" t="s">
        <v>735</v>
      </c>
      <c r="L124" s="11" t="s">
        <v>736</v>
      </c>
      <c r="M124" s="11" t="s">
        <v>737</v>
      </c>
      <c r="N124" s="11" t="s">
        <v>760</v>
      </c>
      <c r="O124" s="199"/>
      <c r="P124" s="321"/>
      <c r="Q124" s="291"/>
      <c r="R124" s="291"/>
      <c r="S124" s="291"/>
      <c r="T124" s="291"/>
      <c r="U124" s="291"/>
      <c r="V124" s="315"/>
      <c r="W124" s="250"/>
      <c r="X124" s="250"/>
      <c r="Y124" s="250"/>
      <c r="Z124" s="250"/>
      <c r="AA124" s="250"/>
      <c r="AB124" s="250"/>
      <c r="AC124" s="250"/>
      <c r="AD124" s="250"/>
      <c r="AE124" s="250"/>
      <c r="AF124" s="250"/>
    </row>
    <row r="125" spans="1:33" s="185" customFormat="1" ht="12.75" customHeight="1" thickBot="1" x14ac:dyDescent="0.25">
      <c r="A125" s="215" t="s">
        <v>0</v>
      </c>
      <c r="B125" s="317">
        <v>38514.451612903198</v>
      </c>
      <c r="C125" s="318">
        <v>39195.133333333302</v>
      </c>
      <c r="D125" s="319">
        <v>37010.580645161303</v>
      </c>
      <c r="E125" s="318">
        <v>38203.148148148102</v>
      </c>
      <c r="F125" s="319">
        <v>0</v>
      </c>
      <c r="G125" s="318">
        <v>0</v>
      </c>
      <c r="H125" s="318">
        <v>0</v>
      </c>
      <c r="I125" s="319">
        <v>0</v>
      </c>
      <c r="J125" s="318">
        <v>0</v>
      </c>
      <c r="K125" s="319">
        <v>0</v>
      </c>
      <c r="L125" s="319">
        <v>0</v>
      </c>
      <c r="M125" s="318">
        <v>0</v>
      </c>
      <c r="N125" s="317">
        <v>38223.655462184899</v>
      </c>
      <c r="O125" s="199"/>
      <c r="P125" s="321"/>
      <c r="Q125" s="321"/>
      <c r="R125" s="321"/>
      <c r="S125" s="321"/>
      <c r="T125" s="222"/>
      <c r="U125" s="321"/>
      <c r="V125" s="322"/>
      <c r="W125" s="324"/>
      <c r="X125" s="324"/>
      <c r="Y125" s="324"/>
      <c r="Z125" s="324"/>
      <c r="AA125" s="324"/>
      <c r="AB125" s="324"/>
    </row>
    <row r="126" spans="1:33" s="185" customFormat="1" ht="12.75" thickTop="1" x14ac:dyDescent="0.2">
      <c r="A126" s="231" t="s">
        <v>711</v>
      </c>
      <c r="B126" s="266">
        <v>38514.451612903198</v>
      </c>
      <c r="C126" s="326">
        <v>39195.133333333302</v>
      </c>
      <c r="D126" s="326">
        <v>37010.580645161303</v>
      </c>
      <c r="E126" s="326">
        <v>38203.148148148102</v>
      </c>
      <c r="F126" s="326">
        <v>0</v>
      </c>
      <c r="G126" s="326">
        <v>0</v>
      </c>
      <c r="H126" s="326">
        <v>0</v>
      </c>
      <c r="I126" s="326">
        <v>0</v>
      </c>
      <c r="J126" s="326">
        <v>0</v>
      </c>
      <c r="K126" s="326">
        <v>0</v>
      </c>
      <c r="L126" s="326">
        <v>0</v>
      </c>
      <c r="M126" s="326">
        <v>0</v>
      </c>
      <c r="N126" s="266">
        <v>38223.655462184899</v>
      </c>
      <c r="O126" s="199"/>
      <c r="P126" s="321"/>
      <c r="Q126" s="321"/>
      <c r="R126" s="321"/>
      <c r="S126" s="321"/>
      <c r="T126" s="321"/>
      <c r="U126" s="321"/>
      <c r="V126" s="322"/>
      <c r="W126" s="324"/>
      <c r="X126" s="324"/>
      <c r="Y126" s="324"/>
      <c r="Z126" s="324"/>
      <c r="AA126" s="250"/>
      <c r="AB126" s="324"/>
      <c r="AF126" s="324"/>
      <c r="AG126" s="324"/>
    </row>
    <row r="127" spans="1:33" s="339" customFormat="1" ht="23.25" customHeight="1" x14ac:dyDescent="0.2">
      <c r="A127" s="269"/>
      <c r="B127" s="185"/>
      <c r="C127" s="185"/>
      <c r="D127" s="185"/>
      <c r="E127" s="185"/>
      <c r="F127" s="183"/>
      <c r="G127" s="183"/>
      <c r="H127" s="183"/>
      <c r="I127" s="183"/>
      <c r="J127" s="183"/>
      <c r="K127" s="183"/>
      <c r="L127" s="199"/>
      <c r="M127" s="199"/>
      <c r="N127" s="199"/>
      <c r="O127" s="199"/>
      <c r="P127" s="321"/>
      <c r="Q127" s="321"/>
      <c r="R127" s="321"/>
      <c r="S127" s="321"/>
      <c r="T127" s="321"/>
      <c r="U127" s="321"/>
      <c r="V127" s="322"/>
      <c r="W127" s="338"/>
      <c r="X127" s="338"/>
      <c r="Y127" s="338"/>
      <c r="Z127" s="338"/>
      <c r="AA127" s="338"/>
      <c r="AB127" s="338"/>
      <c r="AC127" s="338"/>
      <c r="AD127" s="338"/>
      <c r="AE127" s="338"/>
      <c r="AF127" s="338"/>
      <c r="AG127" s="338"/>
    </row>
    <row r="128" spans="1:33" s="185" customFormat="1" ht="12.75" customHeight="1" x14ac:dyDescent="0.2">
      <c r="A128" s="337" t="s">
        <v>766</v>
      </c>
      <c r="B128" s="243"/>
      <c r="C128" s="243"/>
      <c r="D128" s="243"/>
      <c r="E128" s="243"/>
      <c r="F128" s="243"/>
      <c r="G128" s="243"/>
      <c r="H128" s="243"/>
      <c r="I128" s="243"/>
      <c r="J128" s="243"/>
      <c r="K128" s="243"/>
      <c r="L128" s="243"/>
      <c r="M128" s="243"/>
      <c r="N128" s="243"/>
      <c r="O128" s="199"/>
      <c r="P128" s="199"/>
      <c r="Q128" s="321"/>
      <c r="R128" s="321"/>
      <c r="S128" s="291"/>
      <c r="T128" s="291"/>
      <c r="U128" s="291"/>
      <c r="V128" s="322"/>
      <c r="W128" s="324"/>
      <c r="X128" s="324"/>
      <c r="Y128" s="324"/>
      <c r="Z128" s="324"/>
      <c r="AA128" s="324"/>
    </row>
    <row r="129" spans="1:32" s="185" customFormat="1" ht="12.75" customHeight="1" x14ac:dyDescent="0.2">
      <c r="A129" s="207" t="s">
        <v>745</v>
      </c>
      <c r="B129" s="11" t="s">
        <v>726</v>
      </c>
      <c r="C129" s="11" t="s">
        <v>727</v>
      </c>
      <c r="D129" s="11" t="s">
        <v>728</v>
      </c>
      <c r="E129" s="11" t="s">
        <v>729</v>
      </c>
      <c r="F129" s="11" t="s">
        <v>730</v>
      </c>
      <c r="G129" s="11" t="s">
        <v>731</v>
      </c>
      <c r="H129" s="11" t="s">
        <v>732</v>
      </c>
      <c r="I129" s="11" t="s">
        <v>733</v>
      </c>
      <c r="J129" s="11" t="s">
        <v>734</v>
      </c>
      <c r="K129" s="11" t="s">
        <v>735</v>
      </c>
      <c r="L129" s="11" t="s">
        <v>736</v>
      </c>
      <c r="M129" s="11" t="s">
        <v>737</v>
      </c>
      <c r="N129" s="11" t="s">
        <v>760</v>
      </c>
      <c r="O129" s="199"/>
      <c r="P129" s="291"/>
      <c r="Q129" s="291"/>
      <c r="R129" s="291"/>
      <c r="S129" s="291"/>
      <c r="T129" s="291"/>
      <c r="U129" s="291"/>
      <c r="V129" s="315"/>
      <c r="W129" s="250"/>
      <c r="X129" s="250"/>
      <c r="Y129" s="250"/>
      <c r="Z129" s="250"/>
      <c r="AA129" s="250"/>
      <c r="AB129" s="250"/>
      <c r="AC129" s="250"/>
      <c r="AD129" s="250"/>
      <c r="AE129" s="250"/>
      <c r="AF129" s="250"/>
    </row>
    <row r="130" spans="1:32" s="183" customFormat="1" ht="14.25" customHeight="1" thickBot="1" x14ac:dyDescent="0.25">
      <c r="A130" s="215" t="s">
        <v>0</v>
      </c>
      <c r="B130" s="332">
        <v>44.233793070306099</v>
      </c>
      <c r="C130" s="333">
        <v>47.738520281662197</v>
      </c>
      <c r="D130" s="334">
        <v>49.637435625932497</v>
      </c>
      <c r="E130" s="333">
        <v>54.252081212193801</v>
      </c>
      <c r="F130" s="334">
        <v>0</v>
      </c>
      <c r="G130" s="333">
        <v>0</v>
      </c>
      <c r="H130" s="333">
        <v>0</v>
      </c>
      <c r="I130" s="334">
        <v>0</v>
      </c>
      <c r="J130" s="333">
        <v>0</v>
      </c>
      <c r="K130" s="334">
        <v>0</v>
      </c>
      <c r="L130" s="334">
        <v>0</v>
      </c>
      <c r="M130" s="333">
        <v>0</v>
      </c>
      <c r="N130" s="334">
        <v>48.698135094137598</v>
      </c>
      <c r="P130" s="278"/>
      <c r="Q130" s="278"/>
      <c r="R130" s="278"/>
      <c r="S130" s="278"/>
      <c r="T130" s="278"/>
      <c r="U130" s="278"/>
      <c r="V130" s="340"/>
      <c r="W130" s="278"/>
      <c r="X130" s="278"/>
      <c r="Y130" s="278"/>
      <c r="Z130" s="278"/>
      <c r="AA130" s="341"/>
      <c r="AB130" s="278"/>
    </row>
    <row r="131" spans="1:32" s="185" customFormat="1" ht="12.75" customHeight="1" thickTop="1" x14ac:dyDescent="0.2">
      <c r="A131" s="231" t="s">
        <v>711</v>
      </c>
      <c r="B131" s="335">
        <v>44.233793070306099</v>
      </c>
      <c r="C131" s="336">
        <v>47.738520281662197</v>
      </c>
      <c r="D131" s="336">
        <v>49.637435625932497</v>
      </c>
      <c r="E131" s="336">
        <v>54.252081212193801</v>
      </c>
      <c r="F131" s="336">
        <v>0</v>
      </c>
      <c r="G131" s="336">
        <v>0</v>
      </c>
      <c r="H131" s="336">
        <v>0</v>
      </c>
      <c r="I131" s="336">
        <v>0</v>
      </c>
      <c r="J131" s="336">
        <v>0</v>
      </c>
      <c r="K131" s="336">
        <v>0</v>
      </c>
      <c r="L131" s="336">
        <v>0</v>
      </c>
      <c r="M131" s="336">
        <v>0</v>
      </c>
      <c r="N131" s="336">
        <v>48.698135094137598</v>
      </c>
      <c r="O131" s="199"/>
      <c r="P131" s="199"/>
      <c r="Q131" s="199"/>
      <c r="R131" s="291"/>
      <c r="S131" s="291"/>
      <c r="T131" s="291"/>
      <c r="U131" s="291"/>
      <c r="V131" s="342"/>
      <c r="W131" s="250"/>
      <c r="X131" s="250"/>
      <c r="Y131" s="250"/>
      <c r="Z131" s="250"/>
      <c r="AA131" s="250"/>
      <c r="AB131" s="250"/>
      <c r="AC131" s="250"/>
    </row>
    <row r="132" spans="1:32" s="185" customFormat="1" ht="12.75" customHeight="1" x14ac:dyDescent="0.2">
      <c r="A132" s="236"/>
      <c r="B132" s="343"/>
      <c r="C132" s="343"/>
      <c r="D132" s="343"/>
      <c r="E132" s="343"/>
      <c r="F132" s="343"/>
      <c r="G132" s="343"/>
      <c r="H132" s="343"/>
      <c r="I132" s="343"/>
      <c r="J132" s="343"/>
      <c r="K132" s="343"/>
      <c r="L132" s="343"/>
      <c r="M132" s="343"/>
      <c r="N132" s="343"/>
      <c r="O132" s="199"/>
      <c r="P132" s="199"/>
      <c r="Q132" s="199"/>
      <c r="R132" s="199"/>
      <c r="S132" s="199"/>
      <c r="T132" s="199"/>
      <c r="U132" s="199"/>
      <c r="V132" s="344"/>
    </row>
    <row r="133" spans="1:32" s="185" customFormat="1" ht="12" x14ac:dyDescent="0.2">
      <c r="A133" s="337" t="s">
        <v>767</v>
      </c>
      <c r="B133" s="243"/>
      <c r="C133" s="243"/>
      <c r="D133" s="243"/>
      <c r="E133" s="243"/>
      <c r="F133" s="243"/>
      <c r="G133" s="243"/>
      <c r="H133" s="243"/>
      <c r="I133" s="243"/>
      <c r="J133" s="243"/>
      <c r="K133" s="243"/>
      <c r="L133" s="243"/>
      <c r="M133" s="243"/>
      <c r="N133" s="243"/>
      <c r="O133" s="199"/>
      <c r="P133" s="199"/>
      <c r="Q133" s="199"/>
      <c r="R133" s="291"/>
      <c r="S133" s="291"/>
      <c r="T133" s="291"/>
      <c r="U133" s="291"/>
      <c r="V133" s="342"/>
      <c r="W133" s="250"/>
      <c r="X133" s="250"/>
      <c r="Y133" s="250"/>
      <c r="Z133" s="250"/>
      <c r="AA133" s="250"/>
      <c r="AB133" s="250"/>
      <c r="AC133" s="250"/>
    </row>
    <row r="134" spans="1:32" s="185" customFormat="1" ht="12" x14ac:dyDescent="0.2">
      <c r="A134" s="207" t="s">
        <v>768</v>
      </c>
      <c r="B134" s="11" t="s">
        <v>726</v>
      </c>
      <c r="C134" s="11" t="s">
        <v>727</v>
      </c>
      <c r="D134" s="11" t="s">
        <v>728</v>
      </c>
      <c r="E134" s="11" t="s">
        <v>729</v>
      </c>
      <c r="F134" s="11" t="s">
        <v>730</v>
      </c>
      <c r="G134" s="11" t="s">
        <v>731</v>
      </c>
      <c r="H134" s="11" t="s">
        <v>732</v>
      </c>
      <c r="I134" s="11" t="s">
        <v>733</v>
      </c>
      <c r="J134" s="11" t="s">
        <v>734</v>
      </c>
      <c r="K134" s="11" t="s">
        <v>735</v>
      </c>
      <c r="L134" s="11" t="s">
        <v>736</v>
      </c>
      <c r="M134" s="11" t="s">
        <v>737</v>
      </c>
      <c r="N134" s="11" t="s">
        <v>760</v>
      </c>
      <c r="O134" s="199"/>
      <c r="P134" s="199"/>
      <c r="Q134" s="199"/>
      <c r="R134" s="291"/>
      <c r="S134" s="291"/>
      <c r="T134" s="291"/>
      <c r="U134" s="291"/>
      <c r="V134" s="342"/>
      <c r="W134" s="250"/>
      <c r="X134" s="250"/>
      <c r="Y134" s="250"/>
      <c r="Z134" s="250"/>
      <c r="AA134" s="250"/>
      <c r="AB134" s="250"/>
      <c r="AC134" s="250"/>
    </row>
    <row r="135" spans="1:32" ht="15.75" thickBot="1" x14ac:dyDescent="0.3">
      <c r="A135" s="215" t="s">
        <v>0</v>
      </c>
      <c r="B135" s="332">
        <v>44.233793070306099</v>
      </c>
      <c r="C135" s="333">
        <v>47.738520281662197</v>
      </c>
      <c r="D135" s="334">
        <v>49.637435625932497</v>
      </c>
      <c r="E135" s="333">
        <v>54.252081212193801</v>
      </c>
      <c r="F135" s="334">
        <v>0</v>
      </c>
      <c r="G135" s="333">
        <v>0</v>
      </c>
      <c r="H135" s="333">
        <v>0</v>
      </c>
      <c r="I135" s="334">
        <v>0</v>
      </c>
      <c r="J135" s="333">
        <v>0</v>
      </c>
      <c r="K135" s="334">
        <v>0</v>
      </c>
      <c r="L135" s="334">
        <v>0</v>
      </c>
      <c r="M135" s="333">
        <v>0</v>
      </c>
      <c r="N135" s="334">
        <v>48.698135094137598</v>
      </c>
      <c r="V135" s="344"/>
    </row>
    <row r="136" spans="1:32" ht="15.75" thickTop="1" x14ac:dyDescent="0.25">
      <c r="A136" s="223" t="s">
        <v>25</v>
      </c>
      <c r="B136" s="335">
        <v>44.593939393939401</v>
      </c>
      <c r="C136" s="336">
        <v>50.021213221939703</v>
      </c>
      <c r="D136" s="336">
        <v>54.5606412302336</v>
      </c>
      <c r="E136" s="336">
        <v>56.651955957389703</v>
      </c>
      <c r="F136" s="336">
        <v>0</v>
      </c>
      <c r="G136" s="336">
        <v>0</v>
      </c>
      <c r="H136" s="336">
        <v>0</v>
      </c>
      <c r="I136" s="336">
        <v>0</v>
      </c>
      <c r="J136" s="336">
        <v>0</v>
      </c>
      <c r="K136" s="336">
        <v>0</v>
      </c>
      <c r="L136" s="336">
        <v>0</v>
      </c>
      <c r="M136" s="336">
        <v>0</v>
      </c>
      <c r="N136" s="336">
        <v>51.1688626841337</v>
      </c>
      <c r="V136" s="344"/>
    </row>
    <row r="137" spans="1:32" x14ac:dyDescent="0.25">
      <c r="A137" s="231" t="s">
        <v>41</v>
      </c>
      <c r="B137" s="335">
        <v>43.489239386792498</v>
      </c>
      <c r="C137" s="336">
        <v>42.829714107170801</v>
      </c>
      <c r="D137" s="336">
        <v>39.929051637820102</v>
      </c>
      <c r="E137" s="336">
        <v>49.400651465797999</v>
      </c>
      <c r="F137" s="336">
        <v>0</v>
      </c>
      <c r="G137" s="336">
        <v>0</v>
      </c>
      <c r="H137" s="336">
        <v>0</v>
      </c>
      <c r="I137" s="336">
        <v>0</v>
      </c>
      <c r="J137" s="336">
        <v>0</v>
      </c>
      <c r="K137" s="336">
        <v>0</v>
      </c>
      <c r="L137" s="336">
        <v>0</v>
      </c>
      <c r="M137" s="336">
        <v>0</v>
      </c>
      <c r="N137" s="336">
        <v>43.627577620418599</v>
      </c>
      <c r="O137" s="345"/>
      <c r="V137" s="344"/>
    </row>
    <row r="138" spans="1:32" x14ac:dyDescent="0.25">
      <c r="A138" s="237"/>
      <c r="B138" s="343"/>
      <c r="C138" s="343"/>
      <c r="D138" s="343"/>
      <c r="E138" s="343"/>
      <c r="F138" s="343"/>
      <c r="G138" s="343"/>
      <c r="H138" s="343"/>
      <c r="I138" s="343"/>
      <c r="J138" s="343"/>
      <c r="K138" s="346"/>
      <c r="L138" s="343"/>
      <c r="M138" s="343"/>
      <c r="N138" s="347"/>
      <c r="O138" s="345"/>
      <c r="V138" s="344"/>
    </row>
    <row r="139" spans="1:32" x14ac:dyDescent="0.25">
      <c r="A139" s="348" t="s">
        <v>769</v>
      </c>
      <c r="B139" s="343"/>
      <c r="C139" s="343"/>
      <c r="D139" s="343"/>
      <c r="E139" s="343"/>
      <c r="F139" s="343"/>
      <c r="G139" s="343"/>
      <c r="H139" s="343"/>
      <c r="I139" s="343"/>
      <c r="J139" s="343"/>
      <c r="K139" s="346"/>
      <c r="L139" s="343"/>
      <c r="M139" s="343"/>
      <c r="N139" s="347"/>
      <c r="O139" s="345"/>
      <c r="V139" s="344"/>
    </row>
    <row r="140" spans="1:32" x14ac:dyDescent="0.25">
      <c r="A140" s="207" t="s">
        <v>770</v>
      </c>
      <c r="B140" s="349" t="s">
        <v>726</v>
      </c>
      <c r="C140" s="349" t="s">
        <v>727</v>
      </c>
      <c r="D140" s="349" t="s">
        <v>728</v>
      </c>
      <c r="E140" s="349" t="s">
        <v>729</v>
      </c>
      <c r="F140" s="349" t="s">
        <v>730</v>
      </c>
      <c r="G140" s="349" t="s">
        <v>731</v>
      </c>
      <c r="H140" s="349" t="s">
        <v>732</v>
      </c>
      <c r="I140" s="349" t="s">
        <v>733</v>
      </c>
      <c r="J140" s="349" t="s">
        <v>734</v>
      </c>
      <c r="K140" s="349" t="s">
        <v>735</v>
      </c>
      <c r="L140" s="349" t="s">
        <v>736</v>
      </c>
      <c r="M140" s="349" t="s">
        <v>737</v>
      </c>
      <c r="N140" s="349" t="s">
        <v>760</v>
      </c>
      <c r="O140" s="345"/>
      <c r="V140" s="344"/>
      <c r="W140" s="185"/>
    </row>
    <row r="141" spans="1:32" x14ac:dyDescent="0.25">
      <c r="A141" s="350" t="s">
        <v>715</v>
      </c>
      <c r="B141" s="266">
        <v>409</v>
      </c>
      <c r="C141" s="326">
        <v>443</v>
      </c>
      <c r="D141" s="326">
        <v>510</v>
      </c>
      <c r="E141" s="326">
        <v>543</v>
      </c>
      <c r="F141" s="326">
        <v>0</v>
      </c>
      <c r="G141" s="326">
        <v>0</v>
      </c>
      <c r="H141" s="326">
        <v>0</v>
      </c>
      <c r="I141" s="326">
        <v>0</v>
      </c>
      <c r="J141" s="326">
        <v>0</v>
      </c>
      <c r="K141" s="326">
        <v>0</v>
      </c>
      <c r="L141" s="326">
        <v>0</v>
      </c>
      <c r="M141" s="326">
        <v>0</v>
      </c>
      <c r="N141" s="326">
        <f>SUM(B141:M141)</f>
        <v>1905</v>
      </c>
      <c r="O141" s="345"/>
      <c r="V141" s="344"/>
      <c r="W141" s="185"/>
    </row>
    <row r="142" spans="1:32" x14ac:dyDescent="0.25">
      <c r="A142" s="350" t="s">
        <v>771</v>
      </c>
      <c r="B142" s="266">
        <v>346</v>
      </c>
      <c r="C142" s="326">
        <v>305</v>
      </c>
      <c r="D142" s="326">
        <v>208</v>
      </c>
      <c r="E142" s="326">
        <v>376</v>
      </c>
      <c r="F142" s="326">
        <v>214</v>
      </c>
      <c r="G142" s="326">
        <v>522</v>
      </c>
      <c r="H142" s="326">
        <v>637</v>
      </c>
      <c r="I142" s="326">
        <v>587</v>
      </c>
      <c r="J142" s="326">
        <v>662</v>
      </c>
      <c r="K142" s="326">
        <v>765</v>
      </c>
      <c r="L142" s="326">
        <v>628</v>
      </c>
      <c r="M142" s="326">
        <v>423</v>
      </c>
      <c r="N142" s="326">
        <f>SUM(B142:M142)</f>
        <v>5673</v>
      </c>
      <c r="O142" s="345"/>
      <c r="V142" s="344"/>
      <c r="W142" s="185"/>
    </row>
    <row r="143" spans="1:32" x14ac:dyDescent="0.25">
      <c r="A143" s="351" t="s">
        <v>772</v>
      </c>
      <c r="B143" s="266">
        <v>111</v>
      </c>
      <c r="C143" s="326">
        <v>166</v>
      </c>
      <c r="D143" s="326">
        <v>220</v>
      </c>
      <c r="E143" s="326">
        <v>171</v>
      </c>
      <c r="F143" s="326">
        <v>316</v>
      </c>
      <c r="G143" s="326">
        <v>274</v>
      </c>
      <c r="H143" s="326">
        <v>85</v>
      </c>
      <c r="I143" s="326">
        <v>65</v>
      </c>
      <c r="J143" s="326">
        <v>123</v>
      </c>
      <c r="K143" s="326">
        <v>192</v>
      </c>
      <c r="L143" s="326">
        <v>153</v>
      </c>
      <c r="M143" s="326">
        <v>203</v>
      </c>
      <c r="N143" s="326">
        <f>SUM(B143:M143)</f>
        <v>2079</v>
      </c>
      <c r="O143" s="345"/>
      <c r="V143" s="344"/>
      <c r="W143" s="185"/>
    </row>
    <row r="144" spans="1:32" x14ac:dyDescent="0.25">
      <c r="A144" s="352"/>
      <c r="B144" s="237"/>
      <c r="C144" s="353"/>
      <c r="D144" s="353"/>
      <c r="E144" s="353"/>
      <c r="F144" s="353"/>
      <c r="G144" s="353"/>
      <c r="H144" s="353"/>
      <c r="I144" s="353"/>
      <c r="J144" s="353"/>
      <c r="K144" s="353"/>
      <c r="L144" s="346"/>
      <c r="M144" s="353"/>
      <c r="N144" s="353"/>
      <c r="O144" s="345"/>
      <c r="P144" s="345"/>
      <c r="V144" s="344"/>
      <c r="W144" s="185"/>
    </row>
    <row r="145" spans="1:22" x14ac:dyDescent="0.25">
      <c r="A145" s="348" t="s">
        <v>773</v>
      </c>
      <c r="B145" s="343"/>
      <c r="C145" s="343"/>
      <c r="D145" s="343"/>
      <c r="E145" s="343"/>
      <c r="F145" s="343"/>
      <c r="G145" s="343"/>
      <c r="H145" s="343"/>
      <c r="I145" s="343"/>
      <c r="J145" s="343"/>
      <c r="K145" s="346"/>
      <c r="L145" s="343"/>
      <c r="M145" s="343"/>
      <c r="N145" s="347"/>
      <c r="O145" s="345"/>
      <c r="V145" s="344"/>
    </row>
    <row r="146" spans="1:22" x14ac:dyDescent="0.25">
      <c r="A146" s="207" t="s">
        <v>770</v>
      </c>
      <c r="B146" s="207" t="s">
        <v>774</v>
      </c>
      <c r="C146" s="349" t="s">
        <v>726</v>
      </c>
      <c r="D146" s="349" t="s">
        <v>727</v>
      </c>
      <c r="E146" s="349" t="s">
        <v>728</v>
      </c>
      <c r="F146" s="349" t="s">
        <v>729</v>
      </c>
      <c r="G146" s="349" t="s">
        <v>730</v>
      </c>
      <c r="H146" s="349" t="s">
        <v>731</v>
      </c>
      <c r="I146" s="349" t="s">
        <v>732</v>
      </c>
      <c r="J146" s="349" t="s">
        <v>733</v>
      </c>
      <c r="K146" s="349" t="s">
        <v>734</v>
      </c>
      <c r="L146" s="349" t="s">
        <v>735</v>
      </c>
      <c r="M146" s="349" t="s">
        <v>736</v>
      </c>
      <c r="N146" s="349" t="s">
        <v>737</v>
      </c>
      <c r="O146" s="349" t="s">
        <v>760</v>
      </c>
      <c r="P146" s="345"/>
      <c r="V146" s="344"/>
    </row>
    <row r="147" spans="1:22" x14ac:dyDescent="0.25">
      <c r="A147" s="354" t="s">
        <v>715</v>
      </c>
      <c r="B147" s="265" t="s">
        <v>775</v>
      </c>
      <c r="C147" s="266">
        <v>323</v>
      </c>
      <c r="D147" s="326">
        <v>355</v>
      </c>
      <c r="E147" s="326">
        <v>351</v>
      </c>
      <c r="F147" s="326">
        <v>365</v>
      </c>
      <c r="G147" s="326">
        <v>0</v>
      </c>
      <c r="H147" s="326">
        <v>0</v>
      </c>
      <c r="I147" s="326">
        <v>0</v>
      </c>
      <c r="J147" s="326">
        <v>0</v>
      </c>
      <c r="K147" s="326">
        <v>0</v>
      </c>
      <c r="L147" s="326">
        <v>0</v>
      </c>
      <c r="M147" s="326">
        <v>0</v>
      </c>
      <c r="N147" s="326">
        <v>0</v>
      </c>
      <c r="O147" s="355">
        <f>SUM(C147:N147)</f>
        <v>1394</v>
      </c>
      <c r="P147" s="345"/>
      <c r="V147" s="344"/>
    </row>
    <row r="148" spans="1:22" x14ac:dyDescent="0.25">
      <c r="A148" s="356"/>
      <c r="B148" s="265" t="s">
        <v>776</v>
      </c>
      <c r="C148" s="266">
        <v>54</v>
      </c>
      <c r="D148" s="326">
        <v>63</v>
      </c>
      <c r="E148" s="326">
        <v>54</v>
      </c>
      <c r="F148" s="326">
        <v>57</v>
      </c>
      <c r="G148" s="326">
        <v>0</v>
      </c>
      <c r="H148" s="326">
        <v>0</v>
      </c>
      <c r="I148" s="326">
        <v>0</v>
      </c>
      <c r="J148" s="326">
        <v>0</v>
      </c>
      <c r="K148" s="326">
        <v>0</v>
      </c>
      <c r="L148" s="326">
        <v>0</v>
      </c>
      <c r="M148" s="326">
        <v>0</v>
      </c>
      <c r="N148" s="326">
        <v>0</v>
      </c>
      <c r="O148" s="355">
        <f>SUM(C148:N148)</f>
        <v>228</v>
      </c>
      <c r="P148" s="345"/>
      <c r="V148" s="344"/>
    </row>
    <row r="149" spans="1:22" x14ac:dyDescent="0.25">
      <c r="A149" s="354" t="s">
        <v>771</v>
      </c>
      <c r="B149" s="265" t="s">
        <v>775</v>
      </c>
      <c r="C149" s="266">
        <v>271</v>
      </c>
      <c r="D149" s="326">
        <v>248</v>
      </c>
      <c r="E149" s="326">
        <v>168</v>
      </c>
      <c r="F149" s="326">
        <v>326</v>
      </c>
      <c r="G149" s="326">
        <v>105</v>
      </c>
      <c r="H149" s="326">
        <v>407</v>
      </c>
      <c r="I149" s="326">
        <v>519</v>
      </c>
      <c r="J149" s="326">
        <v>498</v>
      </c>
      <c r="K149" s="326">
        <v>583</v>
      </c>
      <c r="L149" s="326">
        <v>642</v>
      </c>
      <c r="M149" s="326">
        <v>533</v>
      </c>
      <c r="N149" s="326">
        <v>310</v>
      </c>
      <c r="O149" s="355">
        <f>SUM(C149:N149)</f>
        <v>4610</v>
      </c>
      <c r="P149" s="345"/>
      <c r="V149" s="344"/>
    </row>
    <row r="150" spans="1:22" x14ac:dyDescent="0.25">
      <c r="A150" s="356"/>
      <c r="B150" s="265" t="s">
        <v>776</v>
      </c>
      <c r="C150" s="266">
        <v>45</v>
      </c>
      <c r="D150" s="326">
        <v>17</v>
      </c>
      <c r="E150" s="326">
        <v>14</v>
      </c>
      <c r="F150" s="326">
        <v>40</v>
      </c>
      <c r="G150" s="326">
        <v>59</v>
      </c>
      <c r="H150" s="326">
        <v>73</v>
      </c>
      <c r="I150" s="326">
        <v>77</v>
      </c>
      <c r="J150" s="326">
        <v>44</v>
      </c>
      <c r="K150" s="326">
        <v>32</v>
      </c>
      <c r="L150" s="326">
        <v>49</v>
      </c>
      <c r="M150" s="326">
        <v>66</v>
      </c>
      <c r="N150" s="326">
        <v>56</v>
      </c>
      <c r="O150" s="355">
        <f t="shared" ref="O150" si="16">SUM(C150:N150)</f>
        <v>572</v>
      </c>
      <c r="P150" s="345"/>
      <c r="V150" s="344"/>
    </row>
    <row r="151" spans="1:22" x14ac:dyDescent="0.25">
      <c r="A151" s="354" t="s">
        <v>772</v>
      </c>
      <c r="B151" s="265" t="s">
        <v>775</v>
      </c>
      <c r="C151" s="266">
        <v>43</v>
      </c>
      <c r="D151" s="326">
        <v>160</v>
      </c>
      <c r="E151" s="326">
        <v>198</v>
      </c>
      <c r="F151" s="326">
        <v>125</v>
      </c>
      <c r="G151" s="326">
        <v>266</v>
      </c>
      <c r="H151" s="326">
        <v>235</v>
      </c>
      <c r="I151" s="326">
        <v>56</v>
      </c>
      <c r="J151" s="326">
        <v>46</v>
      </c>
      <c r="K151" s="326">
        <v>101</v>
      </c>
      <c r="L151" s="326">
        <v>184</v>
      </c>
      <c r="M151" s="326">
        <v>130</v>
      </c>
      <c r="N151" s="326">
        <v>140</v>
      </c>
      <c r="O151" s="355">
        <f>SUM(C151:N151)</f>
        <v>1684</v>
      </c>
      <c r="P151" s="345"/>
      <c r="V151" s="344"/>
    </row>
    <row r="152" spans="1:22" x14ac:dyDescent="0.25">
      <c r="A152" s="356"/>
      <c r="B152" s="265" t="s">
        <v>776</v>
      </c>
      <c r="C152" s="266"/>
      <c r="D152" s="326">
        <v>3</v>
      </c>
      <c r="E152" s="326">
        <v>1</v>
      </c>
      <c r="F152" s="326">
        <v>11</v>
      </c>
      <c r="G152" s="326">
        <v>19</v>
      </c>
      <c r="H152" s="326">
        <v>10</v>
      </c>
      <c r="I152" s="326">
        <v>20</v>
      </c>
      <c r="J152" s="326">
        <v>13</v>
      </c>
      <c r="K152" s="326">
        <v>8</v>
      </c>
      <c r="L152" s="326">
        <v>8</v>
      </c>
      <c r="M152" s="326">
        <v>20</v>
      </c>
      <c r="N152" s="326">
        <v>50</v>
      </c>
      <c r="O152" s="355">
        <f t="shared" ref="O152" si="17">SUM(C152:N152)</f>
        <v>163</v>
      </c>
      <c r="P152" s="345"/>
      <c r="V152" s="344"/>
    </row>
    <row r="153" spans="1:22" x14ac:dyDescent="0.25">
      <c r="B153" s="345"/>
      <c r="C153" s="345"/>
      <c r="D153" s="345"/>
      <c r="E153" s="345"/>
      <c r="F153" s="345"/>
      <c r="G153" s="345"/>
      <c r="H153" s="345"/>
      <c r="I153" s="345"/>
      <c r="J153" s="345"/>
      <c r="K153" s="345"/>
      <c r="L153" s="345"/>
      <c r="M153" s="345"/>
      <c r="V153" s="344"/>
    </row>
    <row r="154" spans="1:22" ht="15.75" thickBot="1" x14ac:dyDescent="0.3">
      <c r="A154" s="357"/>
      <c r="B154" s="357"/>
      <c r="C154" s="357"/>
      <c r="D154" s="357"/>
      <c r="E154" s="357"/>
      <c r="F154" s="357"/>
      <c r="G154" s="357"/>
      <c r="H154" s="357"/>
      <c r="I154" s="357"/>
      <c r="J154" s="357"/>
      <c r="K154" s="357"/>
      <c r="L154" s="357"/>
      <c r="M154" s="357"/>
      <c r="N154" s="357"/>
      <c r="O154" s="357"/>
      <c r="P154" s="357"/>
      <c r="Q154" s="357"/>
      <c r="R154" s="357"/>
      <c r="S154" s="357"/>
      <c r="T154" s="357"/>
      <c r="U154" s="357"/>
      <c r="V154" s="358"/>
    </row>
    <row r="155" spans="1:22" x14ac:dyDescent="0.25">
      <c r="B155" s="359"/>
      <c r="C155" s="359"/>
      <c r="D155" s="359"/>
      <c r="E155" s="359"/>
      <c r="F155" s="359"/>
      <c r="G155" s="359"/>
      <c r="H155" s="359"/>
      <c r="I155" s="359"/>
      <c r="J155" s="359"/>
      <c r="K155" s="359"/>
      <c r="L155" s="359"/>
      <c r="M155" s="359"/>
      <c r="P155" s="359"/>
    </row>
    <row r="156" spans="1:22" x14ac:dyDescent="0.25">
      <c r="A156" s="360"/>
      <c r="B156" s="360"/>
      <c r="C156" s="360"/>
      <c r="D156" s="360"/>
      <c r="E156" s="360"/>
      <c r="F156" s="360"/>
      <c r="G156" s="360"/>
      <c r="H156" s="360"/>
      <c r="I156" s="360"/>
      <c r="J156" s="360"/>
      <c r="K156" s="360"/>
      <c r="L156" s="360"/>
      <c r="M156" s="360"/>
      <c r="N156" s="360"/>
    </row>
    <row r="157" spans="1:22" x14ac:dyDescent="0.25">
      <c r="A157" s="361"/>
      <c r="B157" s="361"/>
      <c r="C157" s="362"/>
      <c r="D157" s="359"/>
      <c r="E157" s="359"/>
      <c r="F157" s="359"/>
      <c r="G157" s="359"/>
      <c r="H157" s="359"/>
      <c r="I157" s="359"/>
      <c r="J157" s="359"/>
      <c r="K157" s="359"/>
      <c r="L157" s="359"/>
      <c r="M157" s="345"/>
      <c r="P157" s="359"/>
    </row>
    <row r="158" spans="1:22" x14ac:dyDescent="0.25">
      <c r="A158" s="363"/>
      <c r="B158" s="363"/>
      <c r="C158" s="363"/>
      <c r="D158" s="359"/>
      <c r="E158" s="359"/>
      <c r="F158" s="359"/>
      <c r="G158" s="359"/>
      <c r="H158" s="345"/>
      <c r="I158" s="345"/>
    </row>
    <row r="159" spans="1:22" x14ac:dyDescent="0.25">
      <c r="A159" s="363"/>
      <c r="B159" s="363"/>
      <c r="C159" s="363"/>
      <c r="D159" s="345"/>
      <c r="E159" s="359"/>
      <c r="F159" s="345"/>
    </row>
    <row r="160" spans="1:22" x14ac:dyDescent="0.25">
      <c r="A160" s="363"/>
      <c r="B160" s="363"/>
      <c r="C160" s="363"/>
    </row>
    <row r="161" spans="1:3" x14ac:dyDescent="0.25">
      <c r="A161" s="363"/>
      <c r="B161" s="363"/>
      <c r="C161" s="363"/>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6D81-4097-444C-8E96-AF3A3DDFEE26}">
  <dimension ref="A1:AA34"/>
  <sheetViews>
    <sheetView showGridLines="0" zoomScale="90" zoomScaleNormal="90" workbookViewId="0">
      <pane xSplit="1" topLeftCell="Q1" activePane="topRight" state="frozen"/>
      <selection pane="topRight"/>
    </sheetView>
  </sheetViews>
  <sheetFormatPr defaultColWidth="9.140625" defaultRowHeight="15.75" x14ac:dyDescent="0.25"/>
  <cols>
    <col min="1" max="1" width="71.140625" style="101" customWidth="1"/>
    <col min="2" max="16384" width="9.140625" style="101"/>
  </cols>
  <sheetData>
    <row r="1" spans="1:27" x14ac:dyDescent="0.25">
      <c r="A1" s="364" t="s">
        <v>777</v>
      </c>
    </row>
    <row r="2" spans="1:27" x14ac:dyDescent="0.25">
      <c r="A2" s="364"/>
    </row>
    <row r="3" spans="1:27" x14ac:dyDescent="0.25">
      <c r="A3" s="364"/>
    </row>
    <row r="4" spans="1:27" x14ac:dyDescent="0.25">
      <c r="A4" s="365" t="s">
        <v>778</v>
      </c>
      <c r="B4" s="366">
        <v>2023</v>
      </c>
      <c r="C4" s="367"/>
      <c r="D4" s="367"/>
      <c r="E4" s="367"/>
      <c r="F4" s="367"/>
      <c r="G4" s="367"/>
      <c r="H4" s="367"/>
      <c r="I4" s="367"/>
      <c r="J4" s="367"/>
      <c r="K4" s="367"/>
      <c r="L4" s="367"/>
      <c r="M4" s="367"/>
      <c r="N4" s="367"/>
      <c r="O4" s="367"/>
      <c r="P4" s="367"/>
      <c r="Q4" s="367"/>
      <c r="R4" s="367"/>
      <c r="S4" s="367"/>
      <c r="T4" s="367"/>
      <c r="U4" s="367"/>
      <c r="V4" s="367"/>
      <c r="W4" s="367"/>
      <c r="X4" s="367"/>
      <c r="Y4" s="368"/>
      <c r="Z4" s="369">
        <v>2024</v>
      </c>
      <c r="AA4" s="370"/>
    </row>
    <row r="5" spans="1:27" x14ac:dyDescent="0.25">
      <c r="A5" s="365"/>
      <c r="B5" s="371" t="s">
        <v>779</v>
      </c>
      <c r="C5" s="372"/>
      <c r="D5" s="371" t="s">
        <v>780</v>
      </c>
      <c r="E5" s="372"/>
      <c r="F5" s="371" t="s">
        <v>781</v>
      </c>
      <c r="G5" s="372"/>
      <c r="H5" s="371" t="s">
        <v>782</v>
      </c>
      <c r="I5" s="372"/>
      <c r="J5" s="371" t="s">
        <v>733</v>
      </c>
      <c r="K5" s="372"/>
      <c r="L5" s="371" t="s">
        <v>783</v>
      </c>
      <c r="M5" s="372"/>
      <c r="N5" s="371" t="s">
        <v>784</v>
      </c>
      <c r="O5" s="372"/>
      <c r="P5" s="371" t="s">
        <v>785</v>
      </c>
      <c r="Q5" s="372"/>
      <c r="R5" s="371" t="s">
        <v>786</v>
      </c>
      <c r="S5" s="372"/>
      <c r="T5" s="371" t="s">
        <v>787</v>
      </c>
      <c r="U5" s="372"/>
      <c r="V5" s="371" t="s">
        <v>788</v>
      </c>
      <c r="W5" s="372"/>
      <c r="X5" s="371" t="s">
        <v>789</v>
      </c>
      <c r="Y5" s="372"/>
      <c r="Z5" s="373" t="s">
        <v>779</v>
      </c>
      <c r="AA5" s="374"/>
    </row>
    <row r="6" spans="1:27" x14ac:dyDescent="0.25">
      <c r="A6" s="365"/>
      <c r="B6" s="375" t="s">
        <v>790</v>
      </c>
      <c r="C6" s="375" t="s">
        <v>791</v>
      </c>
      <c r="D6" s="375" t="s">
        <v>790</v>
      </c>
      <c r="E6" s="375" t="s">
        <v>791</v>
      </c>
      <c r="F6" s="375" t="s">
        <v>790</v>
      </c>
      <c r="G6" s="375" t="s">
        <v>791</v>
      </c>
      <c r="H6" s="375" t="s">
        <v>790</v>
      </c>
      <c r="I6" s="375" t="s">
        <v>791</v>
      </c>
      <c r="J6" s="375" t="s">
        <v>790</v>
      </c>
      <c r="K6" s="375" t="s">
        <v>791</v>
      </c>
      <c r="L6" s="375" t="s">
        <v>790</v>
      </c>
      <c r="M6" s="375" t="s">
        <v>791</v>
      </c>
      <c r="N6" s="375" t="s">
        <v>790</v>
      </c>
      <c r="O6" s="375" t="s">
        <v>791</v>
      </c>
      <c r="P6" s="375" t="s">
        <v>790</v>
      </c>
      <c r="Q6" s="375" t="s">
        <v>791</v>
      </c>
      <c r="R6" s="375" t="s">
        <v>790</v>
      </c>
      <c r="S6" s="375" t="s">
        <v>791</v>
      </c>
      <c r="T6" s="375" t="s">
        <v>790</v>
      </c>
      <c r="U6" s="375" t="s">
        <v>791</v>
      </c>
      <c r="V6" s="375" t="s">
        <v>790</v>
      </c>
      <c r="W6" s="375" t="s">
        <v>791</v>
      </c>
      <c r="X6" s="375" t="s">
        <v>790</v>
      </c>
      <c r="Y6" s="375" t="s">
        <v>791</v>
      </c>
      <c r="Z6" s="376" t="s">
        <v>790</v>
      </c>
      <c r="AA6" s="376" t="s">
        <v>791</v>
      </c>
    </row>
    <row r="7" spans="1:27" x14ac:dyDescent="0.25">
      <c r="A7" s="377" t="s">
        <v>792</v>
      </c>
      <c r="B7" s="378">
        <v>50.077658426273302</v>
      </c>
      <c r="C7" s="378">
        <v>43.682359565160901</v>
      </c>
      <c r="D7" s="378">
        <v>42.8849597689292</v>
      </c>
      <c r="E7" s="378">
        <v>42.793431428339098</v>
      </c>
      <c r="F7" s="378">
        <v>43.019862114248198</v>
      </c>
      <c r="G7" s="378">
        <v>45.321667390360403</v>
      </c>
      <c r="H7" s="378">
        <v>48.512544145301099</v>
      </c>
      <c r="I7" s="378">
        <v>50.272072432594697</v>
      </c>
      <c r="J7" s="378">
        <v>43.268614947011102</v>
      </c>
      <c r="K7" s="378">
        <v>35.515960701047199</v>
      </c>
      <c r="L7" s="378">
        <v>38.078070847470002</v>
      </c>
      <c r="M7" s="378">
        <v>39.270787586005</v>
      </c>
      <c r="N7" s="378">
        <v>42.1362040288302</v>
      </c>
      <c r="O7" s="378">
        <v>42.786277168932997</v>
      </c>
      <c r="P7" s="378">
        <v>39.808013122535201</v>
      </c>
      <c r="Q7" s="378">
        <v>38.775142406590902</v>
      </c>
      <c r="R7" s="378">
        <v>39.5924269346241</v>
      </c>
      <c r="S7" s="378">
        <v>41.875955231963403</v>
      </c>
      <c r="T7" s="378">
        <v>43.079914833215</v>
      </c>
      <c r="U7" s="378">
        <v>44.199635740886698</v>
      </c>
      <c r="V7" s="378">
        <v>45.903925366212903</v>
      </c>
      <c r="W7" s="378">
        <v>50.377189373457099</v>
      </c>
      <c r="X7" s="378">
        <v>47.7683346809211</v>
      </c>
      <c r="Y7" s="378">
        <v>51.181418063427003</v>
      </c>
      <c r="Z7" s="378">
        <v>52.350432744320202</v>
      </c>
      <c r="AA7" s="378">
        <v>0</v>
      </c>
    </row>
    <row r="8" spans="1:27" x14ac:dyDescent="0.25">
      <c r="A8" s="377" t="s">
        <v>793</v>
      </c>
      <c r="B8" s="378">
        <v>71.904302019315196</v>
      </c>
      <c r="C8" s="378">
        <v>59.022913256955803</v>
      </c>
      <c r="D8" s="378">
        <v>58.804856115107903</v>
      </c>
      <c r="E8" s="378">
        <v>56.031290074377999</v>
      </c>
      <c r="F8" s="378">
        <v>52.507682593138298</v>
      </c>
      <c r="G8" s="378">
        <v>53.2716579959285</v>
      </c>
      <c r="H8" s="378">
        <v>55.766170368562399</v>
      </c>
      <c r="I8" s="378">
        <v>61.291329479768798</v>
      </c>
      <c r="J8" s="378">
        <v>62.604145077720197</v>
      </c>
      <c r="K8" s="378">
        <v>53.525115473441097</v>
      </c>
      <c r="L8" s="378">
        <v>51.425330341560702</v>
      </c>
      <c r="M8" s="378">
        <v>55.124661912957897</v>
      </c>
      <c r="N8" s="378">
        <v>56.2574047954866</v>
      </c>
      <c r="O8" s="378">
        <v>59.815751093826002</v>
      </c>
      <c r="P8" s="378">
        <v>62.833025586916399</v>
      </c>
      <c r="Q8" s="378">
        <v>64.755285412262197</v>
      </c>
      <c r="R8" s="378">
        <v>68.187044534412905</v>
      </c>
      <c r="S8" s="378">
        <v>68.341557440246703</v>
      </c>
      <c r="T8" s="378">
        <v>70.341035856573697</v>
      </c>
      <c r="U8" s="378">
        <v>73.981389252948901</v>
      </c>
      <c r="V8" s="378">
        <v>72.838048090523301</v>
      </c>
      <c r="W8" s="378">
        <v>78.546595847416697</v>
      </c>
      <c r="X8" s="378">
        <v>80.412170485341207</v>
      </c>
      <c r="Y8" s="378">
        <v>84.105359179019402</v>
      </c>
      <c r="Z8" s="378">
        <v>79.943479867011405</v>
      </c>
      <c r="AA8" s="378">
        <v>0</v>
      </c>
    </row>
    <row r="9" spans="1:27" x14ac:dyDescent="0.25">
      <c r="A9" s="379" t="s">
        <v>0</v>
      </c>
      <c r="B9" s="380">
        <v>52.365263400045997</v>
      </c>
      <c r="C9" s="380">
        <v>45.474946450428398</v>
      </c>
      <c r="D9" s="380">
        <v>44.8112146820935</v>
      </c>
      <c r="E9" s="380">
        <v>44.604399845619398</v>
      </c>
      <c r="F9" s="380">
        <v>44.567876644115501</v>
      </c>
      <c r="G9" s="380">
        <v>46.602018141415599</v>
      </c>
      <c r="H9" s="380">
        <v>49.659961389961403</v>
      </c>
      <c r="I9" s="380">
        <v>51.897872158969797</v>
      </c>
      <c r="J9" s="380">
        <v>45.535598574437103</v>
      </c>
      <c r="K9" s="380">
        <v>37.512175610380503</v>
      </c>
      <c r="L9" s="380">
        <v>39.781840748520104</v>
      </c>
      <c r="M9" s="380">
        <v>41.324806473192901</v>
      </c>
      <c r="N9" s="380">
        <v>44.054872400907101</v>
      </c>
      <c r="O9" s="380">
        <v>45.017676848106497</v>
      </c>
      <c r="P9" s="380">
        <v>42.498428060658398</v>
      </c>
      <c r="Q9" s="380">
        <v>41.5954901454514</v>
      </c>
      <c r="R9" s="380">
        <v>42.507194541502699</v>
      </c>
      <c r="S9" s="380">
        <v>44.649465377467699</v>
      </c>
      <c r="T9" s="380">
        <v>45.712336496537603</v>
      </c>
      <c r="U9" s="380">
        <v>46.997955765725798</v>
      </c>
      <c r="V9" s="380">
        <v>48.697366812547401</v>
      </c>
      <c r="W9" s="380">
        <v>53.433979565103499</v>
      </c>
      <c r="X9" s="380">
        <v>51.306231976930498</v>
      </c>
      <c r="Y9" s="380">
        <v>55.0254812684719</v>
      </c>
      <c r="Z9" s="380">
        <v>56.2116050659085</v>
      </c>
      <c r="AA9" s="380">
        <v>0</v>
      </c>
    </row>
    <row r="11" spans="1:27" x14ac:dyDescent="0.25">
      <c r="A11" s="364" t="s">
        <v>794</v>
      </c>
    </row>
    <row r="12" spans="1:27" x14ac:dyDescent="0.25">
      <c r="A12" s="381"/>
    </row>
    <row r="13" spans="1:27" x14ac:dyDescent="0.25">
      <c r="A13" s="381"/>
    </row>
    <row r="14" spans="1:27" x14ac:dyDescent="0.25">
      <c r="A14" s="382" t="s">
        <v>778</v>
      </c>
      <c r="B14" s="366">
        <v>2023</v>
      </c>
      <c r="C14" s="367"/>
      <c r="D14" s="367"/>
      <c r="E14" s="367"/>
      <c r="F14" s="367"/>
      <c r="G14" s="367"/>
      <c r="H14" s="367"/>
      <c r="I14" s="367"/>
      <c r="J14" s="367"/>
      <c r="K14" s="367"/>
      <c r="L14" s="367"/>
      <c r="M14" s="367"/>
      <c r="N14" s="367"/>
      <c r="O14" s="367"/>
      <c r="P14" s="367"/>
      <c r="Q14" s="367"/>
      <c r="R14" s="367"/>
      <c r="S14" s="367"/>
      <c r="T14" s="367"/>
      <c r="U14" s="367"/>
      <c r="V14" s="367"/>
      <c r="W14" s="367"/>
      <c r="X14" s="367"/>
      <c r="Y14" s="368"/>
      <c r="Z14" s="369"/>
      <c r="AA14" s="370"/>
    </row>
    <row r="15" spans="1:27" x14ac:dyDescent="0.25">
      <c r="A15" s="382"/>
      <c r="B15" s="371" t="s">
        <v>779</v>
      </c>
      <c r="C15" s="372"/>
      <c r="D15" s="371" t="s">
        <v>780</v>
      </c>
      <c r="E15" s="372"/>
      <c r="F15" s="371" t="s">
        <v>781</v>
      </c>
      <c r="G15" s="372"/>
      <c r="H15" s="371" t="s">
        <v>782</v>
      </c>
      <c r="I15" s="372"/>
      <c r="J15" s="371" t="s">
        <v>733</v>
      </c>
      <c r="K15" s="372"/>
      <c r="L15" s="371" t="s">
        <v>783</v>
      </c>
      <c r="M15" s="372"/>
      <c r="N15" s="371" t="s">
        <v>784</v>
      </c>
      <c r="O15" s="372"/>
      <c r="P15" s="371" t="s">
        <v>785</v>
      </c>
      <c r="Q15" s="372"/>
      <c r="R15" s="371" t="s">
        <v>786</v>
      </c>
      <c r="S15" s="372"/>
      <c r="T15" s="371" t="s">
        <v>787</v>
      </c>
      <c r="U15" s="372"/>
      <c r="V15" s="371" t="s">
        <v>788</v>
      </c>
      <c r="W15" s="372"/>
      <c r="X15" s="371" t="s">
        <v>789</v>
      </c>
      <c r="Y15" s="372"/>
      <c r="Z15" s="373" t="s">
        <v>779</v>
      </c>
      <c r="AA15" s="374"/>
    </row>
    <row r="16" spans="1:27" x14ac:dyDescent="0.25">
      <c r="A16" s="382"/>
      <c r="B16" s="375" t="s">
        <v>790</v>
      </c>
      <c r="C16" s="375" t="s">
        <v>791</v>
      </c>
      <c r="D16" s="375" t="s">
        <v>790</v>
      </c>
      <c r="E16" s="375" t="s">
        <v>791</v>
      </c>
      <c r="F16" s="375" t="s">
        <v>790</v>
      </c>
      <c r="G16" s="375" t="s">
        <v>791</v>
      </c>
      <c r="H16" s="375" t="s">
        <v>790</v>
      </c>
      <c r="I16" s="375" t="s">
        <v>791</v>
      </c>
      <c r="J16" s="375" t="s">
        <v>790</v>
      </c>
      <c r="K16" s="375" t="s">
        <v>791</v>
      </c>
      <c r="L16" s="375" t="s">
        <v>790</v>
      </c>
      <c r="M16" s="375" t="s">
        <v>791</v>
      </c>
      <c r="N16" s="375" t="s">
        <v>790</v>
      </c>
      <c r="O16" s="375" t="s">
        <v>791</v>
      </c>
      <c r="P16" s="375" t="s">
        <v>790</v>
      </c>
      <c r="Q16" s="375" t="s">
        <v>791</v>
      </c>
      <c r="R16" s="375" t="s">
        <v>790</v>
      </c>
      <c r="S16" s="375" t="s">
        <v>791</v>
      </c>
      <c r="T16" s="375" t="s">
        <v>790</v>
      </c>
      <c r="U16" s="375" t="s">
        <v>791</v>
      </c>
      <c r="V16" s="375" t="s">
        <v>790</v>
      </c>
      <c r="W16" s="375" t="s">
        <v>791</v>
      </c>
      <c r="X16" s="375" t="s">
        <v>790</v>
      </c>
      <c r="Y16" s="375" t="s">
        <v>791</v>
      </c>
      <c r="Z16" s="376" t="s">
        <v>790</v>
      </c>
      <c r="AA16" s="376" t="s">
        <v>791</v>
      </c>
    </row>
    <row r="17" spans="1:27" x14ac:dyDescent="0.25">
      <c r="A17" s="383" t="s">
        <v>792</v>
      </c>
      <c r="B17" s="384"/>
      <c r="C17" s="384"/>
      <c r="D17" s="384"/>
      <c r="E17" s="384"/>
      <c r="F17" s="384"/>
      <c r="G17" s="384"/>
      <c r="H17" s="384"/>
      <c r="I17" s="384"/>
      <c r="J17" s="384"/>
      <c r="K17" s="384"/>
      <c r="L17" s="384"/>
      <c r="M17" s="384"/>
      <c r="N17" s="384"/>
      <c r="O17" s="384"/>
      <c r="P17" s="384"/>
      <c r="Q17" s="384"/>
      <c r="R17" s="384"/>
      <c r="S17" s="384"/>
      <c r="T17" s="384"/>
      <c r="U17" s="384"/>
      <c r="V17" s="384"/>
      <c r="W17" s="384"/>
      <c r="X17" s="384"/>
      <c r="Y17" s="384"/>
      <c r="Z17" s="384"/>
      <c r="AA17" s="384"/>
    </row>
    <row r="18" spans="1:27" x14ac:dyDescent="0.25">
      <c r="A18" s="385" t="s">
        <v>795</v>
      </c>
      <c r="B18" s="385">
        <v>18356</v>
      </c>
      <c r="C18" s="385">
        <v>22026</v>
      </c>
      <c r="D18" s="385">
        <v>23176</v>
      </c>
      <c r="E18" s="385">
        <v>23562</v>
      </c>
      <c r="F18" s="385">
        <v>23326</v>
      </c>
      <c r="G18" s="385">
        <v>21987</v>
      </c>
      <c r="H18" s="385">
        <v>20755</v>
      </c>
      <c r="I18" s="385">
        <v>18911</v>
      </c>
      <c r="J18" s="385">
        <v>20705</v>
      </c>
      <c r="K18" s="385">
        <v>26752</v>
      </c>
      <c r="L18" s="385">
        <v>26400</v>
      </c>
      <c r="M18" s="385">
        <v>26307</v>
      </c>
      <c r="N18" s="385">
        <v>25999</v>
      </c>
      <c r="O18" s="385">
        <v>26225</v>
      </c>
      <c r="P18" s="385">
        <v>27603</v>
      </c>
      <c r="Q18" s="385">
        <v>29998</v>
      </c>
      <c r="R18" s="385">
        <v>31502</v>
      </c>
      <c r="S18" s="385">
        <v>32067</v>
      </c>
      <c r="T18" s="385">
        <v>34024</v>
      </c>
      <c r="U18" s="385">
        <v>35550</v>
      </c>
      <c r="V18" s="385">
        <v>35354</v>
      </c>
      <c r="W18" s="385">
        <v>32695</v>
      </c>
      <c r="X18" s="385">
        <v>32025</v>
      </c>
      <c r="Y18" s="385">
        <v>31745</v>
      </c>
      <c r="Z18" s="385">
        <v>31647</v>
      </c>
      <c r="AA18" s="385">
        <v>0</v>
      </c>
    </row>
    <row r="19" spans="1:27" x14ac:dyDescent="0.25">
      <c r="A19" s="385" t="s">
        <v>796</v>
      </c>
      <c r="B19" s="385">
        <v>801</v>
      </c>
      <c r="C19" s="385">
        <v>769</v>
      </c>
      <c r="D19" s="385">
        <v>773</v>
      </c>
      <c r="E19" s="385">
        <v>766</v>
      </c>
      <c r="F19" s="385">
        <v>782</v>
      </c>
      <c r="G19" s="385">
        <v>794</v>
      </c>
      <c r="H19" s="385">
        <v>791</v>
      </c>
      <c r="I19" s="385">
        <v>820</v>
      </c>
      <c r="J19" s="385">
        <v>822</v>
      </c>
      <c r="K19" s="385">
        <v>779</v>
      </c>
      <c r="L19" s="385">
        <v>753</v>
      </c>
      <c r="M19" s="385">
        <v>757</v>
      </c>
      <c r="N19" s="385">
        <v>795</v>
      </c>
      <c r="O19" s="385">
        <v>803</v>
      </c>
      <c r="P19" s="385">
        <v>804</v>
      </c>
      <c r="Q19" s="385">
        <v>839</v>
      </c>
      <c r="R19" s="385">
        <v>887</v>
      </c>
      <c r="S19" s="385">
        <v>917</v>
      </c>
      <c r="T19" s="385">
        <v>930</v>
      </c>
      <c r="U19" s="385">
        <v>957</v>
      </c>
      <c r="V19" s="385">
        <v>1015</v>
      </c>
      <c r="W19" s="385">
        <v>1049</v>
      </c>
      <c r="X19" s="385">
        <v>1095</v>
      </c>
      <c r="Y19" s="385">
        <v>1157</v>
      </c>
      <c r="Z19" s="385">
        <v>1343</v>
      </c>
      <c r="AA19" s="385">
        <v>0</v>
      </c>
    </row>
    <row r="20" spans="1:27" x14ac:dyDescent="0.25">
      <c r="A20" s="385" t="s">
        <v>797</v>
      </c>
      <c r="B20" s="385">
        <v>227</v>
      </c>
      <c r="C20" s="385">
        <v>219</v>
      </c>
      <c r="D20" s="385">
        <v>217</v>
      </c>
      <c r="E20" s="385">
        <v>207</v>
      </c>
      <c r="F20" s="385">
        <v>198</v>
      </c>
      <c r="G20" s="385">
        <v>189</v>
      </c>
      <c r="H20" s="385">
        <v>200</v>
      </c>
      <c r="I20" s="385">
        <v>204</v>
      </c>
      <c r="J20" s="385">
        <v>213</v>
      </c>
      <c r="K20" s="385">
        <v>202</v>
      </c>
      <c r="L20" s="385">
        <v>202</v>
      </c>
      <c r="M20" s="385">
        <v>209</v>
      </c>
      <c r="N20" s="385">
        <v>207</v>
      </c>
      <c r="O20" s="385">
        <v>200</v>
      </c>
      <c r="P20" s="385">
        <v>191</v>
      </c>
      <c r="Q20" s="385">
        <v>185</v>
      </c>
      <c r="R20" s="385">
        <v>201</v>
      </c>
      <c r="S20" s="385">
        <v>201</v>
      </c>
      <c r="T20" s="385">
        <v>209</v>
      </c>
      <c r="U20" s="385">
        <v>222</v>
      </c>
      <c r="V20" s="385">
        <v>236</v>
      </c>
      <c r="W20" s="385">
        <v>231</v>
      </c>
      <c r="X20" s="385">
        <v>222</v>
      </c>
      <c r="Y20" s="385">
        <v>219</v>
      </c>
      <c r="Z20" s="385">
        <v>232</v>
      </c>
      <c r="AA20" s="385">
        <v>0</v>
      </c>
    </row>
    <row r="21" spans="1:27" ht="16.5" thickBot="1" x14ac:dyDescent="0.3">
      <c r="A21" s="386" t="s">
        <v>798</v>
      </c>
      <c r="B21" s="386">
        <v>73</v>
      </c>
      <c r="C21" s="386">
        <v>75</v>
      </c>
      <c r="D21" s="386">
        <v>69</v>
      </c>
      <c r="E21" s="386">
        <v>67</v>
      </c>
      <c r="F21" s="386">
        <v>62</v>
      </c>
      <c r="G21" s="386">
        <v>60</v>
      </c>
      <c r="H21" s="386">
        <v>57</v>
      </c>
      <c r="I21" s="386">
        <v>56</v>
      </c>
      <c r="J21" s="386">
        <v>57</v>
      </c>
      <c r="K21" s="386">
        <v>54</v>
      </c>
      <c r="L21" s="386">
        <v>56</v>
      </c>
      <c r="M21" s="386">
        <v>51</v>
      </c>
      <c r="N21" s="386">
        <v>54</v>
      </c>
      <c r="O21" s="386">
        <v>55</v>
      </c>
      <c r="P21" s="386">
        <v>55</v>
      </c>
      <c r="Q21" s="386">
        <v>51</v>
      </c>
      <c r="R21" s="386">
        <v>52</v>
      </c>
      <c r="S21" s="386">
        <v>53</v>
      </c>
      <c r="T21" s="386">
        <v>62</v>
      </c>
      <c r="U21" s="386">
        <v>58</v>
      </c>
      <c r="V21" s="386">
        <v>54</v>
      </c>
      <c r="W21" s="386">
        <v>53</v>
      </c>
      <c r="X21" s="386">
        <v>51</v>
      </c>
      <c r="Y21" s="386">
        <v>51</v>
      </c>
      <c r="Z21" s="386">
        <v>54</v>
      </c>
      <c r="AA21" s="386">
        <v>0</v>
      </c>
    </row>
    <row r="22" spans="1:27" x14ac:dyDescent="0.25">
      <c r="A22" s="387" t="s">
        <v>0</v>
      </c>
      <c r="B22" s="387">
        <v>19457</v>
      </c>
      <c r="C22" s="387">
        <v>23089</v>
      </c>
      <c r="D22" s="387">
        <v>24235</v>
      </c>
      <c r="E22" s="387">
        <v>24602</v>
      </c>
      <c r="F22" s="387">
        <v>24368</v>
      </c>
      <c r="G22" s="387">
        <v>23030</v>
      </c>
      <c r="H22" s="387">
        <v>21803</v>
      </c>
      <c r="I22" s="387">
        <v>19991</v>
      </c>
      <c r="J22" s="387">
        <v>21797</v>
      </c>
      <c r="K22" s="387">
        <v>27787</v>
      </c>
      <c r="L22" s="387">
        <v>27411</v>
      </c>
      <c r="M22" s="387">
        <v>27324</v>
      </c>
      <c r="N22" s="387">
        <v>27055</v>
      </c>
      <c r="O22" s="387">
        <v>27283</v>
      </c>
      <c r="P22" s="387">
        <v>28653</v>
      </c>
      <c r="Q22" s="387">
        <v>31073</v>
      </c>
      <c r="R22" s="387">
        <v>32642</v>
      </c>
      <c r="S22" s="387">
        <v>33238</v>
      </c>
      <c r="T22" s="387">
        <v>35225</v>
      </c>
      <c r="U22" s="387">
        <v>36787</v>
      </c>
      <c r="V22" s="387">
        <v>36659</v>
      </c>
      <c r="W22" s="387">
        <v>34028</v>
      </c>
      <c r="X22" s="387">
        <v>33393</v>
      </c>
      <c r="Y22" s="387">
        <v>33172</v>
      </c>
      <c r="Z22" s="387">
        <v>33276</v>
      </c>
      <c r="AA22" s="387">
        <v>0</v>
      </c>
    </row>
    <row r="23" spans="1:27" x14ac:dyDescent="0.25">
      <c r="A23" s="383" t="s">
        <v>793</v>
      </c>
      <c r="B23" s="384"/>
      <c r="C23" s="384"/>
      <c r="D23" s="384"/>
      <c r="E23" s="384"/>
      <c r="F23" s="384"/>
      <c r="G23" s="384"/>
      <c r="H23" s="384"/>
      <c r="I23" s="384"/>
      <c r="J23" s="384"/>
      <c r="K23" s="384"/>
      <c r="L23" s="384"/>
      <c r="M23" s="384"/>
      <c r="N23" s="384"/>
      <c r="O23" s="384"/>
      <c r="P23" s="384"/>
      <c r="Q23" s="384"/>
      <c r="R23" s="384"/>
      <c r="S23" s="384"/>
      <c r="T23" s="384"/>
      <c r="U23" s="384"/>
      <c r="V23" s="384"/>
      <c r="W23" s="384"/>
      <c r="X23" s="384"/>
      <c r="Y23" s="384"/>
      <c r="Z23" s="384"/>
      <c r="AA23" s="384"/>
    </row>
    <row r="24" spans="1:27" x14ac:dyDescent="0.25">
      <c r="A24" s="385" t="s">
        <v>795</v>
      </c>
      <c r="B24" s="385">
        <v>2089</v>
      </c>
      <c r="C24" s="385">
        <v>2861</v>
      </c>
      <c r="D24" s="385">
        <v>3122</v>
      </c>
      <c r="E24" s="385">
        <v>3678</v>
      </c>
      <c r="F24" s="385">
        <v>4536</v>
      </c>
      <c r="G24" s="385">
        <v>4211</v>
      </c>
      <c r="H24" s="385">
        <v>3888</v>
      </c>
      <c r="I24" s="385">
        <v>3252</v>
      </c>
      <c r="J24" s="385">
        <v>2737</v>
      </c>
      <c r="K24" s="385">
        <v>3312</v>
      </c>
      <c r="L24" s="385">
        <v>3855</v>
      </c>
      <c r="M24" s="385">
        <v>3889</v>
      </c>
      <c r="N24" s="385">
        <v>4048</v>
      </c>
      <c r="O24" s="385">
        <v>3905</v>
      </c>
      <c r="P24" s="385">
        <v>3590</v>
      </c>
      <c r="Q24" s="385">
        <v>3576</v>
      </c>
      <c r="R24" s="385">
        <v>3476</v>
      </c>
      <c r="S24" s="385">
        <v>3669</v>
      </c>
      <c r="T24" s="385">
        <v>3530</v>
      </c>
      <c r="U24" s="385">
        <v>3571</v>
      </c>
      <c r="V24" s="385">
        <v>3998</v>
      </c>
      <c r="W24" s="385">
        <v>3896</v>
      </c>
      <c r="X24" s="385">
        <v>3806</v>
      </c>
      <c r="Y24" s="385">
        <v>4095</v>
      </c>
      <c r="Z24" s="385">
        <v>5099</v>
      </c>
      <c r="AA24" s="385">
        <v>0</v>
      </c>
    </row>
    <row r="25" spans="1:27" x14ac:dyDescent="0.25">
      <c r="A25" s="385" t="s">
        <v>796</v>
      </c>
      <c r="B25" s="385">
        <v>153</v>
      </c>
      <c r="C25" s="385">
        <v>157</v>
      </c>
      <c r="D25" s="385">
        <v>175</v>
      </c>
      <c r="E25" s="385">
        <v>183</v>
      </c>
      <c r="F25" s="385">
        <v>180</v>
      </c>
      <c r="G25" s="385">
        <v>172</v>
      </c>
      <c r="H25" s="385">
        <v>166</v>
      </c>
      <c r="I25" s="385">
        <v>164</v>
      </c>
      <c r="J25" s="385">
        <v>118</v>
      </c>
      <c r="K25" s="385">
        <v>115</v>
      </c>
      <c r="L25" s="385">
        <v>117</v>
      </c>
      <c r="M25" s="385">
        <v>136</v>
      </c>
      <c r="N25" s="385">
        <v>165</v>
      </c>
      <c r="O25" s="385">
        <v>170</v>
      </c>
      <c r="P25" s="385">
        <v>162</v>
      </c>
      <c r="Q25" s="385">
        <v>166</v>
      </c>
      <c r="R25" s="385">
        <v>189</v>
      </c>
      <c r="S25" s="385">
        <v>177</v>
      </c>
      <c r="T25" s="385">
        <v>194</v>
      </c>
      <c r="U25" s="385">
        <v>207</v>
      </c>
      <c r="V25" s="385">
        <v>209</v>
      </c>
      <c r="W25" s="385">
        <v>209</v>
      </c>
      <c r="X25" s="385">
        <v>217</v>
      </c>
      <c r="Y25" s="385">
        <v>250</v>
      </c>
      <c r="Z25" s="385">
        <v>268</v>
      </c>
      <c r="AA25" s="385">
        <v>0</v>
      </c>
    </row>
    <row r="26" spans="1:27" x14ac:dyDescent="0.25">
      <c r="A26" s="385" t="s">
        <v>797</v>
      </c>
      <c r="B26" s="385">
        <v>30</v>
      </c>
      <c r="C26" s="385">
        <v>31</v>
      </c>
      <c r="D26" s="385">
        <v>33</v>
      </c>
      <c r="E26" s="385">
        <v>32</v>
      </c>
      <c r="F26" s="385">
        <v>29</v>
      </c>
      <c r="G26" s="385">
        <v>32</v>
      </c>
      <c r="H26" s="385">
        <v>38</v>
      </c>
      <c r="I26" s="385">
        <v>39</v>
      </c>
      <c r="J26" s="385">
        <v>35</v>
      </c>
      <c r="K26" s="385">
        <v>32</v>
      </c>
      <c r="L26" s="385">
        <v>34</v>
      </c>
      <c r="M26" s="385">
        <v>37</v>
      </c>
      <c r="N26" s="385">
        <v>35</v>
      </c>
      <c r="O26" s="385">
        <v>32</v>
      </c>
      <c r="P26" s="385">
        <v>32</v>
      </c>
      <c r="Q26" s="385">
        <v>35</v>
      </c>
      <c r="R26" s="385">
        <v>34</v>
      </c>
      <c r="S26" s="385">
        <v>37</v>
      </c>
      <c r="T26" s="385">
        <v>39</v>
      </c>
      <c r="U26" s="385">
        <v>35</v>
      </c>
      <c r="V26" s="385">
        <v>34</v>
      </c>
      <c r="W26" s="385">
        <v>36</v>
      </c>
      <c r="X26" s="385">
        <v>35</v>
      </c>
      <c r="Y26" s="385">
        <v>38</v>
      </c>
      <c r="Z26" s="385">
        <v>44</v>
      </c>
      <c r="AA26" s="385">
        <v>0</v>
      </c>
    </row>
    <row r="27" spans="1:27" ht="16.5" thickBot="1" x14ac:dyDescent="0.3">
      <c r="A27" s="386" t="s">
        <v>798</v>
      </c>
      <c r="B27" s="386">
        <v>6</v>
      </c>
      <c r="C27" s="386">
        <v>6</v>
      </c>
      <c r="D27" s="386">
        <v>6</v>
      </c>
      <c r="E27" s="386">
        <v>6</v>
      </c>
      <c r="F27" s="386">
        <v>6</v>
      </c>
      <c r="G27" s="386">
        <v>6</v>
      </c>
      <c r="H27" s="386">
        <v>5</v>
      </c>
      <c r="I27" s="386">
        <v>5</v>
      </c>
      <c r="J27" s="386">
        <v>5</v>
      </c>
      <c r="K27" s="386">
        <v>5</v>
      </c>
      <c r="L27" s="386">
        <v>5</v>
      </c>
      <c r="M27" s="386">
        <v>5</v>
      </c>
      <c r="N27" s="386">
        <v>6</v>
      </c>
      <c r="O27" s="386">
        <v>7</v>
      </c>
      <c r="P27" s="386">
        <v>7</v>
      </c>
      <c r="Q27" s="386">
        <v>7</v>
      </c>
      <c r="R27" s="386">
        <v>6</v>
      </c>
      <c r="S27" s="386">
        <v>8</v>
      </c>
      <c r="T27" s="386">
        <v>2</v>
      </c>
      <c r="U27" s="386">
        <v>2</v>
      </c>
      <c r="V27" s="386">
        <v>1</v>
      </c>
      <c r="W27" s="386">
        <v>1</v>
      </c>
      <c r="X27" s="386">
        <v>1</v>
      </c>
      <c r="Y27" s="386">
        <v>2</v>
      </c>
      <c r="Z27" s="386">
        <v>3</v>
      </c>
      <c r="AA27" s="386">
        <v>0</v>
      </c>
    </row>
    <row r="28" spans="1:27" x14ac:dyDescent="0.25">
      <c r="A28" s="387" t="s">
        <v>0</v>
      </c>
      <c r="B28" s="387">
        <v>2278</v>
      </c>
      <c r="C28" s="387">
        <v>3055</v>
      </c>
      <c r="D28" s="387">
        <v>3336</v>
      </c>
      <c r="E28" s="387">
        <v>3899</v>
      </c>
      <c r="F28" s="387">
        <v>4751</v>
      </c>
      <c r="G28" s="387">
        <v>4421</v>
      </c>
      <c r="H28" s="387">
        <v>4097</v>
      </c>
      <c r="I28" s="387">
        <v>3460</v>
      </c>
      <c r="J28" s="387">
        <v>2895</v>
      </c>
      <c r="K28" s="387">
        <v>3464</v>
      </c>
      <c r="L28" s="387">
        <v>4011</v>
      </c>
      <c r="M28" s="387">
        <v>4067</v>
      </c>
      <c r="N28" s="387">
        <v>4254</v>
      </c>
      <c r="O28" s="387">
        <v>4114</v>
      </c>
      <c r="P28" s="387">
        <v>3791</v>
      </c>
      <c r="Q28" s="387">
        <v>3784</v>
      </c>
      <c r="R28" s="387">
        <v>3705</v>
      </c>
      <c r="S28" s="387">
        <v>3891</v>
      </c>
      <c r="T28" s="387">
        <v>3765</v>
      </c>
      <c r="U28" s="387">
        <v>3815</v>
      </c>
      <c r="V28" s="387">
        <v>4242</v>
      </c>
      <c r="W28" s="387">
        <v>4142</v>
      </c>
      <c r="X28" s="387">
        <v>4059</v>
      </c>
      <c r="Y28" s="387">
        <v>4385</v>
      </c>
      <c r="Z28" s="387">
        <v>5414</v>
      </c>
      <c r="AA28" s="387">
        <v>0</v>
      </c>
    </row>
    <row r="29" spans="1:27" x14ac:dyDescent="0.25">
      <c r="A29" s="383" t="s">
        <v>0</v>
      </c>
      <c r="B29" s="384"/>
      <c r="C29" s="384"/>
      <c r="D29" s="384"/>
      <c r="E29" s="384"/>
      <c r="F29" s="384"/>
      <c r="G29" s="384"/>
      <c r="H29" s="384"/>
      <c r="I29" s="384"/>
      <c r="J29" s="384"/>
      <c r="K29" s="384"/>
      <c r="L29" s="384"/>
      <c r="M29" s="384"/>
      <c r="N29" s="384"/>
      <c r="O29" s="384"/>
      <c r="P29" s="384"/>
      <c r="Q29" s="384"/>
      <c r="R29" s="384"/>
      <c r="S29" s="384"/>
      <c r="T29" s="384"/>
      <c r="U29" s="384"/>
      <c r="V29" s="384"/>
      <c r="W29" s="384"/>
      <c r="X29" s="384"/>
      <c r="Y29" s="384"/>
      <c r="Z29" s="384"/>
      <c r="AA29" s="384"/>
    </row>
    <row r="30" spans="1:27" x14ac:dyDescent="0.25">
      <c r="A30" s="385" t="s">
        <v>795</v>
      </c>
      <c r="B30" s="385">
        <f t="shared" ref="B30:S33" si="0">SUM(B18,B24)</f>
        <v>20445</v>
      </c>
      <c r="C30" s="385">
        <f t="shared" si="0"/>
        <v>24887</v>
      </c>
      <c r="D30" s="385">
        <f t="shared" si="0"/>
        <v>26298</v>
      </c>
      <c r="E30" s="385">
        <f t="shared" si="0"/>
        <v>27240</v>
      </c>
      <c r="F30" s="385">
        <f t="shared" si="0"/>
        <v>27862</v>
      </c>
      <c r="G30" s="385">
        <f t="shared" si="0"/>
        <v>26198</v>
      </c>
      <c r="H30" s="385">
        <f t="shared" si="0"/>
        <v>24643</v>
      </c>
      <c r="I30" s="385">
        <f t="shared" si="0"/>
        <v>22163</v>
      </c>
      <c r="J30" s="385">
        <f t="shared" si="0"/>
        <v>23442</v>
      </c>
      <c r="K30" s="385">
        <f t="shared" si="0"/>
        <v>30064</v>
      </c>
      <c r="L30" s="385">
        <f t="shared" si="0"/>
        <v>30255</v>
      </c>
      <c r="M30" s="385">
        <f t="shared" si="0"/>
        <v>30196</v>
      </c>
      <c r="N30" s="385">
        <f t="shared" si="0"/>
        <v>30047</v>
      </c>
      <c r="O30" s="385">
        <f t="shared" si="0"/>
        <v>30130</v>
      </c>
      <c r="P30" s="385">
        <f t="shared" si="0"/>
        <v>31193</v>
      </c>
      <c r="Q30" s="385">
        <f t="shared" si="0"/>
        <v>33574</v>
      </c>
      <c r="R30" s="385">
        <f t="shared" si="0"/>
        <v>34978</v>
      </c>
      <c r="S30" s="385">
        <f t="shared" si="0"/>
        <v>35736</v>
      </c>
      <c r="T30" s="385">
        <v>37554</v>
      </c>
      <c r="U30" s="385">
        <v>39121</v>
      </c>
      <c r="V30" s="385">
        <v>39352</v>
      </c>
      <c r="W30" s="385">
        <v>36591</v>
      </c>
      <c r="X30" s="385">
        <v>35831</v>
      </c>
      <c r="Y30" s="385">
        <v>35840</v>
      </c>
      <c r="Z30" s="385">
        <v>36746</v>
      </c>
      <c r="AA30" s="385">
        <f t="shared" ref="AA30:AA33" si="1">SUM(AA18,AA24)</f>
        <v>0</v>
      </c>
    </row>
    <row r="31" spans="1:27" x14ac:dyDescent="0.25">
      <c r="A31" s="385" t="s">
        <v>796</v>
      </c>
      <c r="B31" s="385">
        <f t="shared" si="0"/>
        <v>954</v>
      </c>
      <c r="C31" s="385">
        <f t="shared" si="0"/>
        <v>926</v>
      </c>
      <c r="D31" s="385">
        <f t="shared" si="0"/>
        <v>948</v>
      </c>
      <c r="E31" s="385">
        <f t="shared" si="0"/>
        <v>949</v>
      </c>
      <c r="F31" s="385">
        <f t="shared" si="0"/>
        <v>962</v>
      </c>
      <c r="G31" s="385">
        <f t="shared" si="0"/>
        <v>966</v>
      </c>
      <c r="H31" s="385">
        <f t="shared" si="0"/>
        <v>957</v>
      </c>
      <c r="I31" s="385">
        <f t="shared" si="0"/>
        <v>984</v>
      </c>
      <c r="J31" s="385">
        <f t="shared" si="0"/>
        <v>940</v>
      </c>
      <c r="K31" s="385">
        <f t="shared" si="0"/>
        <v>894</v>
      </c>
      <c r="L31" s="385">
        <f t="shared" si="0"/>
        <v>870</v>
      </c>
      <c r="M31" s="385">
        <f t="shared" si="0"/>
        <v>893</v>
      </c>
      <c r="N31" s="385">
        <f t="shared" si="0"/>
        <v>960</v>
      </c>
      <c r="O31" s="385">
        <f t="shared" si="0"/>
        <v>973</v>
      </c>
      <c r="P31" s="385">
        <f t="shared" si="0"/>
        <v>966</v>
      </c>
      <c r="Q31" s="385">
        <f t="shared" si="0"/>
        <v>1005</v>
      </c>
      <c r="R31" s="385">
        <f t="shared" si="0"/>
        <v>1076</v>
      </c>
      <c r="S31" s="385">
        <f t="shared" si="0"/>
        <v>1094</v>
      </c>
      <c r="T31" s="385">
        <v>1124</v>
      </c>
      <c r="U31" s="385">
        <v>1164</v>
      </c>
      <c r="V31" s="385">
        <v>1224</v>
      </c>
      <c r="W31" s="385">
        <v>1258</v>
      </c>
      <c r="X31" s="385">
        <v>1312</v>
      </c>
      <c r="Y31" s="385">
        <v>1407</v>
      </c>
      <c r="Z31" s="385">
        <v>1611</v>
      </c>
      <c r="AA31" s="385">
        <f t="shared" si="1"/>
        <v>0</v>
      </c>
    </row>
    <row r="32" spans="1:27" x14ac:dyDescent="0.25">
      <c r="A32" s="385" t="s">
        <v>797</v>
      </c>
      <c r="B32" s="385">
        <f t="shared" si="0"/>
        <v>257</v>
      </c>
      <c r="C32" s="385">
        <f t="shared" si="0"/>
        <v>250</v>
      </c>
      <c r="D32" s="385">
        <f t="shared" si="0"/>
        <v>250</v>
      </c>
      <c r="E32" s="385">
        <f t="shared" si="0"/>
        <v>239</v>
      </c>
      <c r="F32" s="385">
        <f t="shared" si="0"/>
        <v>227</v>
      </c>
      <c r="G32" s="385">
        <f t="shared" si="0"/>
        <v>221</v>
      </c>
      <c r="H32" s="385">
        <f t="shared" si="0"/>
        <v>238</v>
      </c>
      <c r="I32" s="385">
        <f t="shared" si="0"/>
        <v>243</v>
      </c>
      <c r="J32" s="385">
        <f t="shared" si="0"/>
        <v>248</v>
      </c>
      <c r="K32" s="385">
        <f t="shared" si="0"/>
        <v>234</v>
      </c>
      <c r="L32" s="385">
        <f t="shared" si="0"/>
        <v>236</v>
      </c>
      <c r="M32" s="385">
        <f t="shared" si="0"/>
        <v>246</v>
      </c>
      <c r="N32" s="385">
        <f t="shared" si="0"/>
        <v>242</v>
      </c>
      <c r="O32" s="385">
        <f t="shared" si="0"/>
        <v>232</v>
      </c>
      <c r="P32" s="385">
        <f t="shared" si="0"/>
        <v>223</v>
      </c>
      <c r="Q32" s="385">
        <f t="shared" si="0"/>
        <v>220</v>
      </c>
      <c r="R32" s="385">
        <f t="shared" si="0"/>
        <v>235</v>
      </c>
      <c r="S32" s="385">
        <f t="shared" si="0"/>
        <v>238</v>
      </c>
      <c r="T32" s="385">
        <v>248</v>
      </c>
      <c r="U32" s="385">
        <v>257</v>
      </c>
      <c r="V32" s="385">
        <v>270</v>
      </c>
      <c r="W32" s="385">
        <v>267</v>
      </c>
      <c r="X32" s="385">
        <v>257</v>
      </c>
      <c r="Y32" s="385">
        <v>257</v>
      </c>
      <c r="Z32" s="385">
        <v>276</v>
      </c>
      <c r="AA32" s="385">
        <f t="shared" si="1"/>
        <v>0</v>
      </c>
    </row>
    <row r="33" spans="1:27" ht="16.5" thickBot="1" x14ac:dyDescent="0.3">
      <c r="A33" s="386" t="s">
        <v>798</v>
      </c>
      <c r="B33" s="385">
        <f t="shared" si="0"/>
        <v>79</v>
      </c>
      <c r="C33" s="385">
        <f t="shared" si="0"/>
        <v>81</v>
      </c>
      <c r="D33" s="385">
        <f t="shared" si="0"/>
        <v>75</v>
      </c>
      <c r="E33" s="385">
        <f t="shared" si="0"/>
        <v>73</v>
      </c>
      <c r="F33" s="385">
        <f t="shared" si="0"/>
        <v>68</v>
      </c>
      <c r="G33" s="385">
        <f t="shared" si="0"/>
        <v>66</v>
      </c>
      <c r="H33" s="385">
        <f t="shared" si="0"/>
        <v>62</v>
      </c>
      <c r="I33" s="385">
        <f t="shared" si="0"/>
        <v>61</v>
      </c>
      <c r="J33" s="385">
        <f t="shared" si="0"/>
        <v>62</v>
      </c>
      <c r="K33" s="385">
        <f t="shared" si="0"/>
        <v>59</v>
      </c>
      <c r="L33" s="385">
        <f t="shared" si="0"/>
        <v>61</v>
      </c>
      <c r="M33" s="385">
        <f t="shared" si="0"/>
        <v>56</v>
      </c>
      <c r="N33" s="385">
        <f t="shared" si="0"/>
        <v>60</v>
      </c>
      <c r="O33" s="385">
        <f t="shared" si="0"/>
        <v>62</v>
      </c>
      <c r="P33" s="385">
        <f t="shared" si="0"/>
        <v>62</v>
      </c>
      <c r="Q33" s="385">
        <f t="shared" si="0"/>
        <v>58</v>
      </c>
      <c r="R33" s="385">
        <f t="shared" si="0"/>
        <v>58</v>
      </c>
      <c r="S33" s="385">
        <f t="shared" si="0"/>
        <v>61</v>
      </c>
      <c r="T33" s="385">
        <v>64</v>
      </c>
      <c r="U33" s="385">
        <v>60</v>
      </c>
      <c r="V33" s="385">
        <v>55</v>
      </c>
      <c r="W33" s="385">
        <v>54</v>
      </c>
      <c r="X33" s="385">
        <v>52</v>
      </c>
      <c r="Y33" s="385">
        <v>53</v>
      </c>
      <c r="Z33" s="385">
        <v>57</v>
      </c>
      <c r="AA33" s="385">
        <f t="shared" si="1"/>
        <v>0</v>
      </c>
    </row>
    <row r="34" spans="1:27" x14ac:dyDescent="0.25">
      <c r="A34" s="387" t="s">
        <v>0</v>
      </c>
      <c r="B34" s="387">
        <f t="shared" ref="B34:C34" si="2">SUM(B30:B33)</f>
        <v>21735</v>
      </c>
      <c r="C34" s="387">
        <f t="shared" si="2"/>
        <v>26144</v>
      </c>
      <c r="D34" s="387">
        <f t="shared" ref="D34:AA34" si="3">SUM(D30:D33)</f>
        <v>27571</v>
      </c>
      <c r="E34" s="387">
        <f t="shared" si="3"/>
        <v>28501</v>
      </c>
      <c r="F34" s="387">
        <f t="shared" si="3"/>
        <v>29119</v>
      </c>
      <c r="G34" s="387">
        <f t="shared" si="3"/>
        <v>27451</v>
      </c>
      <c r="H34" s="387">
        <f t="shared" si="3"/>
        <v>25900</v>
      </c>
      <c r="I34" s="387">
        <f t="shared" si="3"/>
        <v>23451</v>
      </c>
      <c r="J34" s="387">
        <f t="shared" si="3"/>
        <v>24692</v>
      </c>
      <c r="K34" s="387">
        <f t="shared" si="3"/>
        <v>31251</v>
      </c>
      <c r="L34" s="387">
        <f t="shared" si="3"/>
        <v>31422</v>
      </c>
      <c r="M34" s="387">
        <f t="shared" si="3"/>
        <v>31391</v>
      </c>
      <c r="N34" s="387">
        <f t="shared" si="3"/>
        <v>31309</v>
      </c>
      <c r="O34" s="387">
        <f t="shared" si="3"/>
        <v>31397</v>
      </c>
      <c r="P34" s="387">
        <f t="shared" si="3"/>
        <v>32444</v>
      </c>
      <c r="Q34" s="387">
        <f t="shared" si="3"/>
        <v>34857</v>
      </c>
      <c r="R34" s="387">
        <f t="shared" si="3"/>
        <v>36347</v>
      </c>
      <c r="S34" s="387">
        <f t="shared" si="3"/>
        <v>37129</v>
      </c>
      <c r="T34" s="387">
        <f t="shared" si="3"/>
        <v>38990</v>
      </c>
      <c r="U34" s="387">
        <f t="shared" si="3"/>
        <v>40602</v>
      </c>
      <c r="V34" s="387">
        <f t="shared" si="3"/>
        <v>40901</v>
      </c>
      <c r="W34" s="387">
        <f t="shared" si="3"/>
        <v>38170</v>
      </c>
      <c r="X34" s="387">
        <f t="shared" si="3"/>
        <v>37452</v>
      </c>
      <c r="Y34" s="387">
        <f t="shared" si="3"/>
        <v>37557</v>
      </c>
      <c r="Z34" s="387">
        <f t="shared" si="3"/>
        <v>38690</v>
      </c>
      <c r="AA34" s="387">
        <f t="shared" si="3"/>
        <v>0</v>
      </c>
    </row>
  </sheetData>
  <mergeCells count="28">
    <mergeCell ref="P15:Q15"/>
    <mergeCell ref="R15:S15"/>
    <mergeCell ref="T15:U15"/>
    <mergeCell ref="V15:W15"/>
    <mergeCell ref="X15:Y15"/>
    <mergeCell ref="Z15:AA15"/>
    <mergeCell ref="X5:Y5"/>
    <mergeCell ref="Z5:AA5"/>
    <mergeCell ref="A14:A16"/>
    <mergeCell ref="B15:C15"/>
    <mergeCell ref="D15:E15"/>
    <mergeCell ref="F15:G15"/>
    <mergeCell ref="H15:I15"/>
    <mergeCell ref="J15:K15"/>
    <mergeCell ref="L15:M15"/>
    <mergeCell ref="N15:O1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7F18-D80C-45F6-A222-1884F5A231BC}">
  <dimension ref="A1:N8"/>
  <sheetViews>
    <sheetView showGridLines="0" zoomScale="80" zoomScaleNormal="80" workbookViewId="0"/>
  </sheetViews>
  <sheetFormatPr defaultColWidth="8.7109375" defaultRowHeight="15.75" x14ac:dyDescent="0.25"/>
  <cols>
    <col min="1" max="1" width="64" style="101" customWidth="1"/>
    <col min="2" max="2" width="10.7109375" style="101" bestFit="1" customWidth="1"/>
    <col min="3" max="3" width="10.7109375" style="101" customWidth="1"/>
    <col min="4" max="4" width="12.85546875" style="101" customWidth="1"/>
    <col min="5" max="5" width="10.7109375" style="101" bestFit="1" customWidth="1"/>
    <col min="6" max="7" width="11.42578125" style="101" customWidth="1"/>
    <col min="8" max="8" width="10.140625" style="101" bestFit="1" customWidth="1"/>
    <col min="9" max="9" width="11" style="101" bestFit="1" customWidth="1"/>
    <col min="10" max="10" width="13.85546875" style="101" customWidth="1"/>
    <col min="11" max="11" width="15.140625" style="101" customWidth="1"/>
    <col min="12" max="12" width="13.5703125" style="101" customWidth="1"/>
    <col min="13" max="13" width="12.28515625" style="101" customWidth="1"/>
    <col min="14" max="14" width="11.5703125" style="101" customWidth="1"/>
    <col min="15" max="16384" width="8.7109375" style="101"/>
  </cols>
  <sheetData>
    <row r="1" spans="1:14" x14ac:dyDescent="0.25">
      <c r="A1" s="364" t="s">
        <v>799</v>
      </c>
    </row>
    <row r="2" spans="1:14" ht="16.5" thickBot="1" x14ac:dyDescent="0.3"/>
    <row r="3" spans="1:14" x14ac:dyDescent="0.25">
      <c r="A3" s="388"/>
      <c r="B3" s="389">
        <v>44927</v>
      </c>
      <c r="C3" s="389">
        <v>44958</v>
      </c>
      <c r="D3" s="389">
        <v>44986</v>
      </c>
      <c r="E3" s="389">
        <v>45017</v>
      </c>
      <c r="F3" s="389">
        <v>45047</v>
      </c>
      <c r="G3" s="389">
        <v>45078</v>
      </c>
      <c r="H3" s="389">
        <v>45108</v>
      </c>
      <c r="I3" s="389">
        <v>45139</v>
      </c>
      <c r="J3" s="390">
        <v>45170</v>
      </c>
      <c r="K3" s="391">
        <v>45200</v>
      </c>
      <c r="L3" s="392">
        <v>45231</v>
      </c>
      <c r="M3" s="392">
        <v>45261</v>
      </c>
      <c r="N3" s="393">
        <v>45292</v>
      </c>
    </row>
    <row r="4" spans="1:14" x14ac:dyDescent="0.25">
      <c r="A4" s="394" t="s">
        <v>800</v>
      </c>
      <c r="B4" s="395">
        <v>10892</v>
      </c>
      <c r="C4" s="395">
        <v>10111</v>
      </c>
      <c r="D4" s="395">
        <v>14255</v>
      </c>
      <c r="E4" s="395">
        <v>12671</v>
      </c>
      <c r="F4" s="395">
        <v>12442</v>
      </c>
      <c r="G4" s="395">
        <v>11090</v>
      </c>
      <c r="H4" s="395">
        <v>11255</v>
      </c>
      <c r="I4" s="395">
        <v>12344</v>
      </c>
      <c r="J4" s="396">
        <v>10474</v>
      </c>
      <c r="K4" s="397">
        <v>20375</v>
      </c>
      <c r="L4" s="395">
        <v>19637</v>
      </c>
      <c r="M4" s="395">
        <v>20273</v>
      </c>
      <c r="N4" s="396">
        <v>16275</v>
      </c>
    </row>
    <row r="5" spans="1:14" x14ac:dyDescent="0.25">
      <c r="A5" s="394" t="s">
        <v>801</v>
      </c>
      <c r="B5" s="395">
        <v>901</v>
      </c>
      <c r="C5" s="395">
        <v>1062</v>
      </c>
      <c r="D5" s="395">
        <v>2026</v>
      </c>
      <c r="E5" s="395">
        <v>1004</v>
      </c>
      <c r="F5" s="395">
        <v>1251</v>
      </c>
      <c r="G5" s="395">
        <v>980</v>
      </c>
      <c r="H5" s="395">
        <v>1112</v>
      </c>
      <c r="I5" s="395">
        <v>1446</v>
      </c>
      <c r="J5" s="396">
        <v>1201</v>
      </c>
      <c r="K5" s="397">
        <v>1163</v>
      </c>
      <c r="L5" s="395">
        <v>1137</v>
      </c>
      <c r="M5" s="395">
        <v>1029</v>
      </c>
      <c r="N5" s="396">
        <v>330</v>
      </c>
    </row>
    <row r="6" spans="1:14" x14ac:dyDescent="0.25">
      <c r="A6" s="394" t="s">
        <v>802</v>
      </c>
      <c r="B6" s="398">
        <f t="shared" ref="B6:N6" si="0">IF(ISERROR(B5/B4),0,B5/B4)</f>
        <v>8.2721263312522955E-2</v>
      </c>
      <c r="C6" s="398">
        <f t="shared" si="0"/>
        <v>0.10503412125407971</v>
      </c>
      <c r="D6" s="398">
        <f t="shared" si="0"/>
        <v>0.1421255699754472</v>
      </c>
      <c r="E6" s="398">
        <f t="shared" si="0"/>
        <v>7.9236050824717866E-2</v>
      </c>
      <c r="F6" s="398">
        <f t="shared" si="0"/>
        <v>0.10054653592669989</v>
      </c>
      <c r="G6" s="398">
        <f t="shared" si="0"/>
        <v>8.8367899008115425E-2</v>
      </c>
      <c r="H6" s="398">
        <f t="shared" si="0"/>
        <v>9.8800533096401605E-2</v>
      </c>
      <c r="I6" s="398">
        <f t="shared" si="0"/>
        <v>0.11714193130265717</v>
      </c>
      <c r="J6" s="399">
        <f t="shared" si="0"/>
        <v>0.11466488447584496</v>
      </c>
      <c r="K6" s="400">
        <f t="shared" si="0"/>
        <v>5.7079754601226995E-2</v>
      </c>
      <c r="L6" s="398">
        <f t="shared" si="0"/>
        <v>5.790090135967816E-2</v>
      </c>
      <c r="M6" s="398">
        <f t="shared" si="0"/>
        <v>5.0757164701820158E-2</v>
      </c>
      <c r="N6" s="399">
        <f t="shared" si="0"/>
        <v>2.0276497695852536E-2</v>
      </c>
    </row>
    <row r="7" spans="1:14" x14ac:dyDescent="0.25">
      <c r="A7" s="394" t="s">
        <v>803</v>
      </c>
      <c r="B7" s="395">
        <v>5333.5129310344801</v>
      </c>
      <c r="C7" s="401">
        <v>5433.9796860572496</v>
      </c>
      <c r="D7" s="401">
        <v>4149.3917274939204</v>
      </c>
      <c r="E7" s="401">
        <v>6354.3983822042501</v>
      </c>
      <c r="F7" s="401">
        <v>6341.3197172034597</v>
      </c>
      <c r="G7" s="401">
        <v>6934.8484848484804</v>
      </c>
      <c r="H7" s="401">
        <v>7137.2134038800696</v>
      </c>
      <c r="I7" s="401">
        <v>6818.7070151306698</v>
      </c>
      <c r="J7" s="402">
        <v>6917.0357751277697</v>
      </c>
      <c r="K7" s="403">
        <v>6569.9145299145302</v>
      </c>
      <c r="L7" s="401">
        <v>6330.9545049063299</v>
      </c>
      <c r="M7" s="401">
        <v>6736.2475442043196</v>
      </c>
      <c r="N7" s="402">
        <v>7046.17834394904</v>
      </c>
    </row>
    <row r="8" spans="1:14" ht="16.5" thickBot="1" x14ac:dyDescent="0.3">
      <c r="A8" s="404" t="s">
        <v>804</v>
      </c>
      <c r="B8" s="405">
        <v>56.744728079911198</v>
      </c>
      <c r="C8" s="405">
        <v>56.538606403013198</v>
      </c>
      <c r="D8" s="405">
        <v>34.517275419545904</v>
      </c>
      <c r="E8" s="405">
        <v>46.820717131474098</v>
      </c>
      <c r="F8" s="405">
        <v>44.201438848920901</v>
      </c>
      <c r="G8" s="405">
        <v>48.1367346938775</v>
      </c>
      <c r="H8" s="405">
        <v>48.999100719424497</v>
      </c>
      <c r="I8" s="405">
        <v>47.914246196403901</v>
      </c>
      <c r="J8" s="406">
        <v>48.601998334721102</v>
      </c>
      <c r="K8" s="407">
        <v>57.484952708500003</v>
      </c>
      <c r="L8" s="405">
        <v>61.918205804700001</v>
      </c>
      <c r="M8" s="405">
        <v>64.940776698999997</v>
      </c>
      <c r="N8" s="406">
        <v>71.781818181800006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EAAA-91E4-470F-83CA-760D40B1AFBE}">
  <dimension ref="A1:L139"/>
  <sheetViews>
    <sheetView showGridLines="0" zoomScale="80" zoomScaleNormal="80" workbookViewId="0">
      <selection sqref="A1:L1"/>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408" t="s">
        <v>805</v>
      </c>
      <c r="B1" s="409"/>
      <c r="C1" s="409"/>
      <c r="D1" s="409"/>
      <c r="E1" s="409"/>
      <c r="F1" s="409"/>
      <c r="G1" s="409"/>
      <c r="H1" s="409"/>
      <c r="I1" s="409"/>
      <c r="J1" s="409"/>
      <c r="K1" s="409"/>
      <c r="L1" s="409"/>
    </row>
    <row r="2" spans="1:12" ht="12.6" customHeight="1" x14ac:dyDescent="0.25"/>
    <row r="3" spans="1:12" ht="16.5" thickBot="1" x14ac:dyDescent="0.3">
      <c r="A3" s="364" t="s">
        <v>806</v>
      </c>
      <c r="B3" s="101"/>
      <c r="C3" s="101"/>
    </row>
    <row r="4" spans="1:12" ht="15.75" x14ac:dyDescent="0.25">
      <c r="A4" s="388" t="s">
        <v>770</v>
      </c>
      <c r="B4" s="390" t="s">
        <v>807</v>
      </c>
    </row>
    <row r="5" spans="1:12" ht="15.75" x14ac:dyDescent="0.25">
      <c r="A5" s="394" t="s">
        <v>808</v>
      </c>
      <c r="B5" s="410">
        <v>15</v>
      </c>
    </row>
    <row r="6" spans="1:12" ht="15.75" x14ac:dyDescent="0.25">
      <c r="A6" s="394" t="s">
        <v>809</v>
      </c>
      <c r="B6" s="410">
        <v>9</v>
      </c>
    </row>
    <row r="7" spans="1:12" ht="15.75" x14ac:dyDescent="0.25">
      <c r="A7" s="394" t="s">
        <v>810</v>
      </c>
      <c r="B7" s="410">
        <v>10</v>
      </c>
    </row>
    <row r="8" spans="1:12" ht="15.75" x14ac:dyDescent="0.25">
      <c r="A8" s="394" t="s">
        <v>811</v>
      </c>
      <c r="B8" s="410">
        <v>25</v>
      </c>
    </row>
    <row r="9" spans="1:12" ht="15.75" x14ac:dyDescent="0.25">
      <c r="A9" s="394" t="s">
        <v>812</v>
      </c>
      <c r="B9" s="410">
        <v>17</v>
      </c>
    </row>
    <row r="10" spans="1:12" ht="16.5" thickBot="1" x14ac:dyDescent="0.3">
      <c r="A10" s="404" t="s">
        <v>771</v>
      </c>
      <c r="B10" s="411">
        <v>25</v>
      </c>
    </row>
    <row r="12" spans="1:12" ht="16.5" thickBot="1" x14ac:dyDescent="0.3">
      <c r="A12" s="364" t="s">
        <v>813</v>
      </c>
      <c r="B12" s="101"/>
    </row>
    <row r="13" spans="1:12" ht="15.75" x14ac:dyDescent="0.25">
      <c r="A13" s="388" t="s">
        <v>770</v>
      </c>
      <c r="B13" s="390" t="s">
        <v>814</v>
      </c>
    </row>
    <row r="14" spans="1:12" ht="15.75" x14ac:dyDescent="0.25">
      <c r="A14" s="394" t="s">
        <v>808</v>
      </c>
      <c r="B14" s="410">
        <v>22</v>
      </c>
    </row>
    <row r="15" spans="1:12" ht="15.75" x14ac:dyDescent="0.25">
      <c r="A15" s="394" t="s">
        <v>809</v>
      </c>
      <c r="B15" s="410">
        <v>21</v>
      </c>
    </row>
    <row r="16" spans="1:12" ht="15.75" x14ac:dyDescent="0.25">
      <c r="A16" s="394" t="s">
        <v>810</v>
      </c>
      <c r="B16" s="410">
        <v>19</v>
      </c>
    </row>
    <row r="17" spans="1:2" ht="15.75" x14ac:dyDescent="0.25">
      <c r="A17" s="394" t="s">
        <v>811</v>
      </c>
      <c r="B17" s="410">
        <v>19</v>
      </c>
    </row>
    <row r="18" spans="1:2" ht="15.75" x14ac:dyDescent="0.25">
      <c r="A18" s="394" t="s">
        <v>812</v>
      </c>
      <c r="B18" s="410">
        <v>19</v>
      </c>
    </row>
    <row r="19" spans="1:2" ht="16.5" thickBot="1" x14ac:dyDescent="0.3">
      <c r="A19" s="404" t="s">
        <v>771</v>
      </c>
      <c r="B19" s="411">
        <v>20</v>
      </c>
    </row>
    <row r="20" spans="1:2" ht="15.75" x14ac:dyDescent="0.25">
      <c r="B20" s="412"/>
    </row>
    <row r="21" spans="1:2" ht="16.5" thickBot="1" x14ac:dyDescent="0.3">
      <c r="A21" s="364" t="s">
        <v>815</v>
      </c>
      <c r="B21" s="101"/>
    </row>
    <row r="22" spans="1:2" ht="15.75" x14ac:dyDescent="0.25">
      <c r="A22" s="388" t="s">
        <v>770</v>
      </c>
      <c r="B22" s="390" t="s">
        <v>746</v>
      </c>
    </row>
    <row r="23" spans="1:2" ht="15.75" x14ac:dyDescent="0.25">
      <c r="A23" s="394" t="s">
        <v>808</v>
      </c>
      <c r="B23" s="396">
        <v>12</v>
      </c>
    </row>
    <row r="24" spans="1:2" ht="15.75" x14ac:dyDescent="0.25">
      <c r="A24" s="394" t="s">
        <v>809</v>
      </c>
      <c r="B24" s="396">
        <v>3</v>
      </c>
    </row>
    <row r="25" spans="1:2" ht="15.75" x14ac:dyDescent="0.25">
      <c r="A25" s="394" t="s">
        <v>810</v>
      </c>
      <c r="B25" s="396">
        <v>9</v>
      </c>
    </row>
    <row r="26" spans="1:2" ht="15.75" x14ac:dyDescent="0.25">
      <c r="A26" s="394" t="s">
        <v>811</v>
      </c>
      <c r="B26" s="396">
        <v>11</v>
      </c>
    </row>
    <row r="27" spans="1:2" ht="15.75" x14ac:dyDescent="0.25">
      <c r="A27" s="394" t="s">
        <v>812</v>
      </c>
      <c r="B27" s="396">
        <v>8</v>
      </c>
    </row>
    <row r="28" spans="1:2" ht="16.5" thickBot="1" x14ac:dyDescent="0.3">
      <c r="A28" s="404" t="s">
        <v>771</v>
      </c>
      <c r="B28" s="413">
        <v>14</v>
      </c>
    </row>
    <row r="29" spans="1:2" ht="15.75" x14ac:dyDescent="0.25">
      <c r="B29" s="412"/>
    </row>
    <row r="30" spans="1:2" ht="16.5" thickBot="1" x14ac:dyDescent="0.3">
      <c r="A30" s="364" t="s">
        <v>816</v>
      </c>
      <c r="B30" s="101"/>
    </row>
    <row r="31" spans="1:2" ht="15.75" x14ac:dyDescent="0.25">
      <c r="A31" s="388" t="s">
        <v>770</v>
      </c>
      <c r="B31" s="390" t="s">
        <v>807</v>
      </c>
    </row>
    <row r="32" spans="1:2" ht="15.75" x14ac:dyDescent="0.25">
      <c r="A32" s="394" t="s">
        <v>808</v>
      </c>
      <c r="B32" s="410">
        <v>30</v>
      </c>
    </row>
    <row r="33" spans="1:2" ht="15.75" x14ac:dyDescent="0.25">
      <c r="A33" s="394" t="s">
        <v>809</v>
      </c>
      <c r="B33" s="410">
        <v>12</v>
      </c>
    </row>
    <row r="34" spans="1:2" ht="15.75" x14ac:dyDescent="0.25">
      <c r="A34" s="394" t="s">
        <v>810</v>
      </c>
      <c r="B34" s="410">
        <v>11</v>
      </c>
    </row>
    <row r="35" spans="1:2" ht="15.75" x14ac:dyDescent="0.25">
      <c r="A35" s="394" t="s">
        <v>811</v>
      </c>
      <c r="B35" s="410">
        <v>6</v>
      </c>
    </row>
    <row r="36" spans="1:2" ht="15.75" x14ac:dyDescent="0.25">
      <c r="A36" s="394" t="s">
        <v>772</v>
      </c>
      <c r="B36" s="396">
        <v>1</v>
      </c>
    </row>
    <row r="37" spans="1:2" ht="16.5" thickBot="1" x14ac:dyDescent="0.3">
      <c r="A37" s="404" t="s">
        <v>771</v>
      </c>
      <c r="B37" s="413">
        <v>7</v>
      </c>
    </row>
    <row r="39" spans="1:2" ht="16.5" thickBot="1" x14ac:dyDescent="0.3">
      <c r="A39" s="364" t="s">
        <v>817</v>
      </c>
      <c r="B39" s="101"/>
    </row>
    <row r="40" spans="1:2" ht="15.75" x14ac:dyDescent="0.25">
      <c r="A40" s="388" t="s">
        <v>770</v>
      </c>
      <c r="B40" s="390" t="s">
        <v>814</v>
      </c>
    </row>
    <row r="41" spans="1:2" ht="15.75" x14ac:dyDescent="0.25">
      <c r="A41" s="394" t="s">
        <v>808</v>
      </c>
      <c r="B41" s="410">
        <v>19</v>
      </c>
    </row>
    <row r="42" spans="1:2" ht="15.75" x14ac:dyDescent="0.25">
      <c r="A42" s="394" t="s">
        <v>809</v>
      </c>
      <c r="B42" s="410">
        <v>8</v>
      </c>
    </row>
    <row r="43" spans="1:2" ht="15.75" x14ac:dyDescent="0.25">
      <c r="A43" s="394" t="s">
        <v>810</v>
      </c>
      <c r="B43" s="410">
        <v>9</v>
      </c>
    </row>
    <row r="44" spans="1:2" ht="15.75" x14ac:dyDescent="0.25">
      <c r="A44" s="394" t="s">
        <v>811</v>
      </c>
      <c r="B44" s="410">
        <v>4</v>
      </c>
    </row>
    <row r="45" spans="1:2" ht="15.75" x14ac:dyDescent="0.25">
      <c r="A45" s="394" t="s">
        <v>772</v>
      </c>
      <c r="B45" s="414">
        <v>1</v>
      </c>
    </row>
    <row r="46" spans="1:2" ht="16.5" thickBot="1" x14ac:dyDescent="0.3">
      <c r="A46" s="404" t="s">
        <v>771</v>
      </c>
      <c r="B46" s="415">
        <v>4</v>
      </c>
    </row>
    <row r="47" spans="1:2" ht="15.75" x14ac:dyDescent="0.25">
      <c r="B47" s="412"/>
    </row>
    <row r="48" spans="1:2" ht="16.5" thickBot="1" x14ac:dyDescent="0.3">
      <c r="A48" s="364" t="s">
        <v>818</v>
      </c>
      <c r="B48" s="101"/>
    </row>
    <row r="49" spans="1:2" ht="15.75" x14ac:dyDescent="0.25">
      <c r="A49" s="388" t="s">
        <v>770</v>
      </c>
      <c r="B49" s="390" t="s">
        <v>746</v>
      </c>
    </row>
    <row r="50" spans="1:2" ht="15.75" x14ac:dyDescent="0.25">
      <c r="A50" s="394" t="s">
        <v>808</v>
      </c>
      <c r="B50" s="396">
        <v>2</v>
      </c>
    </row>
    <row r="51" spans="1:2" ht="15.75" x14ac:dyDescent="0.25">
      <c r="A51" s="394" t="s">
        <v>809</v>
      </c>
      <c r="B51" s="396">
        <v>1</v>
      </c>
    </row>
    <row r="52" spans="1:2" ht="15.75" x14ac:dyDescent="0.25">
      <c r="A52" s="394" t="s">
        <v>810</v>
      </c>
      <c r="B52" s="396">
        <v>0</v>
      </c>
    </row>
    <row r="53" spans="1:2" ht="15.75" x14ac:dyDescent="0.25">
      <c r="A53" s="394" t="s">
        <v>811</v>
      </c>
      <c r="B53" s="396">
        <v>0</v>
      </c>
    </row>
    <row r="54" spans="1:2" ht="15.75" x14ac:dyDescent="0.25">
      <c r="A54" s="394" t="s">
        <v>812</v>
      </c>
      <c r="B54" s="396">
        <v>0</v>
      </c>
    </row>
    <row r="55" spans="1:2" ht="16.5" thickBot="1" x14ac:dyDescent="0.3">
      <c r="A55" s="404" t="s">
        <v>771</v>
      </c>
      <c r="B55" s="413">
        <v>0</v>
      </c>
    </row>
    <row r="56" spans="1:2" ht="15.75" x14ac:dyDescent="0.25">
      <c r="B56" s="412"/>
    </row>
    <row r="57" spans="1:2" ht="16.5" thickBot="1" x14ac:dyDescent="0.3">
      <c r="A57" s="364" t="s">
        <v>819</v>
      </c>
      <c r="B57" s="101"/>
    </row>
    <row r="58" spans="1:2" ht="15.75" x14ac:dyDescent="0.25">
      <c r="A58" s="388" t="s">
        <v>770</v>
      </c>
      <c r="B58" s="390" t="s">
        <v>807</v>
      </c>
    </row>
    <row r="59" spans="1:2" ht="15.75" x14ac:dyDescent="0.25">
      <c r="A59" s="394" t="s">
        <v>808</v>
      </c>
      <c r="B59" s="410">
        <v>24545</v>
      </c>
    </row>
    <row r="60" spans="1:2" ht="15.75" x14ac:dyDescent="0.25">
      <c r="A60" s="394" t="s">
        <v>809</v>
      </c>
      <c r="B60" s="410">
        <v>22976</v>
      </c>
    </row>
    <row r="61" spans="1:2" ht="15.75" x14ac:dyDescent="0.25">
      <c r="A61" s="394" t="s">
        <v>810</v>
      </c>
      <c r="B61" s="410">
        <v>16174</v>
      </c>
    </row>
    <row r="62" spans="1:2" ht="15.75" x14ac:dyDescent="0.25">
      <c r="A62" s="394" t="s">
        <v>811</v>
      </c>
      <c r="B62" s="410">
        <v>6941</v>
      </c>
    </row>
    <row r="63" spans="1:2" ht="15.75" x14ac:dyDescent="0.25">
      <c r="A63" s="394" t="s">
        <v>812</v>
      </c>
      <c r="B63" s="410">
        <v>5977</v>
      </c>
    </row>
    <row r="64" spans="1:2" ht="16.5" thickBot="1" x14ac:dyDescent="0.3">
      <c r="A64" s="404" t="s">
        <v>771</v>
      </c>
      <c r="B64" s="411">
        <v>9042</v>
      </c>
    </row>
    <row r="66" spans="1:2" ht="16.5" thickBot="1" x14ac:dyDescent="0.3">
      <c r="A66" s="364" t="s">
        <v>820</v>
      </c>
      <c r="B66" s="101"/>
    </row>
    <row r="67" spans="1:2" ht="15.75" x14ac:dyDescent="0.25">
      <c r="A67" s="388" t="s">
        <v>770</v>
      </c>
      <c r="B67" s="390" t="s">
        <v>814</v>
      </c>
    </row>
    <row r="68" spans="1:2" ht="15.75" x14ac:dyDescent="0.25">
      <c r="A68" s="394" t="s">
        <v>808</v>
      </c>
      <c r="B68" s="410">
        <v>25793</v>
      </c>
    </row>
    <row r="69" spans="1:2" ht="15.75" x14ac:dyDescent="0.25">
      <c r="A69" s="394" t="s">
        <v>809</v>
      </c>
      <c r="B69" s="410">
        <v>24371</v>
      </c>
    </row>
    <row r="70" spans="1:2" ht="15.75" x14ac:dyDescent="0.25">
      <c r="A70" s="394" t="s">
        <v>810</v>
      </c>
      <c r="B70" s="410">
        <v>17657</v>
      </c>
    </row>
    <row r="71" spans="1:2" ht="15.75" x14ac:dyDescent="0.25">
      <c r="A71" s="394" t="s">
        <v>811</v>
      </c>
      <c r="B71" s="410">
        <v>7422</v>
      </c>
    </row>
    <row r="72" spans="1:2" ht="15.75" x14ac:dyDescent="0.25">
      <c r="A72" s="394" t="s">
        <v>812</v>
      </c>
      <c r="B72" s="410">
        <v>6468</v>
      </c>
    </row>
    <row r="73" spans="1:2" ht="16.5" thickBot="1" x14ac:dyDescent="0.3">
      <c r="A73" s="404" t="s">
        <v>771</v>
      </c>
      <c r="B73" s="411">
        <v>9470</v>
      </c>
    </row>
    <row r="74" spans="1:2" ht="15.75" x14ac:dyDescent="0.25">
      <c r="B74" s="412"/>
    </row>
    <row r="75" spans="1:2" ht="16.5" thickBot="1" x14ac:dyDescent="0.3">
      <c r="A75" s="364" t="s">
        <v>821</v>
      </c>
      <c r="B75" s="101"/>
    </row>
    <row r="76" spans="1:2" ht="15.75" x14ac:dyDescent="0.25">
      <c r="A76" s="388" t="s">
        <v>770</v>
      </c>
      <c r="B76" s="390" t="s">
        <v>746</v>
      </c>
    </row>
    <row r="77" spans="1:2" ht="15.75" x14ac:dyDescent="0.25">
      <c r="A77" s="394" t="s">
        <v>808</v>
      </c>
      <c r="B77" s="396">
        <v>13632</v>
      </c>
    </row>
    <row r="78" spans="1:2" ht="15.75" x14ac:dyDescent="0.25">
      <c r="A78" s="394" t="s">
        <v>809</v>
      </c>
      <c r="B78" s="396">
        <v>13203</v>
      </c>
    </row>
    <row r="79" spans="1:2" ht="15.75" x14ac:dyDescent="0.25">
      <c r="A79" s="394" t="s">
        <v>810</v>
      </c>
      <c r="B79" s="396">
        <v>10998</v>
      </c>
    </row>
    <row r="80" spans="1:2" ht="15.75" x14ac:dyDescent="0.25">
      <c r="A80" s="394" t="s">
        <v>811</v>
      </c>
      <c r="B80" s="396">
        <v>64</v>
      </c>
    </row>
    <row r="81" spans="1:7" ht="15.75" x14ac:dyDescent="0.25">
      <c r="A81" s="394" t="s">
        <v>812</v>
      </c>
      <c r="B81" s="396">
        <v>4065</v>
      </c>
    </row>
    <row r="82" spans="1:7" ht="16.5" thickBot="1" x14ac:dyDescent="0.3">
      <c r="A82" s="404" t="s">
        <v>771</v>
      </c>
      <c r="B82" s="413">
        <v>5801</v>
      </c>
    </row>
    <row r="83" spans="1:7" ht="15.75" x14ac:dyDescent="0.25">
      <c r="B83" s="412"/>
    </row>
    <row r="84" spans="1:7" ht="16.5" thickBot="1" x14ac:dyDescent="0.3">
      <c r="A84" s="364" t="s">
        <v>822</v>
      </c>
      <c r="B84" s="101"/>
    </row>
    <row r="85" spans="1:7" ht="15.75" x14ac:dyDescent="0.25">
      <c r="A85" s="388" t="s">
        <v>823</v>
      </c>
      <c r="B85" s="389" t="s">
        <v>808</v>
      </c>
      <c r="C85" s="389" t="s">
        <v>809</v>
      </c>
      <c r="D85" s="389" t="s">
        <v>810</v>
      </c>
      <c r="E85" s="389" t="s">
        <v>811</v>
      </c>
      <c r="F85" s="389" t="s">
        <v>772</v>
      </c>
      <c r="G85" s="390" t="s">
        <v>771</v>
      </c>
    </row>
    <row r="86" spans="1:7" ht="15.75" x14ac:dyDescent="0.25">
      <c r="A86" s="394" t="s">
        <v>824</v>
      </c>
      <c r="B86" s="416"/>
      <c r="C86" s="416"/>
      <c r="D86" s="416"/>
      <c r="E86" s="416"/>
      <c r="F86" s="395">
        <v>23</v>
      </c>
      <c r="G86" s="396">
        <v>123</v>
      </c>
    </row>
    <row r="87" spans="1:7" ht="15.75" x14ac:dyDescent="0.25">
      <c r="A87" s="394" t="s">
        <v>825</v>
      </c>
      <c r="B87" s="416">
        <v>0</v>
      </c>
      <c r="C87" s="416">
        <v>0</v>
      </c>
      <c r="D87" s="416">
        <v>0</v>
      </c>
      <c r="E87" s="395">
        <v>10</v>
      </c>
      <c r="F87" s="395">
        <v>37</v>
      </c>
      <c r="G87" s="396">
        <v>69</v>
      </c>
    </row>
    <row r="88" spans="1:7" ht="15.75" x14ac:dyDescent="0.25">
      <c r="A88" s="394" t="s">
        <v>826</v>
      </c>
      <c r="B88" s="416"/>
      <c r="C88" s="416"/>
      <c r="D88" s="416"/>
      <c r="E88" s="416"/>
      <c r="F88" s="395">
        <v>54</v>
      </c>
      <c r="G88" s="396">
        <v>129</v>
      </c>
    </row>
    <row r="89" spans="1:7" ht="15.75" x14ac:dyDescent="0.25">
      <c r="A89" s="394" t="s">
        <v>827</v>
      </c>
      <c r="B89" s="395">
        <v>10119</v>
      </c>
      <c r="C89" s="395">
        <v>9164</v>
      </c>
      <c r="D89" s="395">
        <v>6123</v>
      </c>
      <c r="E89" s="395">
        <v>5270</v>
      </c>
      <c r="F89" s="395">
        <v>6607</v>
      </c>
      <c r="G89" s="396">
        <v>5089</v>
      </c>
    </row>
    <row r="90" spans="1:7" ht="15.75" x14ac:dyDescent="0.25">
      <c r="A90" s="394" t="s">
        <v>828</v>
      </c>
      <c r="B90" s="416"/>
      <c r="C90" s="416"/>
      <c r="D90" s="416"/>
      <c r="E90" s="416"/>
      <c r="F90" s="416"/>
      <c r="G90" s="396">
        <v>39</v>
      </c>
    </row>
    <row r="91" spans="1:7" ht="15.75" x14ac:dyDescent="0.25">
      <c r="A91" s="394" t="s">
        <v>829</v>
      </c>
      <c r="B91" s="416">
        <v>0</v>
      </c>
      <c r="C91" s="416">
        <v>0</v>
      </c>
      <c r="D91" s="416">
        <v>0</v>
      </c>
      <c r="E91" s="395">
        <v>1303</v>
      </c>
      <c r="F91" s="395">
        <v>4296</v>
      </c>
      <c r="G91" s="396">
        <v>1008</v>
      </c>
    </row>
    <row r="92" spans="1:7" ht="15.75" x14ac:dyDescent="0.25">
      <c r="A92" s="394" t="s">
        <v>830</v>
      </c>
      <c r="B92" s="395">
        <v>13597</v>
      </c>
      <c r="C92" s="395">
        <v>13716</v>
      </c>
      <c r="D92" s="395">
        <v>9950</v>
      </c>
      <c r="E92" s="395">
        <v>10790</v>
      </c>
      <c r="F92" s="395">
        <v>16487</v>
      </c>
      <c r="G92" s="396">
        <v>11532</v>
      </c>
    </row>
    <row r="93" spans="1:7" ht="15.75" x14ac:dyDescent="0.25">
      <c r="A93" s="394" t="s">
        <v>831</v>
      </c>
      <c r="B93" s="395">
        <v>53</v>
      </c>
      <c r="C93" s="395">
        <v>34</v>
      </c>
      <c r="D93" s="395">
        <v>36</v>
      </c>
      <c r="E93" s="395">
        <v>11</v>
      </c>
      <c r="F93" s="395">
        <v>30</v>
      </c>
      <c r="G93" s="396">
        <v>58</v>
      </c>
    </row>
    <row r="94" spans="1:7" ht="15.75" x14ac:dyDescent="0.25">
      <c r="A94" s="394" t="s">
        <v>832</v>
      </c>
      <c r="B94" s="395">
        <v>637</v>
      </c>
      <c r="C94" s="395">
        <v>823</v>
      </c>
      <c r="D94" s="395">
        <v>543</v>
      </c>
      <c r="E94" s="395">
        <v>2222</v>
      </c>
      <c r="F94" s="395">
        <v>10858</v>
      </c>
      <c r="G94" s="396">
        <v>21525</v>
      </c>
    </row>
    <row r="95" spans="1:7" ht="15.75" x14ac:dyDescent="0.25">
      <c r="A95" s="394" t="s">
        <v>833</v>
      </c>
      <c r="B95" s="395">
        <v>236</v>
      </c>
      <c r="C95" s="395">
        <v>132</v>
      </c>
      <c r="D95" s="395">
        <v>105</v>
      </c>
      <c r="E95" s="395">
        <v>52</v>
      </c>
      <c r="F95" s="395">
        <v>88</v>
      </c>
      <c r="G95" s="396">
        <v>194</v>
      </c>
    </row>
    <row r="96" spans="1:7" ht="15.75" x14ac:dyDescent="0.25">
      <c r="A96" s="394" t="s">
        <v>834</v>
      </c>
      <c r="B96" s="395">
        <v>81</v>
      </c>
      <c r="C96" s="395">
        <v>40</v>
      </c>
      <c r="D96" s="395">
        <v>29</v>
      </c>
      <c r="E96" s="395">
        <v>12</v>
      </c>
      <c r="F96" s="395">
        <v>5</v>
      </c>
      <c r="G96" s="396">
        <v>8</v>
      </c>
    </row>
    <row r="97" spans="1:7" ht="15.75" x14ac:dyDescent="0.25">
      <c r="A97" s="394" t="s">
        <v>835</v>
      </c>
      <c r="B97" s="395">
        <v>134</v>
      </c>
      <c r="C97" s="395">
        <v>82</v>
      </c>
      <c r="D97" s="395">
        <v>72</v>
      </c>
      <c r="E97" s="395">
        <v>29</v>
      </c>
      <c r="F97" s="395">
        <v>26</v>
      </c>
      <c r="G97" s="396">
        <v>38</v>
      </c>
    </row>
    <row r="98" spans="1:7" ht="15.75" x14ac:dyDescent="0.25">
      <c r="A98" s="394" t="s">
        <v>836</v>
      </c>
      <c r="B98" s="395">
        <v>27</v>
      </c>
      <c r="C98" s="395">
        <v>19</v>
      </c>
      <c r="D98" s="395">
        <v>17</v>
      </c>
      <c r="E98" s="395">
        <v>7</v>
      </c>
      <c r="F98" s="395">
        <v>12</v>
      </c>
      <c r="G98" s="396">
        <v>25</v>
      </c>
    </row>
    <row r="99" spans="1:7" ht="15.75" x14ac:dyDescent="0.25">
      <c r="A99" s="394" t="s">
        <v>837</v>
      </c>
      <c r="B99" s="416"/>
      <c r="C99" s="416"/>
      <c r="D99" s="416"/>
      <c r="E99" s="416"/>
      <c r="F99" s="395">
        <v>86</v>
      </c>
      <c r="G99" s="396">
        <v>199</v>
      </c>
    </row>
    <row r="100" spans="1:7" ht="15.75" x14ac:dyDescent="0.25">
      <c r="A100" s="394" t="s">
        <v>838</v>
      </c>
      <c r="B100" s="416">
        <v>0</v>
      </c>
      <c r="C100" s="416">
        <v>0</v>
      </c>
      <c r="D100" s="416">
        <v>0</v>
      </c>
      <c r="E100" s="395">
        <v>2452</v>
      </c>
      <c r="F100" s="395">
        <v>17061</v>
      </c>
      <c r="G100" s="396">
        <v>17048</v>
      </c>
    </row>
    <row r="101" spans="1:7" ht="16.5" thickBot="1" x14ac:dyDescent="0.3">
      <c r="A101" s="404" t="s">
        <v>839</v>
      </c>
      <c r="B101" s="417">
        <v>51</v>
      </c>
      <c r="C101" s="417">
        <v>32</v>
      </c>
      <c r="D101" s="417">
        <v>14</v>
      </c>
      <c r="E101" s="417">
        <v>5</v>
      </c>
      <c r="F101" s="417">
        <v>24</v>
      </c>
      <c r="G101" s="413">
        <v>9</v>
      </c>
    </row>
    <row r="103" spans="1:7" ht="16.5" thickBot="1" x14ac:dyDescent="0.3">
      <c r="A103" s="364" t="s">
        <v>840</v>
      </c>
      <c r="B103" s="101"/>
    </row>
    <row r="104" spans="1:7" ht="15.75" x14ac:dyDescent="0.25">
      <c r="A104" s="388" t="s">
        <v>823</v>
      </c>
      <c r="B104" s="389" t="s">
        <v>808</v>
      </c>
      <c r="C104" s="389" t="s">
        <v>809</v>
      </c>
      <c r="D104" s="389" t="s">
        <v>810</v>
      </c>
      <c r="E104" s="389" t="s">
        <v>811</v>
      </c>
      <c r="F104" s="389" t="s">
        <v>772</v>
      </c>
      <c r="G104" s="390" t="s">
        <v>771</v>
      </c>
    </row>
    <row r="105" spans="1:7" ht="15.75" x14ac:dyDescent="0.25">
      <c r="A105" s="394" t="s">
        <v>824</v>
      </c>
      <c r="B105" s="416"/>
      <c r="C105" s="416"/>
      <c r="D105" s="416"/>
      <c r="E105" s="416"/>
      <c r="F105" s="395">
        <v>173</v>
      </c>
      <c r="G105" s="396">
        <v>649</v>
      </c>
    </row>
    <row r="106" spans="1:7" ht="15.75" x14ac:dyDescent="0.25">
      <c r="A106" s="394" t="s">
        <v>825</v>
      </c>
      <c r="B106" s="416">
        <v>0</v>
      </c>
      <c r="C106" s="416">
        <v>0</v>
      </c>
      <c r="D106" s="416">
        <v>0</v>
      </c>
      <c r="E106" s="395">
        <v>10</v>
      </c>
      <c r="F106" s="395">
        <v>36</v>
      </c>
      <c r="G106" s="396">
        <v>49</v>
      </c>
    </row>
    <row r="107" spans="1:7" ht="15.75" x14ac:dyDescent="0.25">
      <c r="A107" s="394" t="s">
        <v>826</v>
      </c>
      <c r="B107" s="416"/>
      <c r="C107" s="416"/>
      <c r="D107" s="416"/>
      <c r="E107" s="416"/>
      <c r="F107" s="395">
        <v>108</v>
      </c>
      <c r="G107" s="396">
        <v>689</v>
      </c>
    </row>
    <row r="108" spans="1:7" ht="15.75" x14ac:dyDescent="0.25">
      <c r="A108" s="394" t="s">
        <v>827</v>
      </c>
      <c r="B108" s="395">
        <v>33169</v>
      </c>
      <c r="C108" s="395">
        <v>43408</v>
      </c>
      <c r="D108" s="395">
        <v>11108</v>
      </c>
      <c r="E108" s="395">
        <v>5137</v>
      </c>
      <c r="F108" s="395">
        <v>5367</v>
      </c>
      <c r="G108" s="396">
        <v>8904</v>
      </c>
    </row>
    <row r="109" spans="1:7" ht="15.75" x14ac:dyDescent="0.25">
      <c r="A109" s="394" t="s">
        <v>828</v>
      </c>
      <c r="B109" s="416"/>
      <c r="C109" s="416"/>
      <c r="D109" s="416"/>
      <c r="E109" s="416"/>
      <c r="F109" s="416"/>
      <c r="G109" s="396">
        <v>200</v>
      </c>
    </row>
    <row r="110" spans="1:7" ht="15.75" x14ac:dyDescent="0.25">
      <c r="A110" s="394" t="s">
        <v>829</v>
      </c>
      <c r="B110" s="416">
        <v>0</v>
      </c>
      <c r="C110" s="416">
        <v>0</v>
      </c>
      <c r="D110" s="416">
        <v>0</v>
      </c>
      <c r="E110" s="395">
        <v>12331</v>
      </c>
      <c r="F110" s="395">
        <v>3926</v>
      </c>
      <c r="G110" s="396">
        <v>1684</v>
      </c>
    </row>
    <row r="111" spans="1:7" ht="15.75" x14ac:dyDescent="0.25">
      <c r="A111" s="394" t="s">
        <v>830</v>
      </c>
      <c r="B111" s="395">
        <v>62461</v>
      </c>
      <c r="C111" s="395">
        <v>104166</v>
      </c>
      <c r="D111" s="395">
        <v>16860</v>
      </c>
      <c r="E111" s="395">
        <v>13106</v>
      </c>
      <c r="F111" s="395">
        <v>11239</v>
      </c>
      <c r="G111" s="396">
        <v>21610</v>
      </c>
    </row>
    <row r="112" spans="1:7" ht="15.75" x14ac:dyDescent="0.25">
      <c r="A112" s="394" t="s">
        <v>831</v>
      </c>
      <c r="B112" s="395">
        <v>777</v>
      </c>
      <c r="C112" s="395">
        <v>371</v>
      </c>
      <c r="D112" s="395">
        <v>152</v>
      </c>
      <c r="E112" s="395">
        <v>384</v>
      </c>
      <c r="F112" s="395">
        <v>962</v>
      </c>
      <c r="G112" s="396">
        <v>835</v>
      </c>
    </row>
    <row r="113" spans="1:7" ht="15.75" x14ac:dyDescent="0.25">
      <c r="A113" s="394" t="s">
        <v>832</v>
      </c>
      <c r="B113" s="395">
        <v>3428</v>
      </c>
      <c r="C113" s="395">
        <v>7893</v>
      </c>
      <c r="D113" s="395">
        <v>1467</v>
      </c>
      <c r="E113" s="395">
        <v>26920</v>
      </c>
      <c r="F113" s="395">
        <v>48045</v>
      </c>
      <c r="G113" s="396">
        <v>4448</v>
      </c>
    </row>
    <row r="114" spans="1:7" ht="15.75" x14ac:dyDescent="0.25">
      <c r="A114" s="394" t="s">
        <v>833</v>
      </c>
      <c r="B114" s="395">
        <v>290</v>
      </c>
      <c r="C114" s="395">
        <v>155</v>
      </c>
      <c r="D114" s="395">
        <v>129</v>
      </c>
      <c r="E114" s="395">
        <v>106</v>
      </c>
      <c r="F114" s="395">
        <v>502</v>
      </c>
      <c r="G114" s="396">
        <v>496</v>
      </c>
    </row>
    <row r="115" spans="1:7" ht="15.75" x14ac:dyDescent="0.25">
      <c r="A115" s="394" t="s">
        <v>834</v>
      </c>
      <c r="B115" s="395">
        <v>113</v>
      </c>
      <c r="C115" s="395">
        <v>61</v>
      </c>
      <c r="D115" s="395">
        <v>39</v>
      </c>
      <c r="E115" s="395">
        <v>15</v>
      </c>
      <c r="F115" s="395">
        <v>9</v>
      </c>
      <c r="G115" s="396">
        <v>11</v>
      </c>
    </row>
    <row r="116" spans="1:7" ht="15.75" x14ac:dyDescent="0.25">
      <c r="A116" s="394" t="s">
        <v>835</v>
      </c>
      <c r="B116" s="395">
        <v>121</v>
      </c>
      <c r="C116" s="395">
        <v>73</v>
      </c>
      <c r="D116" s="395">
        <v>68</v>
      </c>
      <c r="E116" s="395">
        <v>46</v>
      </c>
      <c r="F116" s="395">
        <v>58</v>
      </c>
      <c r="G116" s="396">
        <v>125</v>
      </c>
    </row>
    <row r="117" spans="1:7" ht="15.75" x14ac:dyDescent="0.25">
      <c r="A117" s="394" t="s">
        <v>836</v>
      </c>
      <c r="B117" s="395">
        <v>41</v>
      </c>
      <c r="C117" s="395">
        <v>31</v>
      </c>
      <c r="D117" s="395">
        <v>21</v>
      </c>
      <c r="E117" s="395">
        <v>19</v>
      </c>
      <c r="F117" s="395">
        <v>107</v>
      </c>
      <c r="G117" s="396">
        <v>192</v>
      </c>
    </row>
    <row r="118" spans="1:7" ht="15.75" x14ac:dyDescent="0.25">
      <c r="A118" s="394" t="s">
        <v>837</v>
      </c>
      <c r="B118" s="416"/>
      <c r="C118" s="416"/>
      <c r="D118" s="416"/>
      <c r="E118" s="416"/>
      <c r="F118" s="395">
        <v>75</v>
      </c>
      <c r="G118" s="396">
        <v>105</v>
      </c>
    </row>
    <row r="119" spans="1:7" ht="15.75" x14ac:dyDescent="0.25">
      <c r="A119" s="394" t="s">
        <v>838</v>
      </c>
      <c r="B119" s="416">
        <v>0</v>
      </c>
      <c r="C119" s="416">
        <v>0</v>
      </c>
      <c r="D119" s="416">
        <v>0</v>
      </c>
      <c r="E119" s="395">
        <v>3823</v>
      </c>
      <c r="F119" s="395">
        <v>36644</v>
      </c>
      <c r="G119" s="396">
        <v>14918</v>
      </c>
    </row>
    <row r="120" spans="1:7" ht="16.5" thickBot="1" x14ac:dyDescent="0.3">
      <c r="A120" s="404" t="s">
        <v>839</v>
      </c>
      <c r="B120" s="417">
        <v>99</v>
      </c>
      <c r="C120" s="417">
        <v>83</v>
      </c>
      <c r="D120" s="417">
        <v>37</v>
      </c>
      <c r="E120" s="417">
        <v>43</v>
      </c>
      <c r="F120" s="417">
        <v>75</v>
      </c>
      <c r="G120" s="413">
        <v>42</v>
      </c>
    </row>
    <row r="121" spans="1:7" ht="15.75" x14ac:dyDescent="0.25">
      <c r="A121" s="418"/>
      <c r="B121" s="419"/>
      <c r="C121" s="419"/>
      <c r="D121" s="419"/>
      <c r="E121" s="419"/>
      <c r="F121" s="419"/>
    </row>
    <row r="122" spans="1:7" ht="16.5" thickBot="1" x14ac:dyDescent="0.3">
      <c r="A122" s="364" t="s">
        <v>841</v>
      </c>
      <c r="B122" s="101"/>
    </row>
    <row r="123" spans="1:7" ht="15.75" x14ac:dyDescent="0.25">
      <c r="A123" s="388" t="s">
        <v>823</v>
      </c>
      <c r="B123" s="389" t="s">
        <v>808</v>
      </c>
      <c r="C123" s="389" t="s">
        <v>809</v>
      </c>
      <c r="D123" s="389" t="s">
        <v>810</v>
      </c>
      <c r="E123" s="389" t="s">
        <v>811</v>
      </c>
      <c r="F123" s="389" t="s">
        <v>772</v>
      </c>
      <c r="G123" s="390" t="s">
        <v>771</v>
      </c>
    </row>
    <row r="124" spans="1:7" ht="15.75" x14ac:dyDescent="0.25">
      <c r="A124" s="394" t="s">
        <v>824</v>
      </c>
      <c r="B124" s="416"/>
      <c r="C124" s="416"/>
      <c r="D124" s="416"/>
      <c r="E124" s="416"/>
      <c r="F124" s="395">
        <v>8</v>
      </c>
      <c r="G124" s="396">
        <v>47</v>
      </c>
    </row>
    <row r="125" spans="1:7" ht="15.75" x14ac:dyDescent="0.25">
      <c r="A125" s="394" t="s">
        <v>825</v>
      </c>
      <c r="B125" s="416">
        <v>0</v>
      </c>
      <c r="C125" s="416">
        <v>0</v>
      </c>
      <c r="D125" s="416">
        <v>0</v>
      </c>
      <c r="E125" s="395">
        <v>0</v>
      </c>
      <c r="F125" s="395">
        <v>1</v>
      </c>
      <c r="G125" s="396">
        <v>2</v>
      </c>
    </row>
    <row r="126" spans="1:7" ht="15.75" x14ac:dyDescent="0.25">
      <c r="A126" s="394" t="s">
        <v>826</v>
      </c>
      <c r="B126" s="416"/>
      <c r="C126" s="416"/>
      <c r="D126" s="416"/>
      <c r="E126" s="416"/>
      <c r="F126" s="395">
        <v>5</v>
      </c>
      <c r="G126" s="396">
        <v>42</v>
      </c>
    </row>
    <row r="127" spans="1:7" ht="15.75" x14ac:dyDescent="0.25">
      <c r="A127" s="394" t="s">
        <v>827</v>
      </c>
      <c r="B127" s="395">
        <v>15445</v>
      </c>
      <c r="C127" s="395">
        <v>18981</v>
      </c>
      <c r="D127" s="395">
        <v>12590</v>
      </c>
      <c r="E127" s="395">
        <v>2872</v>
      </c>
      <c r="F127" s="395">
        <v>7376</v>
      </c>
      <c r="G127" s="396">
        <v>8600</v>
      </c>
    </row>
    <row r="128" spans="1:7" ht="15.75" x14ac:dyDescent="0.25">
      <c r="A128" s="394" t="s">
        <v>828</v>
      </c>
      <c r="B128" s="416"/>
      <c r="C128" s="416"/>
      <c r="D128" s="416"/>
      <c r="E128" s="416"/>
      <c r="F128" s="416"/>
      <c r="G128" s="396">
        <v>37</v>
      </c>
    </row>
    <row r="129" spans="1:7" ht="15.75" x14ac:dyDescent="0.25">
      <c r="A129" s="394" t="s">
        <v>829</v>
      </c>
      <c r="B129" s="416">
        <v>0</v>
      </c>
      <c r="C129" s="416">
        <v>0</v>
      </c>
      <c r="D129" s="416">
        <v>0</v>
      </c>
      <c r="E129" s="395">
        <v>16</v>
      </c>
      <c r="F129" s="395">
        <v>1612</v>
      </c>
      <c r="G129" s="396">
        <v>1115</v>
      </c>
    </row>
    <row r="130" spans="1:7" ht="15.75" x14ac:dyDescent="0.25">
      <c r="A130" s="394" t="s">
        <v>830</v>
      </c>
      <c r="B130" s="395">
        <v>28894</v>
      </c>
      <c r="C130" s="395">
        <v>41800</v>
      </c>
      <c r="D130" s="395">
        <v>21139</v>
      </c>
      <c r="E130" s="395">
        <v>4904</v>
      </c>
      <c r="F130" s="395">
        <v>6541</v>
      </c>
      <c r="G130" s="396">
        <v>22631</v>
      </c>
    </row>
    <row r="131" spans="1:7" ht="15.75" x14ac:dyDescent="0.25">
      <c r="A131" s="394" t="s">
        <v>831</v>
      </c>
      <c r="B131" s="395">
        <v>45</v>
      </c>
      <c r="C131" s="395">
        <v>162</v>
      </c>
      <c r="D131" s="395">
        <v>97</v>
      </c>
      <c r="E131" s="395">
        <v>23</v>
      </c>
      <c r="F131" s="395">
        <v>32</v>
      </c>
      <c r="G131" s="396">
        <v>26</v>
      </c>
    </row>
    <row r="132" spans="1:7" ht="15.75" x14ac:dyDescent="0.25">
      <c r="A132" s="394" t="s">
        <v>832</v>
      </c>
      <c r="B132" s="395">
        <v>879</v>
      </c>
      <c r="C132" s="395">
        <v>2240</v>
      </c>
      <c r="D132" s="395">
        <v>1416</v>
      </c>
      <c r="E132" s="395">
        <v>964</v>
      </c>
      <c r="F132" s="395">
        <v>2605</v>
      </c>
      <c r="G132" s="396">
        <v>2408</v>
      </c>
    </row>
    <row r="133" spans="1:7" ht="15.75" x14ac:dyDescent="0.25">
      <c r="A133" s="394" t="s">
        <v>833</v>
      </c>
      <c r="B133" s="395">
        <v>229</v>
      </c>
      <c r="C133" s="395">
        <v>151</v>
      </c>
      <c r="D133" s="395">
        <v>112</v>
      </c>
      <c r="E133" s="395">
        <v>47</v>
      </c>
      <c r="F133" s="395">
        <v>23</v>
      </c>
      <c r="G133" s="396">
        <v>47</v>
      </c>
    </row>
    <row r="134" spans="1:7" ht="15.75" x14ac:dyDescent="0.25">
      <c r="A134" s="394" t="s">
        <v>834</v>
      </c>
      <c r="B134" s="395">
        <v>61</v>
      </c>
      <c r="C134" s="395">
        <v>65</v>
      </c>
      <c r="D134" s="395">
        <v>41</v>
      </c>
      <c r="E134" s="395">
        <v>22</v>
      </c>
      <c r="F134" s="395">
        <v>0</v>
      </c>
      <c r="G134" s="396">
        <v>4</v>
      </c>
    </row>
    <row r="135" spans="1:7" ht="15.75" x14ac:dyDescent="0.25">
      <c r="A135" s="394" t="s">
        <v>835</v>
      </c>
      <c r="B135" s="395">
        <v>42</v>
      </c>
      <c r="C135" s="395">
        <v>18</v>
      </c>
      <c r="D135" s="395">
        <v>17</v>
      </c>
      <c r="E135" s="395">
        <v>4</v>
      </c>
      <c r="F135" s="395">
        <v>9</v>
      </c>
      <c r="G135" s="396">
        <v>15</v>
      </c>
    </row>
    <row r="136" spans="1:7" ht="15.75" x14ac:dyDescent="0.25">
      <c r="A136" s="394" t="s">
        <v>836</v>
      </c>
      <c r="B136" s="395">
        <v>7</v>
      </c>
      <c r="C136" s="395">
        <v>9</v>
      </c>
      <c r="D136" s="395">
        <v>2</v>
      </c>
      <c r="E136" s="395">
        <v>0</v>
      </c>
      <c r="F136" s="395">
        <v>6</v>
      </c>
      <c r="G136" s="396">
        <v>19</v>
      </c>
    </row>
    <row r="137" spans="1:7" ht="15.75" x14ac:dyDescent="0.25">
      <c r="A137" s="394" t="s">
        <v>837</v>
      </c>
      <c r="B137" s="416"/>
      <c r="C137" s="416"/>
      <c r="D137" s="416"/>
      <c r="E137" s="416"/>
      <c r="F137" s="395">
        <v>10</v>
      </c>
      <c r="G137" s="396">
        <v>41</v>
      </c>
    </row>
    <row r="138" spans="1:7" ht="15.75" x14ac:dyDescent="0.25">
      <c r="A138" s="394" t="s">
        <v>838</v>
      </c>
      <c r="B138" s="416">
        <v>0</v>
      </c>
      <c r="C138" s="416">
        <v>0</v>
      </c>
      <c r="D138" s="416">
        <v>0</v>
      </c>
      <c r="E138" s="395">
        <v>18</v>
      </c>
      <c r="F138" s="395">
        <v>197</v>
      </c>
      <c r="G138" s="396">
        <v>894</v>
      </c>
    </row>
    <row r="139" spans="1:7" ht="16.5" thickBot="1" x14ac:dyDescent="0.3">
      <c r="A139" s="404" t="s">
        <v>839</v>
      </c>
      <c r="B139" s="417">
        <v>24</v>
      </c>
      <c r="C139" s="417">
        <v>46</v>
      </c>
      <c r="D139" s="417">
        <v>14</v>
      </c>
      <c r="E139" s="417">
        <v>6</v>
      </c>
      <c r="F139" s="417">
        <v>17</v>
      </c>
      <c r="G139" s="413">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81F80-0B4D-49DB-BA59-A76D95E70671}">
  <dimension ref="A1:AA135"/>
  <sheetViews>
    <sheetView zoomScale="70" zoomScaleNormal="70" workbookViewId="0">
      <pane xSplit="1" topLeftCell="B1" activePane="topRight" state="frozen"/>
      <selection pane="topRight" sqref="A1:D1"/>
    </sheetView>
  </sheetViews>
  <sheetFormatPr defaultColWidth="9.42578125" defaultRowHeight="15.75" x14ac:dyDescent="0.25"/>
  <cols>
    <col min="1" max="1" width="90.140625" style="101" customWidth="1"/>
    <col min="2" max="2" width="56.85546875" style="101" customWidth="1"/>
    <col min="3" max="3" width="24.5703125" style="101" customWidth="1"/>
    <col min="4" max="4" width="9.5703125" style="101" customWidth="1"/>
    <col min="5" max="5" width="9.5703125" style="103" customWidth="1"/>
    <col min="6" max="6" width="11.140625" style="101" customWidth="1"/>
    <col min="7" max="7" width="22.85546875" style="101" customWidth="1"/>
    <col min="8" max="8" width="21" style="101" customWidth="1"/>
    <col min="9" max="9" width="14.5703125" style="101" customWidth="1"/>
    <col min="10" max="10" width="11.85546875" style="101" customWidth="1"/>
    <col min="11" max="13" width="14.85546875" style="101" customWidth="1"/>
    <col min="14" max="15" width="18" style="101" customWidth="1"/>
    <col min="16" max="16" width="15.42578125" style="101" customWidth="1"/>
    <col min="17" max="17" width="17.140625" style="101" customWidth="1"/>
    <col min="18" max="18" width="14" style="101" customWidth="1"/>
    <col min="19" max="20" width="14.42578125" style="101" customWidth="1"/>
    <col min="21" max="21" width="15.5703125" style="101" customWidth="1"/>
    <col min="22" max="22" width="18.42578125" style="101" customWidth="1"/>
    <col min="23" max="23" width="18.140625" style="101" customWidth="1"/>
    <col min="24" max="24" width="15.5703125" style="101" bestFit="1" customWidth="1"/>
    <col min="25" max="25" width="18.5703125" style="102" bestFit="1" customWidth="1"/>
    <col min="26" max="26" width="34" style="101" bestFit="1" customWidth="1"/>
    <col min="27" max="27" width="43.5703125" style="101" customWidth="1"/>
    <col min="28" max="16384" width="9.42578125" style="101"/>
  </cols>
  <sheetData>
    <row r="1" spans="1:27" ht="41.85" customHeight="1" x14ac:dyDescent="0.25">
      <c r="A1" s="162" t="s">
        <v>705</v>
      </c>
      <c r="B1" s="162"/>
      <c r="C1" s="162"/>
      <c r="D1" s="162"/>
      <c r="E1" s="142"/>
      <c r="F1" s="3"/>
      <c r="G1" s="3"/>
      <c r="H1" s="3"/>
      <c r="I1" s="3"/>
      <c r="J1" s="3"/>
      <c r="K1" s="3"/>
      <c r="L1" s="3"/>
      <c r="M1" s="3"/>
      <c r="N1" s="3"/>
      <c r="O1" s="3"/>
      <c r="P1" s="3"/>
      <c r="Q1" s="3"/>
      <c r="R1" s="3"/>
      <c r="S1" s="3"/>
      <c r="T1" s="3"/>
      <c r="U1" s="3"/>
      <c r="V1" s="3"/>
      <c r="W1" s="141"/>
      <c r="X1" s="3"/>
      <c r="Y1" s="140"/>
      <c r="Z1" s="81"/>
      <c r="AA1" s="81"/>
    </row>
    <row r="2" spans="1:27" ht="36" customHeight="1" x14ac:dyDescent="0.25">
      <c r="A2" s="163" t="s">
        <v>704</v>
      </c>
      <c r="B2" s="163"/>
      <c r="C2" s="163"/>
      <c r="D2" s="163"/>
      <c r="E2" s="142"/>
      <c r="F2" s="3"/>
      <c r="G2" s="3"/>
      <c r="H2" s="3"/>
      <c r="I2" s="3"/>
      <c r="J2" s="3"/>
      <c r="K2" s="3"/>
      <c r="L2" s="3"/>
      <c r="M2" s="3"/>
      <c r="N2" s="3"/>
      <c r="O2" s="3"/>
      <c r="P2" s="3"/>
      <c r="Q2" s="3"/>
      <c r="R2" s="3"/>
      <c r="S2" s="3"/>
      <c r="T2" s="3"/>
      <c r="U2" s="3"/>
      <c r="V2" s="3"/>
      <c r="W2" s="141"/>
      <c r="X2" s="3"/>
      <c r="Y2" s="140"/>
      <c r="Z2" s="81"/>
      <c r="AA2" s="81"/>
    </row>
    <row r="3" spans="1:27" ht="48.6" customHeight="1" x14ac:dyDescent="0.25">
      <c r="A3" s="159" t="s">
        <v>703</v>
      </c>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row>
    <row r="4" spans="1:27" customFormat="1" ht="30.75" customHeight="1" x14ac:dyDescent="0.25">
      <c r="A4" s="139" t="s">
        <v>702</v>
      </c>
      <c r="B4" s="137"/>
      <c r="C4" s="137"/>
      <c r="D4" s="137"/>
      <c r="E4" s="138"/>
      <c r="F4" s="137"/>
      <c r="G4" s="137"/>
      <c r="H4" s="137"/>
    </row>
    <row r="5" spans="1:27" ht="87.6" customHeight="1" x14ac:dyDescent="0.25">
      <c r="A5" s="135" t="s">
        <v>701</v>
      </c>
      <c r="B5" s="135"/>
      <c r="C5" s="135"/>
      <c r="D5" s="135"/>
      <c r="E5" s="136"/>
      <c r="F5" s="135"/>
      <c r="G5" s="135"/>
      <c r="H5" s="135"/>
      <c r="I5" s="135" t="s">
        <v>79</v>
      </c>
      <c r="J5" s="160" t="s">
        <v>700</v>
      </c>
      <c r="K5" s="160"/>
      <c r="L5" s="160"/>
      <c r="M5" s="160"/>
      <c r="N5" s="160" t="s">
        <v>699</v>
      </c>
      <c r="O5" s="160"/>
      <c r="P5" s="160"/>
      <c r="Q5" s="160"/>
      <c r="R5" s="161" t="s">
        <v>698</v>
      </c>
      <c r="S5" s="161"/>
      <c r="T5" s="161"/>
      <c r="U5" s="161"/>
      <c r="V5" s="134" t="s">
        <v>697</v>
      </c>
      <c r="W5" s="161" t="s">
        <v>80</v>
      </c>
      <c r="X5" s="161"/>
      <c r="Y5" s="161"/>
      <c r="Z5" s="161"/>
      <c r="AA5" s="161"/>
    </row>
    <row r="6" spans="1:27" x14ac:dyDescent="0.25">
      <c r="A6" s="131" t="s">
        <v>696</v>
      </c>
      <c r="B6" s="131"/>
      <c r="C6" s="131"/>
      <c r="D6" s="131"/>
      <c r="E6" s="133"/>
      <c r="F6" s="131"/>
      <c r="G6" s="131"/>
      <c r="H6" s="131"/>
      <c r="I6" s="132"/>
      <c r="J6" s="131"/>
      <c r="K6" s="131"/>
      <c r="L6" s="131"/>
      <c r="M6" s="131"/>
      <c r="N6" s="131"/>
      <c r="O6" s="131"/>
      <c r="P6" s="131"/>
      <c r="Q6" s="131"/>
      <c r="R6" s="128"/>
      <c r="S6" s="128"/>
      <c r="T6" s="128"/>
      <c r="U6" s="128"/>
      <c r="V6" s="130"/>
      <c r="W6" s="129"/>
      <c r="X6" s="128"/>
      <c r="Y6" s="128"/>
      <c r="Z6" s="128"/>
      <c r="AA6" s="127"/>
    </row>
    <row r="7" spans="1:27" ht="48" customHeight="1" x14ac:dyDescent="0.25">
      <c r="A7" s="125" t="s">
        <v>81</v>
      </c>
      <c r="B7" s="125" t="s">
        <v>82</v>
      </c>
      <c r="C7" s="125" t="s">
        <v>83</v>
      </c>
      <c r="D7" s="125" t="s">
        <v>84</v>
      </c>
      <c r="E7" s="125" t="s">
        <v>85</v>
      </c>
      <c r="F7" s="125" t="s">
        <v>18</v>
      </c>
      <c r="G7" s="125" t="s">
        <v>86</v>
      </c>
      <c r="H7" s="125" t="s">
        <v>53</v>
      </c>
      <c r="I7" s="126" t="s">
        <v>695</v>
      </c>
      <c r="J7" s="125" t="s">
        <v>87</v>
      </c>
      <c r="K7" s="125" t="s">
        <v>88</v>
      </c>
      <c r="L7" s="125" t="s">
        <v>89</v>
      </c>
      <c r="M7" s="125" t="s">
        <v>90</v>
      </c>
      <c r="N7" s="125" t="s">
        <v>91</v>
      </c>
      <c r="O7" s="125" t="s">
        <v>92</v>
      </c>
      <c r="P7" s="125" t="s">
        <v>93</v>
      </c>
      <c r="Q7" s="125" t="s">
        <v>94</v>
      </c>
      <c r="R7" s="125" t="s">
        <v>95</v>
      </c>
      <c r="S7" s="125" t="s">
        <v>96</v>
      </c>
      <c r="T7" s="125" t="s">
        <v>97</v>
      </c>
      <c r="U7" s="125" t="s">
        <v>98</v>
      </c>
      <c r="V7" s="125" t="s">
        <v>99</v>
      </c>
      <c r="W7" s="125" t="s">
        <v>100</v>
      </c>
      <c r="X7" s="125" t="s">
        <v>101</v>
      </c>
      <c r="Y7" s="124" t="s">
        <v>694</v>
      </c>
      <c r="Z7" s="124" t="s">
        <v>693</v>
      </c>
      <c r="AA7" s="123" t="s">
        <v>692</v>
      </c>
    </row>
    <row r="8" spans="1:27" x14ac:dyDescent="0.25">
      <c r="A8" s="116" t="s">
        <v>691</v>
      </c>
      <c r="B8" s="116" t="s">
        <v>690</v>
      </c>
      <c r="C8" s="116" t="s">
        <v>689</v>
      </c>
      <c r="D8" s="116" t="s">
        <v>117</v>
      </c>
      <c r="E8" s="120">
        <v>39120</v>
      </c>
      <c r="F8" s="116" t="s">
        <v>112</v>
      </c>
      <c r="G8" s="116" t="s">
        <v>104</v>
      </c>
      <c r="H8" s="116" t="s">
        <v>105</v>
      </c>
      <c r="I8" s="119">
        <v>47.157730673316699</v>
      </c>
      <c r="J8" s="118">
        <v>1448.9292035398448</v>
      </c>
      <c r="K8" s="118">
        <v>42.814159292035384</v>
      </c>
      <c r="L8" s="118">
        <v>1.1769911504424779</v>
      </c>
      <c r="M8" s="118">
        <v>1.7699115044247787E-2</v>
      </c>
      <c r="N8" s="118">
        <v>6.4424778761061932</v>
      </c>
      <c r="O8" s="118">
        <v>1486.2300884955964</v>
      </c>
      <c r="P8" s="118">
        <v>0</v>
      </c>
      <c r="Q8" s="118">
        <v>0.26548672566371684</v>
      </c>
      <c r="R8" s="118">
        <v>0.26548672566371684</v>
      </c>
      <c r="S8" s="118">
        <v>0</v>
      </c>
      <c r="T8" s="118">
        <v>0.46017699115044247</v>
      </c>
      <c r="U8" s="118">
        <v>1492.2123893805522</v>
      </c>
      <c r="V8" s="118">
        <v>604.01769911505937</v>
      </c>
      <c r="W8" s="122">
        <v>1100</v>
      </c>
      <c r="X8" s="116" t="s">
        <v>334</v>
      </c>
      <c r="Y8" s="145">
        <v>44938</v>
      </c>
      <c r="Z8" s="145" t="s">
        <v>345</v>
      </c>
      <c r="AA8" s="145" t="s">
        <v>332</v>
      </c>
    </row>
    <row r="9" spans="1:27" ht="16.350000000000001" customHeight="1" x14ac:dyDescent="0.25">
      <c r="A9" s="116" t="s">
        <v>688</v>
      </c>
      <c r="B9" s="116" t="s">
        <v>687</v>
      </c>
      <c r="C9" s="116" t="s">
        <v>655</v>
      </c>
      <c r="D9" s="116" t="s">
        <v>102</v>
      </c>
      <c r="E9" s="120">
        <v>92301</v>
      </c>
      <c r="F9" s="116" t="s">
        <v>103</v>
      </c>
      <c r="G9" s="116" t="s">
        <v>110</v>
      </c>
      <c r="H9" s="116" t="s">
        <v>105</v>
      </c>
      <c r="I9" s="119">
        <v>1713</v>
      </c>
      <c r="J9" s="118">
        <v>0</v>
      </c>
      <c r="K9" s="118">
        <v>0.45132743362831856</v>
      </c>
      <c r="L9" s="118">
        <v>1</v>
      </c>
      <c r="M9" s="118">
        <v>5.1327433628318584</v>
      </c>
      <c r="N9" s="118">
        <v>6.1327433628318584</v>
      </c>
      <c r="O9" s="118">
        <v>0</v>
      </c>
      <c r="P9" s="118">
        <v>0.45132743362831856</v>
      </c>
      <c r="Q9" s="118">
        <v>0</v>
      </c>
      <c r="R9" s="118">
        <v>6.1327433628318584</v>
      </c>
      <c r="S9" s="118">
        <v>0</v>
      </c>
      <c r="T9" s="118">
        <v>0</v>
      </c>
      <c r="U9" s="118">
        <v>0.45132743362831856</v>
      </c>
      <c r="V9" s="118">
        <v>6.5840707964601766</v>
      </c>
      <c r="W9" s="122">
        <v>640</v>
      </c>
      <c r="X9" s="116" t="s">
        <v>334</v>
      </c>
      <c r="Y9" s="145">
        <v>44966</v>
      </c>
      <c r="Z9" s="145" t="s">
        <v>345</v>
      </c>
      <c r="AA9" s="145" t="s">
        <v>332</v>
      </c>
    </row>
    <row r="10" spans="1:27" ht="16.350000000000001" customHeight="1" x14ac:dyDescent="0.25">
      <c r="A10" s="116" t="s">
        <v>686</v>
      </c>
      <c r="B10" s="116" t="s">
        <v>685</v>
      </c>
      <c r="C10" s="116" t="s">
        <v>684</v>
      </c>
      <c r="D10" s="116" t="s">
        <v>160</v>
      </c>
      <c r="E10" s="120">
        <v>27253</v>
      </c>
      <c r="F10" s="116" t="s">
        <v>107</v>
      </c>
      <c r="G10" s="116" t="s">
        <v>113</v>
      </c>
      <c r="H10" s="116" t="s">
        <v>105</v>
      </c>
      <c r="I10" s="119">
        <v>5.3472527472527496</v>
      </c>
      <c r="J10" s="118">
        <v>2.6283185840707972</v>
      </c>
      <c r="K10" s="118">
        <v>4.8672566371681425</v>
      </c>
      <c r="L10" s="118">
        <v>6.4513274336283164</v>
      </c>
      <c r="M10" s="118">
        <v>7.7787610619468968</v>
      </c>
      <c r="N10" s="118">
        <v>17.761061946902657</v>
      </c>
      <c r="O10" s="118">
        <v>3.8230088495575218</v>
      </c>
      <c r="P10" s="118">
        <v>7.9646017699115043E-2</v>
      </c>
      <c r="Q10" s="118">
        <v>6.1946902654867256E-2</v>
      </c>
      <c r="R10" s="118">
        <v>0.77876106194690264</v>
      </c>
      <c r="S10" s="118">
        <v>0.24778761061946902</v>
      </c>
      <c r="T10" s="118">
        <v>7.0796460176991149E-2</v>
      </c>
      <c r="U10" s="118">
        <v>20.628318584070794</v>
      </c>
      <c r="V10" s="118">
        <v>13.247787610619474</v>
      </c>
      <c r="W10" s="122">
        <v>40</v>
      </c>
      <c r="X10" s="116" t="s">
        <v>334</v>
      </c>
      <c r="Y10" s="145">
        <v>45197</v>
      </c>
      <c r="Z10" s="145" t="s">
        <v>333</v>
      </c>
      <c r="AA10" s="145" t="s">
        <v>332</v>
      </c>
    </row>
    <row r="11" spans="1:27" x14ac:dyDescent="0.25">
      <c r="A11" s="116" t="s">
        <v>683</v>
      </c>
      <c r="B11" s="116" t="s">
        <v>682</v>
      </c>
      <c r="C11" s="116" t="s">
        <v>532</v>
      </c>
      <c r="D11" s="116" t="s">
        <v>131</v>
      </c>
      <c r="E11" s="120">
        <v>22314</v>
      </c>
      <c r="F11" s="116" t="s">
        <v>132</v>
      </c>
      <c r="G11" s="116" t="s">
        <v>126</v>
      </c>
      <c r="H11" s="116" t="s">
        <v>105</v>
      </c>
      <c r="I11" s="119" t="s">
        <v>341</v>
      </c>
      <c r="J11" s="118">
        <v>0</v>
      </c>
      <c r="K11" s="118">
        <v>0</v>
      </c>
      <c r="L11" s="118">
        <v>0.33628318584070799</v>
      </c>
      <c r="M11" s="118">
        <v>0</v>
      </c>
      <c r="N11" s="118">
        <v>0.33628318584070799</v>
      </c>
      <c r="O11" s="118">
        <v>0</v>
      </c>
      <c r="P11" s="118">
        <v>0</v>
      </c>
      <c r="Q11" s="118">
        <v>0</v>
      </c>
      <c r="R11" s="118">
        <v>0</v>
      </c>
      <c r="S11" s="118">
        <v>0</v>
      </c>
      <c r="T11" s="118">
        <v>0.33628318584070799</v>
      </c>
      <c r="U11" s="118">
        <v>0</v>
      </c>
      <c r="V11" s="118">
        <v>0.33628318584070799</v>
      </c>
      <c r="W11" s="122" t="s">
        <v>341</v>
      </c>
      <c r="X11" s="116" t="s">
        <v>341</v>
      </c>
      <c r="Y11" s="116" t="s">
        <v>341</v>
      </c>
      <c r="Z11" s="116" t="s">
        <v>341</v>
      </c>
      <c r="AA11" s="116" t="s">
        <v>341</v>
      </c>
    </row>
    <row r="12" spans="1:27" x14ac:dyDescent="0.25">
      <c r="A12" s="116" t="s">
        <v>681</v>
      </c>
      <c r="B12" s="116" t="s">
        <v>680</v>
      </c>
      <c r="C12" s="116" t="s">
        <v>679</v>
      </c>
      <c r="D12" s="116" t="s">
        <v>111</v>
      </c>
      <c r="E12" s="120">
        <v>70655</v>
      </c>
      <c r="F12" s="116" t="s">
        <v>112</v>
      </c>
      <c r="G12" s="116" t="s">
        <v>113</v>
      </c>
      <c r="H12" s="116" t="s">
        <v>4</v>
      </c>
      <c r="I12" s="119">
        <v>42.1388888888889</v>
      </c>
      <c r="J12" s="118">
        <v>120.37168141592905</v>
      </c>
      <c r="K12" s="118">
        <v>3.0265486725663715</v>
      </c>
      <c r="L12" s="118">
        <v>0.10619469026548672</v>
      </c>
      <c r="M12" s="118">
        <v>2.6548672566371681E-2</v>
      </c>
      <c r="N12" s="118">
        <v>0.53982300884955758</v>
      </c>
      <c r="O12" s="118">
        <v>122.69026548672549</v>
      </c>
      <c r="P12" s="118">
        <v>0</v>
      </c>
      <c r="Q12" s="118">
        <v>0.30088495575221241</v>
      </c>
      <c r="R12" s="118">
        <v>0.10619469026548672</v>
      </c>
      <c r="S12" s="118">
        <v>0.11504424778761062</v>
      </c>
      <c r="T12" s="118">
        <v>0</v>
      </c>
      <c r="U12" s="118">
        <v>123.30973451327417</v>
      </c>
      <c r="V12" s="118">
        <v>61.309734513274314</v>
      </c>
      <c r="W12" s="122">
        <v>170</v>
      </c>
      <c r="X12" s="116" t="s">
        <v>334</v>
      </c>
      <c r="Y12" s="145">
        <v>45218</v>
      </c>
      <c r="Z12" s="145" t="s">
        <v>345</v>
      </c>
      <c r="AA12" s="145" t="s">
        <v>332</v>
      </c>
    </row>
    <row r="13" spans="1:27" ht="16.350000000000001" customHeight="1" x14ac:dyDescent="0.25">
      <c r="A13" s="116" t="s">
        <v>678</v>
      </c>
      <c r="B13" s="116" t="s">
        <v>677</v>
      </c>
      <c r="C13" s="116" t="s">
        <v>676</v>
      </c>
      <c r="D13" s="116" t="s">
        <v>133</v>
      </c>
      <c r="E13" s="120">
        <v>32063</v>
      </c>
      <c r="F13" s="116" t="s">
        <v>7</v>
      </c>
      <c r="G13" s="116" t="s">
        <v>113</v>
      </c>
      <c r="H13" s="116" t="s">
        <v>105</v>
      </c>
      <c r="I13" s="119">
        <v>45.6725888324873</v>
      </c>
      <c r="J13" s="118">
        <v>17.274336283185836</v>
      </c>
      <c r="K13" s="118">
        <v>26.345132743362818</v>
      </c>
      <c r="L13" s="118">
        <v>82.584070796460225</v>
      </c>
      <c r="M13" s="118">
        <v>103.53097345132744</v>
      </c>
      <c r="N13" s="118">
        <v>156.15929203539829</v>
      </c>
      <c r="O13" s="118">
        <v>43.840707964601783</v>
      </c>
      <c r="P13" s="118">
        <v>19.876106194690262</v>
      </c>
      <c r="Q13" s="118">
        <v>9.8584070796460175</v>
      </c>
      <c r="R13" s="118">
        <v>80.778761061946895</v>
      </c>
      <c r="S13" s="118">
        <v>18.814159292035395</v>
      </c>
      <c r="T13" s="118">
        <v>30.300884955752206</v>
      </c>
      <c r="U13" s="118">
        <v>99.840707964601791</v>
      </c>
      <c r="V13" s="118">
        <v>161.41592920353995</v>
      </c>
      <c r="W13" s="122">
        <v>192</v>
      </c>
      <c r="X13" s="116" t="s">
        <v>334</v>
      </c>
      <c r="Y13" s="145">
        <v>45218</v>
      </c>
      <c r="Z13" s="145" t="s">
        <v>333</v>
      </c>
      <c r="AA13" s="145" t="s">
        <v>332</v>
      </c>
    </row>
    <row r="14" spans="1:27" ht="16.350000000000001" customHeight="1" x14ac:dyDescent="0.25">
      <c r="A14" s="116" t="s">
        <v>675</v>
      </c>
      <c r="B14" s="116" t="s">
        <v>674</v>
      </c>
      <c r="C14" s="116" t="s">
        <v>673</v>
      </c>
      <c r="D14" s="116" t="s">
        <v>111</v>
      </c>
      <c r="E14" s="120">
        <v>70515</v>
      </c>
      <c r="F14" s="116" t="s">
        <v>112</v>
      </c>
      <c r="G14" s="116" t="s">
        <v>104</v>
      </c>
      <c r="H14" s="116" t="s">
        <v>105</v>
      </c>
      <c r="I14" s="119">
        <v>43.911670235545998</v>
      </c>
      <c r="J14" s="118">
        <v>731.17699115045298</v>
      </c>
      <c r="K14" s="118">
        <v>40.637168141592916</v>
      </c>
      <c r="L14" s="118">
        <v>48.221238938053084</v>
      </c>
      <c r="M14" s="118">
        <v>12.265486725663717</v>
      </c>
      <c r="N14" s="118">
        <v>1.7610619469026547</v>
      </c>
      <c r="O14" s="118">
        <v>1.5752212389380531</v>
      </c>
      <c r="P14" s="118">
        <v>81.274336283185846</v>
      </c>
      <c r="Q14" s="118">
        <v>747.69026548673651</v>
      </c>
      <c r="R14" s="118">
        <v>47.831858407079629</v>
      </c>
      <c r="S14" s="118">
        <v>13.831858407079647</v>
      </c>
      <c r="T14" s="118">
        <v>8.7964601769911521</v>
      </c>
      <c r="U14" s="118">
        <v>761.84070796461344</v>
      </c>
      <c r="V14" s="118">
        <v>504.38938053098002</v>
      </c>
      <c r="W14" s="122">
        <v>700</v>
      </c>
      <c r="X14" s="116" t="s">
        <v>334</v>
      </c>
      <c r="Y14" s="145">
        <v>44994</v>
      </c>
      <c r="Z14" s="145" t="s">
        <v>345</v>
      </c>
      <c r="AA14" s="145" t="s">
        <v>332</v>
      </c>
    </row>
    <row r="15" spans="1:27" x14ac:dyDescent="0.25">
      <c r="A15" s="116" t="s">
        <v>672</v>
      </c>
      <c r="B15" s="116" t="s">
        <v>671</v>
      </c>
      <c r="C15" s="116" t="s">
        <v>670</v>
      </c>
      <c r="D15" s="116" t="s">
        <v>108</v>
      </c>
      <c r="E15" s="120">
        <v>79501</v>
      </c>
      <c r="F15" s="116" t="s">
        <v>128</v>
      </c>
      <c r="G15" s="116" t="s">
        <v>104</v>
      </c>
      <c r="H15" s="116" t="s">
        <v>4</v>
      </c>
      <c r="I15" s="119">
        <v>51.421531463229698</v>
      </c>
      <c r="J15" s="118">
        <v>371.56637168141947</v>
      </c>
      <c r="K15" s="118">
        <v>101.92920353982306</v>
      </c>
      <c r="L15" s="118">
        <v>66.486725663716797</v>
      </c>
      <c r="M15" s="118">
        <v>38.619469026548671</v>
      </c>
      <c r="N15" s="118">
        <v>129.84955752212383</v>
      </c>
      <c r="O15" s="118">
        <v>393.32743362832099</v>
      </c>
      <c r="P15" s="118">
        <v>2.4247787610619462</v>
      </c>
      <c r="Q15" s="118">
        <v>53.000000000000021</v>
      </c>
      <c r="R15" s="118">
        <v>36.566371681415944</v>
      </c>
      <c r="S15" s="118">
        <v>18.628318584070794</v>
      </c>
      <c r="T15" s="118">
        <v>36.80530973451328</v>
      </c>
      <c r="U15" s="118">
        <v>486.6017699115082</v>
      </c>
      <c r="V15" s="118">
        <v>361.36283185840949</v>
      </c>
      <c r="W15" s="122">
        <v>750</v>
      </c>
      <c r="X15" s="116" t="s">
        <v>334</v>
      </c>
      <c r="Y15" s="145">
        <v>44917</v>
      </c>
      <c r="Z15" s="145" t="s">
        <v>345</v>
      </c>
      <c r="AA15" s="148" t="s">
        <v>332</v>
      </c>
    </row>
    <row r="16" spans="1:27" ht="16.350000000000001" customHeight="1" x14ac:dyDescent="0.25">
      <c r="A16" s="116" t="s">
        <v>669</v>
      </c>
      <c r="B16" s="116" t="s">
        <v>668</v>
      </c>
      <c r="C16" s="116" t="s">
        <v>667</v>
      </c>
      <c r="D16" s="116" t="s">
        <v>153</v>
      </c>
      <c r="E16" s="120">
        <v>41005</v>
      </c>
      <c r="F16" s="116" t="s">
        <v>8</v>
      </c>
      <c r="G16" s="116" t="s">
        <v>126</v>
      </c>
      <c r="H16" s="116" t="s">
        <v>105</v>
      </c>
      <c r="I16" s="119">
        <v>39.264775413711597</v>
      </c>
      <c r="J16" s="118">
        <v>20.424778761061951</v>
      </c>
      <c r="K16" s="118">
        <v>15.11504424778761</v>
      </c>
      <c r="L16" s="118">
        <v>46.637168141592916</v>
      </c>
      <c r="M16" s="118">
        <v>50.734513274336273</v>
      </c>
      <c r="N16" s="118">
        <v>99.681415929203467</v>
      </c>
      <c r="O16" s="118">
        <v>30.592920353982301</v>
      </c>
      <c r="P16" s="118">
        <v>2.3097345132743365</v>
      </c>
      <c r="Q16" s="118">
        <v>0.32743362831858408</v>
      </c>
      <c r="R16" s="118">
        <v>35.141592920353979</v>
      </c>
      <c r="S16" s="118">
        <v>13.522123893805311</v>
      </c>
      <c r="T16" s="118">
        <v>9.7168141592920332</v>
      </c>
      <c r="U16" s="118">
        <v>74.530973451327512</v>
      </c>
      <c r="V16" s="118">
        <v>100.93805309734513</v>
      </c>
      <c r="W16" s="122" t="s">
        <v>341</v>
      </c>
      <c r="X16" s="116" t="s">
        <v>334</v>
      </c>
      <c r="Y16" s="145">
        <v>45246</v>
      </c>
      <c r="Z16" s="145" t="s">
        <v>333</v>
      </c>
      <c r="AA16" s="145" t="s">
        <v>332</v>
      </c>
    </row>
    <row r="17" spans="1:27" x14ac:dyDescent="0.25">
      <c r="A17" s="116" t="s">
        <v>666</v>
      </c>
      <c r="B17" s="116" t="s">
        <v>665</v>
      </c>
      <c r="C17" s="116" t="s">
        <v>664</v>
      </c>
      <c r="D17" s="116" t="s">
        <v>161</v>
      </c>
      <c r="E17" s="120">
        <v>96819</v>
      </c>
      <c r="F17" s="116" t="s">
        <v>140</v>
      </c>
      <c r="G17" s="116" t="s">
        <v>162</v>
      </c>
      <c r="H17" s="116" t="s">
        <v>105</v>
      </c>
      <c r="I17" s="119">
        <v>28.75</v>
      </c>
      <c r="J17" s="118">
        <v>1.4867256637168142</v>
      </c>
      <c r="K17" s="118">
        <v>6.610619469026549</v>
      </c>
      <c r="L17" s="118">
        <v>3.7168141592920354</v>
      </c>
      <c r="M17" s="118">
        <v>4.433628318584069</v>
      </c>
      <c r="N17" s="118">
        <v>9.6637168141592937</v>
      </c>
      <c r="O17" s="118">
        <v>3.8495575221238933</v>
      </c>
      <c r="P17" s="118">
        <v>1.2389380530973453</v>
      </c>
      <c r="Q17" s="118">
        <v>1.4955752212389382</v>
      </c>
      <c r="R17" s="118">
        <v>10.300884955752215</v>
      </c>
      <c r="S17" s="118">
        <v>9.7345132743362831E-2</v>
      </c>
      <c r="T17" s="118">
        <v>0.24778761061946902</v>
      </c>
      <c r="U17" s="118">
        <v>5.6017699115044248</v>
      </c>
      <c r="V17" s="118">
        <v>12.442477876106196</v>
      </c>
      <c r="W17" s="122" t="s">
        <v>341</v>
      </c>
      <c r="X17" s="116" t="s">
        <v>114</v>
      </c>
      <c r="Y17" s="121" t="s">
        <v>114</v>
      </c>
      <c r="Z17" s="121" t="s">
        <v>114</v>
      </c>
      <c r="AA17" s="121" t="s">
        <v>114</v>
      </c>
    </row>
    <row r="18" spans="1:27" x14ac:dyDescent="0.25">
      <c r="A18" s="116" t="s">
        <v>663</v>
      </c>
      <c r="B18" s="116" t="s">
        <v>662</v>
      </c>
      <c r="C18" s="116" t="s">
        <v>661</v>
      </c>
      <c r="D18" s="116" t="s">
        <v>138</v>
      </c>
      <c r="E18" s="120">
        <v>14020</v>
      </c>
      <c r="F18" s="116" t="s">
        <v>139</v>
      </c>
      <c r="G18" s="116" t="s">
        <v>122</v>
      </c>
      <c r="H18" s="116" t="s">
        <v>105</v>
      </c>
      <c r="I18" s="119">
        <v>52.418483904465198</v>
      </c>
      <c r="J18" s="118">
        <v>216.672566371682</v>
      </c>
      <c r="K18" s="118">
        <v>36.044247787610608</v>
      </c>
      <c r="L18" s="118">
        <v>85.849557522123888</v>
      </c>
      <c r="M18" s="118">
        <v>171.80530973451332</v>
      </c>
      <c r="N18" s="118">
        <v>247.3362831858407</v>
      </c>
      <c r="O18" s="118">
        <v>263.02654867256717</v>
      </c>
      <c r="P18" s="118">
        <v>0</v>
      </c>
      <c r="Q18" s="118">
        <v>8.8495575221238937E-3</v>
      </c>
      <c r="R18" s="118">
        <v>166.45132743362836</v>
      </c>
      <c r="S18" s="118">
        <v>22.57522123893806</v>
      </c>
      <c r="T18" s="118">
        <v>15.787610619469024</v>
      </c>
      <c r="U18" s="118">
        <v>305.55752212389677</v>
      </c>
      <c r="V18" s="118">
        <v>362.46902654867517</v>
      </c>
      <c r="W18" s="122">
        <v>400</v>
      </c>
      <c r="X18" s="116" t="s">
        <v>334</v>
      </c>
      <c r="Y18" s="145">
        <v>44910</v>
      </c>
      <c r="Z18" s="145" t="s">
        <v>345</v>
      </c>
      <c r="AA18" s="148" t="s">
        <v>332</v>
      </c>
    </row>
    <row r="19" spans="1:27" ht="16.350000000000001" customHeight="1" x14ac:dyDescent="0.25">
      <c r="A19" s="116" t="s">
        <v>660</v>
      </c>
      <c r="B19" s="116" t="s">
        <v>659</v>
      </c>
      <c r="C19" s="116" t="s">
        <v>658</v>
      </c>
      <c r="D19" s="116" t="s">
        <v>102</v>
      </c>
      <c r="E19" s="120">
        <v>93301</v>
      </c>
      <c r="F19" s="116" t="s">
        <v>140</v>
      </c>
      <c r="G19" s="116" t="s">
        <v>110</v>
      </c>
      <c r="H19" s="116" t="s">
        <v>105</v>
      </c>
      <c r="I19" s="119">
        <v>217.375</v>
      </c>
      <c r="J19" s="118">
        <v>1.7699115044247787E-2</v>
      </c>
      <c r="K19" s="118">
        <v>1.1592920353982301</v>
      </c>
      <c r="L19" s="118">
        <v>13.362831858407079</v>
      </c>
      <c r="M19" s="118">
        <v>30.530973451327441</v>
      </c>
      <c r="N19" s="118">
        <v>45.070796460177014</v>
      </c>
      <c r="O19" s="118">
        <v>0</v>
      </c>
      <c r="P19" s="118">
        <v>0</v>
      </c>
      <c r="Q19" s="118">
        <v>0</v>
      </c>
      <c r="R19" s="118">
        <v>31.318584070796462</v>
      </c>
      <c r="S19" s="118">
        <v>2.9115044247787609</v>
      </c>
      <c r="T19" s="118">
        <v>1.1504424778761062</v>
      </c>
      <c r="U19" s="118">
        <v>9.6902654867256626</v>
      </c>
      <c r="V19" s="118">
        <v>36.371681415929224</v>
      </c>
      <c r="W19" s="122">
        <v>320</v>
      </c>
      <c r="X19" s="116" t="s">
        <v>334</v>
      </c>
      <c r="Y19" s="145">
        <v>44903</v>
      </c>
      <c r="Z19" s="145" t="s">
        <v>345</v>
      </c>
      <c r="AA19" s="145" t="s">
        <v>332</v>
      </c>
    </row>
    <row r="20" spans="1:27" ht="16.350000000000001" customHeight="1" x14ac:dyDescent="0.25">
      <c r="A20" s="116" t="s">
        <v>657</v>
      </c>
      <c r="B20" s="116" t="s">
        <v>656</v>
      </c>
      <c r="C20" s="116" t="s">
        <v>655</v>
      </c>
      <c r="D20" s="116" t="s">
        <v>102</v>
      </c>
      <c r="E20" s="120">
        <v>92301</v>
      </c>
      <c r="F20" s="116" t="s">
        <v>103</v>
      </c>
      <c r="G20" s="116" t="s">
        <v>110</v>
      </c>
      <c r="H20" s="116" t="s">
        <v>105</v>
      </c>
      <c r="I20" s="119">
        <v>21.884459459459499</v>
      </c>
      <c r="J20" s="118">
        <v>170.7787610619462</v>
      </c>
      <c r="K20" s="118">
        <v>12.761061946902654</v>
      </c>
      <c r="L20" s="118">
        <v>72.858407079645971</v>
      </c>
      <c r="M20" s="118">
        <v>117.95575221238926</v>
      </c>
      <c r="N20" s="118">
        <v>188.38053097345147</v>
      </c>
      <c r="O20" s="118">
        <v>185.08849557522117</v>
      </c>
      <c r="P20" s="118">
        <v>0.88495575221238942</v>
      </c>
      <c r="Q20" s="118">
        <v>0</v>
      </c>
      <c r="R20" s="118">
        <v>116.79646017699099</v>
      </c>
      <c r="S20" s="118">
        <v>34.292035398230091</v>
      </c>
      <c r="T20" s="118">
        <v>6.1858407079646005</v>
      </c>
      <c r="U20" s="118">
        <v>217.07964601770016</v>
      </c>
      <c r="V20" s="118">
        <v>222.97345132743382</v>
      </c>
      <c r="W20" s="122">
        <v>480</v>
      </c>
      <c r="X20" s="116" t="s">
        <v>334</v>
      </c>
      <c r="Y20" s="145">
        <v>44994</v>
      </c>
      <c r="Z20" s="145" t="s">
        <v>345</v>
      </c>
      <c r="AA20" s="145" t="s">
        <v>332</v>
      </c>
    </row>
    <row r="21" spans="1:27" x14ac:dyDescent="0.25">
      <c r="A21" s="116" t="s">
        <v>654</v>
      </c>
      <c r="B21" s="116" t="s">
        <v>653</v>
      </c>
      <c r="C21" s="116" t="s">
        <v>652</v>
      </c>
      <c r="D21" s="116" t="s">
        <v>152</v>
      </c>
      <c r="E21" s="120">
        <v>49014</v>
      </c>
      <c r="F21" s="116" t="s">
        <v>150</v>
      </c>
      <c r="G21" s="116" t="s">
        <v>113</v>
      </c>
      <c r="H21" s="116" t="s">
        <v>105</v>
      </c>
      <c r="I21" s="119">
        <v>54.921487603305799</v>
      </c>
      <c r="J21" s="118">
        <v>70.168141592920264</v>
      </c>
      <c r="K21" s="118">
        <v>14.318584070796462</v>
      </c>
      <c r="L21" s="118">
        <v>20.070796460176997</v>
      </c>
      <c r="M21" s="118">
        <v>18.76991150442478</v>
      </c>
      <c r="N21" s="118">
        <v>42.601769911504419</v>
      </c>
      <c r="O21" s="118">
        <v>60.486725663716769</v>
      </c>
      <c r="P21" s="118">
        <v>3.1504424778761067</v>
      </c>
      <c r="Q21" s="118">
        <v>17.088495575221234</v>
      </c>
      <c r="R21" s="118">
        <v>16.56637168141593</v>
      </c>
      <c r="S21" s="118">
        <v>9.2035398230088497</v>
      </c>
      <c r="T21" s="118">
        <v>13.309734513274341</v>
      </c>
      <c r="U21" s="118">
        <v>84.247787610619412</v>
      </c>
      <c r="V21" s="118">
        <v>78.230088495575146</v>
      </c>
      <c r="W21" s="117">
        <v>75</v>
      </c>
      <c r="X21" s="116" t="s">
        <v>334</v>
      </c>
      <c r="Y21" s="145">
        <v>45029</v>
      </c>
      <c r="Z21" s="145" t="s">
        <v>333</v>
      </c>
      <c r="AA21" s="148" t="s">
        <v>332</v>
      </c>
    </row>
    <row r="22" spans="1:27" x14ac:dyDescent="0.25">
      <c r="A22" s="116" t="s">
        <v>651</v>
      </c>
      <c r="B22" s="116" t="s">
        <v>650</v>
      </c>
      <c r="C22" s="116" t="s">
        <v>649</v>
      </c>
      <c r="D22" s="116" t="s">
        <v>131</v>
      </c>
      <c r="E22" s="120">
        <v>22427</v>
      </c>
      <c r="F22" s="116" t="s">
        <v>132</v>
      </c>
      <c r="G22" s="116" t="s">
        <v>104</v>
      </c>
      <c r="H22" s="116" t="s">
        <v>105</v>
      </c>
      <c r="I22" s="119">
        <v>57.2200435729848</v>
      </c>
      <c r="J22" s="118">
        <v>95.309734513274307</v>
      </c>
      <c r="K22" s="118">
        <v>28.424778761061944</v>
      </c>
      <c r="L22" s="118">
        <v>53.035398230088504</v>
      </c>
      <c r="M22" s="118">
        <v>71.955752212389399</v>
      </c>
      <c r="N22" s="118">
        <v>138.45132743362839</v>
      </c>
      <c r="O22" s="118">
        <v>110.2743362831858</v>
      </c>
      <c r="P22" s="118">
        <v>0</v>
      </c>
      <c r="Q22" s="118">
        <v>0</v>
      </c>
      <c r="R22" s="118">
        <v>47.610619469026531</v>
      </c>
      <c r="S22" s="118">
        <v>28.707964601769909</v>
      </c>
      <c r="T22" s="118">
        <v>19.13274336283186</v>
      </c>
      <c r="U22" s="118">
        <v>153.27433628318636</v>
      </c>
      <c r="V22" s="118">
        <v>143.13274336283217</v>
      </c>
      <c r="W22" s="122">
        <v>224</v>
      </c>
      <c r="X22" s="116" t="s">
        <v>334</v>
      </c>
      <c r="Y22" s="145">
        <v>44917</v>
      </c>
      <c r="Z22" s="145" t="s">
        <v>345</v>
      </c>
      <c r="AA22" s="148" t="s">
        <v>332</v>
      </c>
    </row>
    <row r="23" spans="1:27" ht="16.350000000000001" customHeight="1" x14ac:dyDescent="0.25">
      <c r="A23" s="116" t="s">
        <v>648</v>
      </c>
      <c r="B23" s="116" t="s">
        <v>647</v>
      </c>
      <c r="C23" s="116" t="s">
        <v>646</v>
      </c>
      <c r="D23" s="116" t="s">
        <v>108</v>
      </c>
      <c r="E23" s="120">
        <v>78380</v>
      </c>
      <c r="F23" s="116" t="s">
        <v>346</v>
      </c>
      <c r="G23" s="116" t="s">
        <v>126</v>
      </c>
      <c r="H23" s="116" t="s">
        <v>4</v>
      </c>
      <c r="I23" s="119">
        <v>2.4521739130434801</v>
      </c>
      <c r="J23" s="118">
        <v>3.6371681415929169</v>
      </c>
      <c r="K23" s="118">
        <v>2.5132743362831849</v>
      </c>
      <c r="L23" s="118">
        <v>0.893805309734514</v>
      </c>
      <c r="M23" s="118">
        <v>0.16814159292035397</v>
      </c>
      <c r="N23" s="118">
        <v>2.6017699115044244</v>
      </c>
      <c r="O23" s="118">
        <v>3.2035398230088461</v>
      </c>
      <c r="P23" s="118">
        <v>0.22123893805309736</v>
      </c>
      <c r="Q23" s="118">
        <v>1.1858407079646018</v>
      </c>
      <c r="R23" s="118">
        <v>0.81415929203539894</v>
      </c>
      <c r="S23" s="118">
        <v>0.38938053097345143</v>
      </c>
      <c r="T23" s="118">
        <v>0.24778761061946905</v>
      </c>
      <c r="U23" s="118">
        <v>5.7610619469026485</v>
      </c>
      <c r="V23" s="118">
        <v>6.176991150442471</v>
      </c>
      <c r="W23" s="122" t="s">
        <v>341</v>
      </c>
      <c r="X23" s="116" t="s">
        <v>334</v>
      </c>
      <c r="Y23" s="145">
        <v>44903</v>
      </c>
      <c r="Z23" s="145" t="s">
        <v>333</v>
      </c>
      <c r="AA23" s="145" t="s">
        <v>332</v>
      </c>
    </row>
    <row r="24" spans="1:27" x14ac:dyDescent="0.25">
      <c r="A24" s="116" t="s">
        <v>645</v>
      </c>
      <c r="B24" s="116" t="s">
        <v>644</v>
      </c>
      <c r="C24" s="116" t="s">
        <v>563</v>
      </c>
      <c r="D24" s="116" t="s">
        <v>115</v>
      </c>
      <c r="E24" s="120">
        <v>85232</v>
      </c>
      <c r="F24" s="116" t="s">
        <v>116</v>
      </c>
      <c r="G24" s="116" t="s">
        <v>126</v>
      </c>
      <c r="H24" s="116" t="s">
        <v>4</v>
      </c>
      <c r="I24" s="119">
        <v>46.228327228327203</v>
      </c>
      <c r="J24" s="118">
        <v>64.761061946902558</v>
      </c>
      <c r="K24" s="118">
        <v>34.451327433628329</v>
      </c>
      <c r="L24" s="118">
        <v>136.88495575221251</v>
      </c>
      <c r="M24" s="118">
        <v>128.38053097345144</v>
      </c>
      <c r="N24" s="118">
        <v>241.20353982300895</v>
      </c>
      <c r="O24" s="118">
        <v>123.27433628318559</v>
      </c>
      <c r="P24" s="118">
        <v>0</v>
      </c>
      <c r="Q24" s="118">
        <v>0</v>
      </c>
      <c r="R24" s="118">
        <v>90.398230088495609</v>
      </c>
      <c r="S24" s="118">
        <v>20.123893805309727</v>
      </c>
      <c r="T24" s="118">
        <v>21.699115044247787</v>
      </c>
      <c r="U24" s="118">
        <v>232.25663716814276</v>
      </c>
      <c r="V24" s="118">
        <v>229.82300884955814</v>
      </c>
      <c r="W24" s="122" t="s">
        <v>341</v>
      </c>
      <c r="X24" s="116" t="s">
        <v>334</v>
      </c>
      <c r="Y24" s="145">
        <v>44896</v>
      </c>
      <c r="Z24" s="145" t="s">
        <v>127</v>
      </c>
      <c r="AA24" s="145" t="s">
        <v>332</v>
      </c>
    </row>
    <row r="25" spans="1:27" x14ac:dyDescent="0.25">
      <c r="A25" s="116" t="s">
        <v>643</v>
      </c>
      <c r="B25" s="116" t="s">
        <v>642</v>
      </c>
      <c r="C25" s="116" t="s">
        <v>641</v>
      </c>
      <c r="D25" s="116" t="s">
        <v>108</v>
      </c>
      <c r="E25" s="120">
        <v>76574</v>
      </c>
      <c r="F25" s="116" t="s">
        <v>109</v>
      </c>
      <c r="G25" s="116" t="s">
        <v>104</v>
      </c>
      <c r="H25" s="116" t="s">
        <v>4</v>
      </c>
      <c r="I25" s="119">
        <v>50.653429602888103</v>
      </c>
      <c r="J25" s="118">
        <v>190.34513274336302</v>
      </c>
      <c r="K25" s="118">
        <v>44.601769911504448</v>
      </c>
      <c r="L25" s="118">
        <v>78.017699115044209</v>
      </c>
      <c r="M25" s="118">
        <v>118.61946902654853</v>
      </c>
      <c r="N25" s="118">
        <v>192.132743362832</v>
      </c>
      <c r="O25" s="118">
        <v>239.45132743362848</v>
      </c>
      <c r="P25" s="118">
        <v>0</v>
      </c>
      <c r="Q25" s="118">
        <v>0</v>
      </c>
      <c r="R25" s="118">
        <v>59.707964601769923</v>
      </c>
      <c r="S25" s="118">
        <v>38.849557522123895</v>
      </c>
      <c r="T25" s="118">
        <v>63.699115044247797</v>
      </c>
      <c r="U25" s="118">
        <v>269.32743362831911</v>
      </c>
      <c r="V25" s="118">
        <v>354.39823008849618</v>
      </c>
      <c r="W25" s="122">
        <v>461</v>
      </c>
      <c r="X25" s="116" t="s">
        <v>334</v>
      </c>
      <c r="Y25" s="145">
        <v>44903</v>
      </c>
      <c r="Z25" s="145" t="s">
        <v>345</v>
      </c>
      <c r="AA25" s="148" t="s">
        <v>332</v>
      </c>
    </row>
    <row r="26" spans="1:27" x14ac:dyDescent="0.25">
      <c r="A26" s="116" t="s">
        <v>640</v>
      </c>
      <c r="B26" s="116" t="s">
        <v>639</v>
      </c>
      <c r="C26" s="116" t="s">
        <v>197</v>
      </c>
      <c r="D26" s="116" t="s">
        <v>102</v>
      </c>
      <c r="E26" s="120">
        <v>92154</v>
      </c>
      <c r="F26" s="116" t="s">
        <v>118</v>
      </c>
      <c r="G26" s="116" t="s">
        <v>110</v>
      </c>
      <c r="H26" s="116" t="s">
        <v>105</v>
      </c>
      <c r="I26" s="119">
        <v>64.131729667812095</v>
      </c>
      <c r="J26" s="118">
        <v>951.4955752212328</v>
      </c>
      <c r="K26" s="118">
        <v>124.23008849557526</v>
      </c>
      <c r="L26" s="118">
        <v>61.460176991150469</v>
      </c>
      <c r="M26" s="118">
        <v>96.309734513274407</v>
      </c>
      <c r="N26" s="118">
        <v>245.39823008849572</v>
      </c>
      <c r="O26" s="118">
        <v>746.88495575220645</v>
      </c>
      <c r="P26" s="118">
        <v>23.504424778761059</v>
      </c>
      <c r="Q26" s="118">
        <v>217.70796460176931</v>
      </c>
      <c r="R26" s="118">
        <v>145.80530973451332</v>
      </c>
      <c r="S26" s="118">
        <v>43.13274336283186</v>
      </c>
      <c r="T26" s="118">
        <v>49.884955752212399</v>
      </c>
      <c r="U26" s="118">
        <v>994.6725663716752</v>
      </c>
      <c r="V26" s="118">
        <v>728.7876106194642</v>
      </c>
      <c r="W26" s="122">
        <v>750</v>
      </c>
      <c r="X26" s="116" t="s">
        <v>334</v>
      </c>
      <c r="Y26" s="145">
        <v>45232</v>
      </c>
      <c r="Z26" s="145" t="s">
        <v>345</v>
      </c>
      <c r="AA26" s="148" t="s">
        <v>332</v>
      </c>
    </row>
    <row r="27" spans="1:27" ht="16.350000000000001" customHeight="1" x14ac:dyDescent="0.25">
      <c r="A27" s="116" t="s">
        <v>638</v>
      </c>
      <c r="B27" s="116" t="s">
        <v>637</v>
      </c>
      <c r="C27" s="116" t="s">
        <v>636</v>
      </c>
      <c r="D27" s="116" t="s">
        <v>157</v>
      </c>
      <c r="E27" s="120">
        <v>66845</v>
      </c>
      <c r="F27" s="116" t="s">
        <v>8</v>
      </c>
      <c r="G27" s="116" t="s">
        <v>113</v>
      </c>
      <c r="H27" s="116" t="s">
        <v>105</v>
      </c>
      <c r="I27" s="119">
        <v>30.934865900383102</v>
      </c>
      <c r="J27" s="118">
        <v>7.6460176991150455</v>
      </c>
      <c r="K27" s="118">
        <v>12.026548672566372</v>
      </c>
      <c r="L27" s="118">
        <v>35.814159292035399</v>
      </c>
      <c r="M27" s="118">
        <v>20.814159292035402</v>
      </c>
      <c r="N27" s="118">
        <v>48.132743362831889</v>
      </c>
      <c r="O27" s="118">
        <v>21.141592920353961</v>
      </c>
      <c r="P27" s="118">
        <v>5.061946902654868</v>
      </c>
      <c r="Q27" s="118">
        <v>1.9646017699115044</v>
      </c>
      <c r="R27" s="118">
        <v>19.336283185840706</v>
      </c>
      <c r="S27" s="118">
        <v>7.6283185840707972</v>
      </c>
      <c r="T27" s="118">
        <v>9.0619469026548689</v>
      </c>
      <c r="U27" s="118">
        <v>40.274336283185846</v>
      </c>
      <c r="V27" s="118">
        <v>62.902654867256665</v>
      </c>
      <c r="W27" s="122" t="s">
        <v>341</v>
      </c>
      <c r="X27" s="116" t="s">
        <v>334</v>
      </c>
      <c r="Y27" s="145">
        <v>45001</v>
      </c>
      <c r="Z27" s="145" t="s">
        <v>333</v>
      </c>
      <c r="AA27" s="145" t="s">
        <v>332</v>
      </c>
    </row>
    <row r="28" spans="1:27" ht="16.350000000000001" customHeight="1" x14ac:dyDescent="0.25">
      <c r="A28" s="116" t="s">
        <v>635</v>
      </c>
      <c r="B28" s="116" t="s">
        <v>634</v>
      </c>
      <c r="C28" s="116" t="s">
        <v>633</v>
      </c>
      <c r="D28" s="116" t="s">
        <v>152</v>
      </c>
      <c r="E28" s="120">
        <v>49783</v>
      </c>
      <c r="F28" s="116" t="s">
        <v>150</v>
      </c>
      <c r="G28" s="116" t="s">
        <v>113</v>
      </c>
      <c r="H28" s="116" t="s">
        <v>105</v>
      </c>
      <c r="I28" s="119">
        <v>73.923076923076906</v>
      </c>
      <c r="J28" s="118">
        <v>6.778761061946903</v>
      </c>
      <c r="K28" s="118">
        <v>1.0619469026548674</v>
      </c>
      <c r="L28" s="118">
        <v>1.0707964601769913</v>
      </c>
      <c r="M28" s="118">
        <v>1.2920353982300885</v>
      </c>
      <c r="N28" s="118">
        <v>2.5663716814159292</v>
      </c>
      <c r="O28" s="118">
        <v>7.6371681415929196</v>
      </c>
      <c r="P28" s="118">
        <v>0</v>
      </c>
      <c r="Q28" s="118">
        <v>0</v>
      </c>
      <c r="R28" s="118">
        <v>3.5398230088495575E-2</v>
      </c>
      <c r="S28" s="118">
        <v>1.1327433628318584</v>
      </c>
      <c r="T28" s="118">
        <v>0</v>
      </c>
      <c r="U28" s="118">
        <v>9.0353982300884947</v>
      </c>
      <c r="V28" s="118">
        <v>5.7699115044247797</v>
      </c>
      <c r="W28" s="122" t="s">
        <v>341</v>
      </c>
      <c r="X28" s="116" t="s">
        <v>334</v>
      </c>
      <c r="Y28" s="145">
        <v>45057</v>
      </c>
      <c r="Z28" s="145" t="s">
        <v>333</v>
      </c>
      <c r="AA28" s="145" t="s">
        <v>332</v>
      </c>
    </row>
    <row r="29" spans="1:27" ht="16.350000000000001" customHeight="1" x14ac:dyDescent="0.25">
      <c r="A29" s="116" t="s">
        <v>632</v>
      </c>
      <c r="B29" s="116" t="s">
        <v>631</v>
      </c>
      <c r="C29" s="116" t="s">
        <v>630</v>
      </c>
      <c r="D29" s="116" t="s">
        <v>123</v>
      </c>
      <c r="E29" s="120">
        <v>87021</v>
      </c>
      <c r="F29" s="116" t="s">
        <v>124</v>
      </c>
      <c r="G29" s="116" t="s">
        <v>113</v>
      </c>
      <c r="H29" s="116" t="s">
        <v>4</v>
      </c>
      <c r="I29" s="119">
        <v>27.1952380952381</v>
      </c>
      <c r="J29" s="118">
        <v>145.07964601769893</v>
      </c>
      <c r="K29" s="118">
        <v>3.2389380530973457</v>
      </c>
      <c r="L29" s="118">
        <v>0.17699115044247787</v>
      </c>
      <c r="M29" s="118">
        <v>3.5398230088495575E-2</v>
      </c>
      <c r="N29" s="118">
        <v>8.0619469026548671</v>
      </c>
      <c r="O29" s="118">
        <v>140.4690265486723</v>
      </c>
      <c r="P29" s="118">
        <v>0</v>
      </c>
      <c r="Q29" s="118">
        <v>0</v>
      </c>
      <c r="R29" s="118">
        <v>0</v>
      </c>
      <c r="S29" s="118">
        <v>1.070796460176991</v>
      </c>
      <c r="T29" s="118">
        <v>1.6371681415929205</v>
      </c>
      <c r="U29" s="118">
        <v>145.82300884955737</v>
      </c>
      <c r="V29" s="118">
        <v>130.3539823008845</v>
      </c>
      <c r="W29" s="122" t="s">
        <v>341</v>
      </c>
      <c r="X29" s="116" t="s">
        <v>334</v>
      </c>
      <c r="Y29" s="145">
        <v>44973</v>
      </c>
      <c r="Z29" s="145" t="s">
        <v>345</v>
      </c>
      <c r="AA29" s="145" t="s">
        <v>332</v>
      </c>
    </row>
    <row r="30" spans="1:27" ht="16.350000000000001" customHeight="1" x14ac:dyDescent="0.25">
      <c r="A30" s="116" t="s">
        <v>629</v>
      </c>
      <c r="B30" s="116" t="s">
        <v>628</v>
      </c>
      <c r="C30" s="116" t="s">
        <v>627</v>
      </c>
      <c r="D30" s="116" t="s">
        <v>159</v>
      </c>
      <c r="E30" s="120">
        <v>47834</v>
      </c>
      <c r="F30" s="116" t="s">
        <v>8</v>
      </c>
      <c r="G30" s="116" t="s">
        <v>126</v>
      </c>
      <c r="H30" s="116" t="s">
        <v>105</v>
      </c>
      <c r="I30" s="119">
        <v>11.4561855670103</v>
      </c>
      <c r="J30" s="118">
        <v>5.2035398230088505</v>
      </c>
      <c r="K30" s="118">
        <v>6.300884955752216</v>
      </c>
      <c r="L30" s="118">
        <v>11.274336283185846</v>
      </c>
      <c r="M30" s="118">
        <v>12.318584070796467</v>
      </c>
      <c r="N30" s="118">
        <v>20.610619469026545</v>
      </c>
      <c r="O30" s="118">
        <v>13.646017699115056</v>
      </c>
      <c r="P30" s="118">
        <v>0.75221238938053103</v>
      </c>
      <c r="Q30" s="118">
        <v>8.8495575221238937E-2</v>
      </c>
      <c r="R30" s="118">
        <v>3.4955752212389375</v>
      </c>
      <c r="S30" s="118">
        <v>3.0353982300884956</v>
      </c>
      <c r="T30" s="118">
        <v>2.0796460176991154</v>
      </c>
      <c r="U30" s="118">
        <v>26.486725663716701</v>
      </c>
      <c r="V30" s="118">
        <v>24.814159292035296</v>
      </c>
      <c r="W30" s="122" t="s">
        <v>341</v>
      </c>
      <c r="X30" s="116" t="s">
        <v>334</v>
      </c>
      <c r="Y30" s="145">
        <v>44966</v>
      </c>
      <c r="Z30" s="145" t="s">
        <v>127</v>
      </c>
      <c r="AA30" s="145" t="s">
        <v>332</v>
      </c>
    </row>
    <row r="31" spans="1:27" x14ac:dyDescent="0.25">
      <c r="A31" s="116" t="s">
        <v>626</v>
      </c>
      <c r="B31" s="116" t="s">
        <v>625</v>
      </c>
      <c r="C31" s="116" t="s">
        <v>624</v>
      </c>
      <c r="D31" s="116" t="s">
        <v>138</v>
      </c>
      <c r="E31" s="120">
        <v>12901</v>
      </c>
      <c r="F31" s="116" t="s">
        <v>139</v>
      </c>
      <c r="G31" s="116" t="s">
        <v>126</v>
      </c>
      <c r="H31" s="116" t="s">
        <v>105</v>
      </c>
      <c r="I31" s="119">
        <v>5.3703703703703702</v>
      </c>
      <c r="J31" s="118">
        <v>0.40707964601769908</v>
      </c>
      <c r="K31" s="118">
        <v>0.22123893805309733</v>
      </c>
      <c r="L31" s="118">
        <v>1.0088495575221239</v>
      </c>
      <c r="M31" s="118">
        <v>0.15929203539823009</v>
      </c>
      <c r="N31" s="118">
        <v>0.35398230088495575</v>
      </c>
      <c r="O31" s="118">
        <v>0.61061946902654873</v>
      </c>
      <c r="P31" s="118">
        <v>0.41592920353982299</v>
      </c>
      <c r="Q31" s="118">
        <v>0.41592920353982299</v>
      </c>
      <c r="R31" s="118">
        <v>0.41592920353982299</v>
      </c>
      <c r="S31" s="118">
        <v>0</v>
      </c>
      <c r="T31" s="118">
        <v>0</v>
      </c>
      <c r="U31" s="118">
        <v>1.3805309734513278</v>
      </c>
      <c r="V31" s="118">
        <v>1.3628318584070798</v>
      </c>
      <c r="W31" s="122" t="s">
        <v>341</v>
      </c>
      <c r="X31" s="116" t="s">
        <v>334</v>
      </c>
      <c r="Y31" s="145">
        <v>44861</v>
      </c>
      <c r="Z31" s="145" t="s">
        <v>425</v>
      </c>
      <c r="AA31" s="148" t="s">
        <v>332</v>
      </c>
    </row>
    <row r="32" spans="1:27" ht="16.350000000000001" customHeight="1" x14ac:dyDescent="0.25">
      <c r="A32" s="116" t="s">
        <v>623</v>
      </c>
      <c r="B32" s="116" t="s">
        <v>622</v>
      </c>
      <c r="C32" s="116" t="s">
        <v>621</v>
      </c>
      <c r="D32" s="116" t="s">
        <v>136</v>
      </c>
      <c r="E32" s="120">
        <v>17745</v>
      </c>
      <c r="F32" s="116" t="s">
        <v>137</v>
      </c>
      <c r="G32" s="116" t="s">
        <v>126</v>
      </c>
      <c r="H32" s="116" t="s">
        <v>4</v>
      </c>
      <c r="I32" s="119">
        <v>60.764150943396203</v>
      </c>
      <c r="J32" s="118">
        <v>2.3805309734513274</v>
      </c>
      <c r="K32" s="118">
        <v>10.185840707964601</v>
      </c>
      <c r="L32" s="118">
        <v>34.504424778761056</v>
      </c>
      <c r="M32" s="118">
        <v>14.672566371681414</v>
      </c>
      <c r="N32" s="118">
        <v>57.256637168141594</v>
      </c>
      <c r="O32" s="118">
        <v>3.1769911504424782</v>
      </c>
      <c r="P32" s="118">
        <v>0</v>
      </c>
      <c r="Q32" s="118">
        <v>1.3097345132743363</v>
      </c>
      <c r="R32" s="118">
        <v>24.938053097345136</v>
      </c>
      <c r="S32" s="118">
        <v>17.805309734513276</v>
      </c>
      <c r="T32" s="118">
        <v>0.16814159292035399</v>
      </c>
      <c r="U32" s="118">
        <v>18.831858407079643</v>
      </c>
      <c r="V32" s="118">
        <v>51.619469026548686</v>
      </c>
      <c r="W32" s="122" t="s">
        <v>341</v>
      </c>
      <c r="X32" s="116" t="s">
        <v>334</v>
      </c>
      <c r="Y32" s="145">
        <v>44938</v>
      </c>
      <c r="Z32" s="145" t="s">
        <v>425</v>
      </c>
      <c r="AA32" s="145" t="s">
        <v>332</v>
      </c>
    </row>
    <row r="33" spans="1:27" ht="16.350000000000001" customHeight="1" x14ac:dyDescent="0.25">
      <c r="A33" s="116" t="s">
        <v>620</v>
      </c>
      <c r="B33" s="116" t="s">
        <v>619</v>
      </c>
      <c r="C33" s="116" t="s">
        <v>618</v>
      </c>
      <c r="D33" s="116" t="s">
        <v>133</v>
      </c>
      <c r="E33" s="120">
        <v>34112</v>
      </c>
      <c r="F33" s="116" t="s">
        <v>7</v>
      </c>
      <c r="G33" s="116" t="s">
        <v>113</v>
      </c>
      <c r="H33" s="116" t="s">
        <v>105</v>
      </c>
      <c r="I33" s="119">
        <v>2.8127208480565402</v>
      </c>
      <c r="J33" s="118">
        <v>2.9380530973451324</v>
      </c>
      <c r="K33" s="118">
        <v>1.0884955752212397</v>
      </c>
      <c r="L33" s="118">
        <v>2.3982300884955765</v>
      </c>
      <c r="M33" s="118">
        <v>1.0353982300884959</v>
      </c>
      <c r="N33" s="118">
        <v>4.646017699115041</v>
      </c>
      <c r="O33" s="118">
        <v>2.2123893805309742</v>
      </c>
      <c r="P33" s="118">
        <v>0.47787610619469023</v>
      </c>
      <c r="Q33" s="118">
        <v>0.12389380530973451</v>
      </c>
      <c r="R33" s="118">
        <v>0.16814159292035399</v>
      </c>
      <c r="S33" s="118">
        <v>0.11504424778761062</v>
      </c>
      <c r="T33" s="118">
        <v>0.38938053097345132</v>
      </c>
      <c r="U33" s="118">
        <v>6.7876106194690129</v>
      </c>
      <c r="V33" s="118">
        <v>5.0707964601769842</v>
      </c>
      <c r="W33" s="122" t="s">
        <v>341</v>
      </c>
      <c r="X33" s="116" t="s">
        <v>334</v>
      </c>
      <c r="Y33" s="145">
        <v>45029</v>
      </c>
      <c r="Z33" s="145" t="s">
        <v>333</v>
      </c>
      <c r="AA33" s="145" t="s">
        <v>332</v>
      </c>
    </row>
    <row r="34" spans="1:27" ht="16.350000000000001" customHeight="1" x14ac:dyDescent="0.25">
      <c r="A34" s="116" t="s">
        <v>617</v>
      </c>
      <c r="B34" s="116" t="s">
        <v>616</v>
      </c>
      <c r="C34" s="116" t="s">
        <v>615</v>
      </c>
      <c r="D34" s="116" t="s">
        <v>120</v>
      </c>
      <c r="E34" s="120">
        <v>98421</v>
      </c>
      <c r="F34" s="116" t="s">
        <v>121</v>
      </c>
      <c r="G34" s="116" t="s">
        <v>110</v>
      </c>
      <c r="H34" s="116" t="s">
        <v>105</v>
      </c>
      <c r="I34" s="119">
        <v>78.550359712230204</v>
      </c>
      <c r="J34" s="118">
        <v>431.24778761061833</v>
      </c>
      <c r="K34" s="118">
        <v>58.079646017699112</v>
      </c>
      <c r="L34" s="118">
        <v>104.6106194690266</v>
      </c>
      <c r="M34" s="118">
        <v>111.61061946902662</v>
      </c>
      <c r="N34" s="118">
        <v>229.63716814159289</v>
      </c>
      <c r="O34" s="118">
        <v>353.24778761061856</v>
      </c>
      <c r="P34" s="118">
        <v>32.539823008849552</v>
      </c>
      <c r="Q34" s="118">
        <v>90.123893805309748</v>
      </c>
      <c r="R34" s="118">
        <v>150.17699115044246</v>
      </c>
      <c r="S34" s="118">
        <v>31.283185840707958</v>
      </c>
      <c r="T34" s="118">
        <v>18.743362831858413</v>
      </c>
      <c r="U34" s="118">
        <v>505.34513274336103</v>
      </c>
      <c r="V34" s="118">
        <v>611.86725663716663</v>
      </c>
      <c r="W34" s="122">
        <v>1181</v>
      </c>
      <c r="X34" s="116" t="s">
        <v>334</v>
      </c>
      <c r="Y34" s="145">
        <v>44973</v>
      </c>
      <c r="Z34" s="145" t="s">
        <v>345</v>
      </c>
      <c r="AA34" s="145" t="s">
        <v>332</v>
      </c>
    </row>
    <row r="35" spans="1:27" ht="16.350000000000001" customHeight="1" x14ac:dyDescent="0.25">
      <c r="A35" s="116" t="s">
        <v>614</v>
      </c>
      <c r="B35" s="116" t="s">
        <v>613</v>
      </c>
      <c r="C35" s="116" t="s">
        <v>612</v>
      </c>
      <c r="D35" s="116" t="s">
        <v>611</v>
      </c>
      <c r="E35" s="120">
        <v>4102</v>
      </c>
      <c r="F35" s="116" t="s">
        <v>141</v>
      </c>
      <c r="G35" s="116" t="s">
        <v>126</v>
      </c>
      <c r="H35" s="116" t="s">
        <v>105</v>
      </c>
      <c r="I35" s="119">
        <v>5.5820895522388101</v>
      </c>
      <c r="J35" s="118">
        <v>1.5929203539823018</v>
      </c>
      <c r="K35" s="118">
        <v>1.0884955752212393</v>
      </c>
      <c r="L35" s="118">
        <v>0.57522123893805299</v>
      </c>
      <c r="M35" s="118">
        <v>0.13274336283185839</v>
      </c>
      <c r="N35" s="118">
        <v>1.5398230088495584</v>
      </c>
      <c r="O35" s="118">
        <v>1.8141592920353991</v>
      </c>
      <c r="P35" s="118">
        <v>0</v>
      </c>
      <c r="Q35" s="118">
        <v>3.5398230088495575E-2</v>
      </c>
      <c r="R35" s="118">
        <v>0</v>
      </c>
      <c r="S35" s="118">
        <v>0</v>
      </c>
      <c r="T35" s="118">
        <v>0</v>
      </c>
      <c r="U35" s="118">
        <v>3.3893805309734506</v>
      </c>
      <c r="V35" s="118">
        <v>2.0265486725663728</v>
      </c>
      <c r="W35" s="122" t="s">
        <v>341</v>
      </c>
      <c r="X35" s="116" t="s">
        <v>334</v>
      </c>
      <c r="Y35" s="145">
        <v>45197</v>
      </c>
      <c r="Z35" s="145" t="s">
        <v>333</v>
      </c>
      <c r="AA35" s="145" t="s">
        <v>332</v>
      </c>
    </row>
    <row r="36" spans="1:27" x14ac:dyDescent="0.25">
      <c r="A36" s="116" t="s">
        <v>610</v>
      </c>
      <c r="B36" s="116" t="s">
        <v>609</v>
      </c>
      <c r="C36" s="116" t="s">
        <v>184</v>
      </c>
      <c r="D36" s="116" t="s">
        <v>108</v>
      </c>
      <c r="E36" s="120">
        <v>75202</v>
      </c>
      <c r="F36" s="116" t="s">
        <v>128</v>
      </c>
      <c r="G36" s="116" t="s">
        <v>126</v>
      </c>
      <c r="H36" s="116" t="s">
        <v>105</v>
      </c>
      <c r="I36" s="119">
        <v>1.2057613168724299</v>
      </c>
      <c r="J36" s="118">
        <v>5.0088495575221099</v>
      </c>
      <c r="K36" s="118">
        <v>1.7699115044247787E-2</v>
      </c>
      <c r="L36" s="118">
        <v>3.5398230088495575E-2</v>
      </c>
      <c r="M36" s="118">
        <v>1.7699115044247787E-2</v>
      </c>
      <c r="N36" s="118">
        <v>1.9734513274336309</v>
      </c>
      <c r="O36" s="118">
        <v>2.8938053097345025</v>
      </c>
      <c r="P36" s="118">
        <v>4.4247787610619468E-2</v>
      </c>
      <c r="Q36" s="118">
        <v>0.16814159292035402</v>
      </c>
      <c r="R36" s="118">
        <v>8.8495575221238937E-3</v>
      </c>
      <c r="S36" s="118">
        <v>8.8495575221238937E-3</v>
      </c>
      <c r="T36" s="118">
        <v>0</v>
      </c>
      <c r="U36" s="118">
        <v>5.0619469026548556</v>
      </c>
      <c r="V36" s="118">
        <v>2.66371681415928</v>
      </c>
      <c r="W36" s="122" t="s">
        <v>341</v>
      </c>
      <c r="X36" s="116" t="s">
        <v>334</v>
      </c>
      <c r="Y36" s="145">
        <v>44882</v>
      </c>
      <c r="Z36" s="145" t="s">
        <v>425</v>
      </c>
      <c r="AA36" s="145" t="s">
        <v>332</v>
      </c>
    </row>
    <row r="37" spans="1:27" ht="16.350000000000001" customHeight="1" x14ac:dyDescent="0.25">
      <c r="A37" s="116" t="s">
        <v>608</v>
      </c>
      <c r="B37" s="116" t="s">
        <v>607</v>
      </c>
      <c r="C37" s="116" t="s">
        <v>606</v>
      </c>
      <c r="D37" s="116" t="s">
        <v>134</v>
      </c>
      <c r="E37" s="120">
        <v>80010</v>
      </c>
      <c r="F37" s="116" t="s">
        <v>135</v>
      </c>
      <c r="G37" s="116" t="s">
        <v>110</v>
      </c>
      <c r="H37" s="116" t="s">
        <v>105</v>
      </c>
      <c r="I37" s="119">
        <v>32.568818514007297</v>
      </c>
      <c r="J37" s="118">
        <v>694.58407079646793</v>
      </c>
      <c r="K37" s="118">
        <v>46.849557522123874</v>
      </c>
      <c r="L37" s="118">
        <v>115.22123893805308</v>
      </c>
      <c r="M37" s="118">
        <v>91.230088495575203</v>
      </c>
      <c r="N37" s="118">
        <v>183.35398230088515</v>
      </c>
      <c r="O37" s="118">
        <v>695.59292035399062</v>
      </c>
      <c r="P37" s="118">
        <v>10.796460176991152</v>
      </c>
      <c r="Q37" s="118">
        <v>58.141592920353965</v>
      </c>
      <c r="R37" s="118">
        <v>95.858407079645957</v>
      </c>
      <c r="S37" s="118">
        <v>31.292035398230084</v>
      </c>
      <c r="T37" s="118">
        <v>29.840707964601776</v>
      </c>
      <c r="U37" s="118">
        <v>790.89380530974233</v>
      </c>
      <c r="V37" s="118">
        <v>592.38053097345323</v>
      </c>
      <c r="W37" s="122">
        <v>600</v>
      </c>
      <c r="X37" s="116" t="s">
        <v>334</v>
      </c>
      <c r="Y37" s="145">
        <v>45001</v>
      </c>
      <c r="Z37" s="145" t="s">
        <v>345</v>
      </c>
      <c r="AA37" s="145" t="s">
        <v>332</v>
      </c>
    </row>
    <row r="38" spans="1:27" ht="16.350000000000001" customHeight="1" x14ac:dyDescent="0.25">
      <c r="A38" s="116" t="s">
        <v>605</v>
      </c>
      <c r="B38" s="116" t="s">
        <v>604</v>
      </c>
      <c r="C38" s="116" t="s">
        <v>603</v>
      </c>
      <c r="D38" s="116" t="s">
        <v>151</v>
      </c>
      <c r="E38" s="120">
        <v>53039</v>
      </c>
      <c r="F38" s="116" t="s">
        <v>8</v>
      </c>
      <c r="G38" s="116" t="s">
        <v>126</v>
      </c>
      <c r="H38" s="116" t="s">
        <v>105</v>
      </c>
      <c r="I38" s="119">
        <v>34.335149863760201</v>
      </c>
      <c r="J38" s="118">
        <v>14.106194690265488</v>
      </c>
      <c r="K38" s="118">
        <v>10.610619469026547</v>
      </c>
      <c r="L38" s="118">
        <v>43.053097345132777</v>
      </c>
      <c r="M38" s="118">
        <v>54.150442477876126</v>
      </c>
      <c r="N38" s="118">
        <v>85.610619469026503</v>
      </c>
      <c r="O38" s="118">
        <v>34.168141592920364</v>
      </c>
      <c r="P38" s="118">
        <v>1.9734513274336285</v>
      </c>
      <c r="Q38" s="118">
        <v>0.16814159292035397</v>
      </c>
      <c r="R38" s="118">
        <v>39.911504424778762</v>
      </c>
      <c r="S38" s="118">
        <v>8.1681415929203514</v>
      </c>
      <c r="T38" s="118">
        <v>6.8584070796460175</v>
      </c>
      <c r="U38" s="118">
        <v>66.982300884955791</v>
      </c>
      <c r="V38" s="118">
        <v>80.398230088495524</v>
      </c>
      <c r="W38" s="122" t="s">
        <v>341</v>
      </c>
      <c r="X38" s="116" t="s">
        <v>334</v>
      </c>
      <c r="Y38" s="145">
        <v>45022</v>
      </c>
      <c r="Z38" s="145" t="s">
        <v>425</v>
      </c>
      <c r="AA38" s="145" t="s">
        <v>332</v>
      </c>
    </row>
    <row r="39" spans="1:27" x14ac:dyDescent="0.25">
      <c r="A39" s="116" t="s">
        <v>602</v>
      </c>
      <c r="B39" s="116" t="s">
        <v>601</v>
      </c>
      <c r="C39" s="116" t="s">
        <v>600</v>
      </c>
      <c r="D39" s="116" t="s">
        <v>115</v>
      </c>
      <c r="E39" s="120">
        <v>85131</v>
      </c>
      <c r="F39" s="116" t="s">
        <v>116</v>
      </c>
      <c r="G39" s="116" t="s">
        <v>104</v>
      </c>
      <c r="H39" s="116" t="s">
        <v>105</v>
      </c>
      <c r="I39" s="119">
        <v>32.522116402116403</v>
      </c>
      <c r="J39" s="118">
        <v>1246.0088495575935</v>
      </c>
      <c r="K39" s="118">
        <v>42.796460176991125</v>
      </c>
      <c r="L39" s="118">
        <v>63.238938053097336</v>
      </c>
      <c r="M39" s="118">
        <v>55.823008849557525</v>
      </c>
      <c r="N39" s="118">
        <v>99.504424778761035</v>
      </c>
      <c r="O39" s="118">
        <v>815.03539823011999</v>
      </c>
      <c r="P39" s="118">
        <v>47.805309734513258</v>
      </c>
      <c r="Q39" s="118">
        <v>445.52212389380952</v>
      </c>
      <c r="R39" s="118">
        <v>48.513274336283196</v>
      </c>
      <c r="S39" s="118">
        <v>18.008849557522122</v>
      </c>
      <c r="T39" s="118">
        <v>37.398230088495573</v>
      </c>
      <c r="U39" s="118">
        <v>1303.9469026549366</v>
      </c>
      <c r="V39" s="118">
        <v>989.42477876110127</v>
      </c>
      <c r="W39" s="122">
        <v>900</v>
      </c>
      <c r="X39" s="116" t="s">
        <v>334</v>
      </c>
      <c r="Y39" s="145">
        <v>45225</v>
      </c>
      <c r="Z39" s="145" t="s">
        <v>345</v>
      </c>
      <c r="AA39" s="148" t="s">
        <v>332</v>
      </c>
    </row>
    <row r="40" spans="1:27" ht="16.350000000000001" customHeight="1" x14ac:dyDescent="0.25">
      <c r="A40" s="116" t="s">
        <v>599</v>
      </c>
      <c r="B40" s="116" t="s">
        <v>598</v>
      </c>
      <c r="C40" s="116" t="s">
        <v>597</v>
      </c>
      <c r="D40" s="116" t="s">
        <v>108</v>
      </c>
      <c r="E40" s="120">
        <v>76837</v>
      </c>
      <c r="F40" s="116" t="s">
        <v>128</v>
      </c>
      <c r="G40" s="116" t="s">
        <v>126</v>
      </c>
      <c r="H40" s="116" t="s">
        <v>4</v>
      </c>
      <c r="I40" s="119">
        <v>35.2337917485265</v>
      </c>
      <c r="J40" s="118">
        <v>183.07079646017758</v>
      </c>
      <c r="K40" s="118">
        <v>20.389380530973476</v>
      </c>
      <c r="L40" s="118">
        <v>3.1327433628318575</v>
      </c>
      <c r="M40" s="118">
        <v>0.27433628318584069</v>
      </c>
      <c r="N40" s="118">
        <v>21.991150442477895</v>
      </c>
      <c r="O40" s="118">
        <v>184.87610619469075</v>
      </c>
      <c r="P40" s="118">
        <v>0</v>
      </c>
      <c r="Q40" s="118">
        <v>0</v>
      </c>
      <c r="R40" s="118">
        <v>0.61946902654867286</v>
      </c>
      <c r="S40" s="118">
        <v>3.0353982300884956</v>
      </c>
      <c r="T40" s="118">
        <v>13.575221238938052</v>
      </c>
      <c r="U40" s="118">
        <v>189.63716814159332</v>
      </c>
      <c r="V40" s="118">
        <v>67.902654867256402</v>
      </c>
      <c r="W40" s="122" t="s">
        <v>341</v>
      </c>
      <c r="X40" s="116" t="s">
        <v>334</v>
      </c>
      <c r="Y40" s="145">
        <v>45022</v>
      </c>
      <c r="Z40" s="145" t="s">
        <v>425</v>
      </c>
      <c r="AA40" s="145" t="s">
        <v>332</v>
      </c>
    </row>
    <row r="41" spans="1:27" ht="16.350000000000001" customHeight="1" x14ac:dyDescent="0.25">
      <c r="A41" s="116" t="s">
        <v>596</v>
      </c>
      <c r="B41" s="116" t="s">
        <v>595</v>
      </c>
      <c r="C41" s="116" t="s">
        <v>594</v>
      </c>
      <c r="D41" s="116" t="s">
        <v>108</v>
      </c>
      <c r="E41" s="120">
        <v>78562</v>
      </c>
      <c r="F41" s="116" t="s">
        <v>346</v>
      </c>
      <c r="G41" s="116" t="s">
        <v>126</v>
      </c>
      <c r="H41" s="116" t="s">
        <v>105</v>
      </c>
      <c r="I41" s="119">
        <v>8.7708333333333304</v>
      </c>
      <c r="J41" s="118">
        <v>0.19469026548672569</v>
      </c>
      <c r="K41" s="118">
        <v>0.99115044247787609</v>
      </c>
      <c r="L41" s="118">
        <v>1.0619469026548671</v>
      </c>
      <c r="M41" s="118">
        <v>3.5398230088495575E-2</v>
      </c>
      <c r="N41" s="118">
        <v>2.2566371681415918</v>
      </c>
      <c r="O41" s="118">
        <v>0</v>
      </c>
      <c r="P41" s="118">
        <v>2.6548672566371681E-2</v>
      </c>
      <c r="Q41" s="118">
        <v>0</v>
      </c>
      <c r="R41" s="118">
        <v>0.46017699115044264</v>
      </c>
      <c r="S41" s="118">
        <v>5.3097345132743362E-2</v>
      </c>
      <c r="T41" s="118">
        <v>0</v>
      </c>
      <c r="U41" s="118">
        <v>1.7699115044247786</v>
      </c>
      <c r="V41" s="118">
        <v>2.2743362831858396</v>
      </c>
      <c r="W41" s="122" t="s">
        <v>341</v>
      </c>
      <c r="X41" s="116" t="s">
        <v>334</v>
      </c>
      <c r="Y41" s="145">
        <v>45120</v>
      </c>
      <c r="Z41" s="145" t="s">
        <v>425</v>
      </c>
      <c r="AA41" s="145" t="s">
        <v>332</v>
      </c>
    </row>
    <row r="42" spans="1:27" ht="17.100000000000001" customHeight="1" x14ac:dyDescent="0.25">
      <c r="A42" s="116" t="s">
        <v>593</v>
      </c>
      <c r="B42" s="116" t="s">
        <v>592</v>
      </c>
      <c r="C42" s="116" t="s">
        <v>591</v>
      </c>
      <c r="D42" s="116" t="s">
        <v>170</v>
      </c>
      <c r="E42" s="120">
        <v>83647</v>
      </c>
      <c r="F42" s="116" t="s">
        <v>148</v>
      </c>
      <c r="G42" s="116" t="s">
        <v>126</v>
      </c>
      <c r="H42" s="116" t="s">
        <v>105</v>
      </c>
      <c r="I42" s="119">
        <v>7.4893617021276597</v>
      </c>
      <c r="J42" s="118">
        <v>0.2831858407079646</v>
      </c>
      <c r="K42" s="118">
        <v>0.6991150442477877</v>
      </c>
      <c r="L42" s="118">
        <v>1.6991150442477878</v>
      </c>
      <c r="M42" s="118">
        <v>0.54867256637168149</v>
      </c>
      <c r="N42" s="118">
        <v>2.6548672566371669</v>
      </c>
      <c r="O42" s="118">
        <v>0.1769911504424779</v>
      </c>
      <c r="P42" s="118">
        <v>0.39823008849557523</v>
      </c>
      <c r="Q42" s="118">
        <v>0</v>
      </c>
      <c r="R42" s="118">
        <v>1.1238938053097345</v>
      </c>
      <c r="S42" s="118">
        <v>0.10619469026548672</v>
      </c>
      <c r="T42" s="118">
        <v>2.6548672566371681E-2</v>
      </c>
      <c r="U42" s="118">
        <v>1.9734513274336292</v>
      </c>
      <c r="V42" s="118">
        <v>2.9557522123893789</v>
      </c>
      <c r="W42" s="122" t="s">
        <v>341</v>
      </c>
      <c r="X42" s="116" t="s">
        <v>334</v>
      </c>
      <c r="Y42" s="145">
        <v>45092</v>
      </c>
      <c r="Z42" s="145" t="s">
        <v>425</v>
      </c>
      <c r="AA42" s="145" t="s">
        <v>424</v>
      </c>
    </row>
    <row r="43" spans="1:27" x14ac:dyDescent="0.25">
      <c r="A43" s="116" t="s">
        <v>590</v>
      </c>
      <c r="B43" s="116" t="s">
        <v>589</v>
      </c>
      <c r="C43" s="116" t="s">
        <v>588</v>
      </c>
      <c r="D43" s="116" t="s">
        <v>108</v>
      </c>
      <c r="E43" s="120">
        <v>78580</v>
      </c>
      <c r="F43" s="116" t="s">
        <v>346</v>
      </c>
      <c r="G43" s="116" t="s">
        <v>104</v>
      </c>
      <c r="H43" s="116" t="s">
        <v>105</v>
      </c>
      <c r="I43" s="119">
        <v>31.692891649413401</v>
      </c>
      <c r="J43" s="118">
        <v>858.41592920354105</v>
      </c>
      <c r="K43" s="118">
        <v>4.9911504424778768</v>
      </c>
      <c r="L43" s="118">
        <v>3.2743362831858409</v>
      </c>
      <c r="M43" s="118">
        <v>2.1504424778761067</v>
      </c>
      <c r="N43" s="118">
        <v>13.619469026548671</v>
      </c>
      <c r="O43" s="118">
        <v>387.18584070796629</v>
      </c>
      <c r="P43" s="118">
        <v>8.9203539823008828</v>
      </c>
      <c r="Q43" s="118">
        <v>459.1061946902683</v>
      </c>
      <c r="R43" s="118">
        <v>3.2654867256637159</v>
      </c>
      <c r="S43" s="118">
        <v>1.929203539823009</v>
      </c>
      <c r="T43" s="118">
        <v>8.45132743362832</v>
      </c>
      <c r="U43" s="118">
        <v>855.18584070796533</v>
      </c>
      <c r="V43" s="118">
        <v>640.86725663716959</v>
      </c>
      <c r="W43" s="122">
        <v>600</v>
      </c>
      <c r="X43" s="116" t="s">
        <v>334</v>
      </c>
      <c r="Y43" s="145">
        <v>44994</v>
      </c>
      <c r="Z43" s="145" t="s">
        <v>345</v>
      </c>
      <c r="AA43" s="148" t="s">
        <v>332</v>
      </c>
    </row>
    <row r="44" spans="1:27" ht="15.6" customHeight="1" x14ac:dyDescent="0.25">
      <c r="A44" s="116" t="s">
        <v>587</v>
      </c>
      <c r="B44" s="116" t="s">
        <v>586</v>
      </c>
      <c r="C44" s="116" t="s">
        <v>585</v>
      </c>
      <c r="D44" s="116" t="s">
        <v>129</v>
      </c>
      <c r="E44" s="120">
        <v>7201</v>
      </c>
      <c r="F44" s="116" t="s">
        <v>130</v>
      </c>
      <c r="G44" s="116" t="s">
        <v>110</v>
      </c>
      <c r="H44" s="116" t="s">
        <v>105</v>
      </c>
      <c r="I44" s="119">
        <v>17.714285714285701</v>
      </c>
      <c r="J44" s="118">
        <v>130.43362831858397</v>
      </c>
      <c r="K44" s="118">
        <v>75.796460176991133</v>
      </c>
      <c r="L44" s="118">
        <v>9.0530973451327377</v>
      </c>
      <c r="M44" s="118">
        <v>4.2566371681415855</v>
      </c>
      <c r="N44" s="118">
        <v>32.495575221238873</v>
      </c>
      <c r="O44" s="118">
        <v>174.42477876106273</v>
      </c>
      <c r="P44" s="118">
        <v>1.7876106194690267</v>
      </c>
      <c r="Q44" s="118">
        <v>10.83185840707965</v>
      </c>
      <c r="R44" s="118">
        <v>3.3628318584070791</v>
      </c>
      <c r="S44" s="118">
        <v>7.9823008849557509</v>
      </c>
      <c r="T44" s="118">
        <v>13.884955752212392</v>
      </c>
      <c r="U44" s="118">
        <v>194.30973451327563</v>
      </c>
      <c r="V44" s="118">
        <v>94.584070796460239</v>
      </c>
      <c r="W44" s="122">
        <v>285</v>
      </c>
      <c r="X44" s="116" t="s">
        <v>334</v>
      </c>
      <c r="Y44" s="145">
        <v>45260</v>
      </c>
      <c r="Z44" s="145" t="s">
        <v>345</v>
      </c>
      <c r="AA44" s="145" t="s">
        <v>332</v>
      </c>
    </row>
    <row r="45" spans="1:27" ht="15.6" customHeight="1" x14ac:dyDescent="0.25">
      <c r="A45" s="116" t="s">
        <v>584</v>
      </c>
      <c r="B45" s="116" t="s">
        <v>583</v>
      </c>
      <c r="C45" s="116" t="s">
        <v>186</v>
      </c>
      <c r="D45" s="116" t="s">
        <v>108</v>
      </c>
      <c r="E45" s="120">
        <v>79925</v>
      </c>
      <c r="F45" s="116" t="s">
        <v>124</v>
      </c>
      <c r="G45" s="116" t="s">
        <v>122</v>
      </c>
      <c r="H45" s="116" t="s">
        <v>105</v>
      </c>
      <c r="I45" s="119">
        <v>44.830459770114899</v>
      </c>
      <c r="J45" s="118">
        <v>468.08849557522416</v>
      </c>
      <c r="K45" s="118">
        <v>161.22123893805346</v>
      </c>
      <c r="L45" s="118">
        <v>99.115044247787651</v>
      </c>
      <c r="M45" s="118">
        <v>52.362831858407084</v>
      </c>
      <c r="N45" s="118">
        <v>248.2831858407084</v>
      </c>
      <c r="O45" s="118">
        <v>312.58407079646219</v>
      </c>
      <c r="P45" s="118">
        <v>51.194690265486727</v>
      </c>
      <c r="Q45" s="118">
        <v>168.72566371681438</v>
      </c>
      <c r="R45" s="118">
        <v>43.407079646017721</v>
      </c>
      <c r="S45" s="118">
        <v>56.592920353982322</v>
      </c>
      <c r="T45" s="118">
        <v>94.442477876106238</v>
      </c>
      <c r="U45" s="118">
        <v>586.34513274336859</v>
      </c>
      <c r="V45" s="118">
        <v>651.1769911504507</v>
      </c>
      <c r="W45" s="122">
        <v>450</v>
      </c>
      <c r="X45" s="116" t="s">
        <v>334</v>
      </c>
      <c r="Y45" s="145">
        <v>45015</v>
      </c>
      <c r="Z45" s="145" t="s">
        <v>345</v>
      </c>
      <c r="AA45" s="145" t="s">
        <v>332</v>
      </c>
    </row>
    <row r="46" spans="1:27" x14ac:dyDescent="0.25">
      <c r="A46" s="116" t="s">
        <v>582</v>
      </c>
      <c r="B46" s="116" t="s">
        <v>581</v>
      </c>
      <c r="C46" s="116" t="s">
        <v>192</v>
      </c>
      <c r="D46" s="116" t="s">
        <v>129</v>
      </c>
      <c r="E46" s="120">
        <v>7105</v>
      </c>
      <c r="F46" s="116" t="s">
        <v>130</v>
      </c>
      <c r="G46" s="116" t="s">
        <v>113</v>
      </c>
      <c r="H46" s="116" t="s">
        <v>4</v>
      </c>
      <c r="I46" s="119" t="s">
        <v>341</v>
      </c>
      <c r="J46" s="118">
        <v>0.4336283185840708</v>
      </c>
      <c r="K46" s="118">
        <v>0</v>
      </c>
      <c r="L46" s="118">
        <v>0</v>
      </c>
      <c r="M46" s="118">
        <v>0</v>
      </c>
      <c r="N46" s="118">
        <v>0</v>
      </c>
      <c r="O46" s="118">
        <v>0.4336283185840708</v>
      </c>
      <c r="P46" s="118">
        <v>0</v>
      </c>
      <c r="Q46" s="118">
        <v>0</v>
      </c>
      <c r="R46" s="118">
        <v>0</v>
      </c>
      <c r="S46" s="118">
        <v>0</v>
      </c>
      <c r="T46" s="118">
        <v>0</v>
      </c>
      <c r="U46" s="118">
        <v>0.4336283185840708</v>
      </c>
      <c r="V46" s="118">
        <v>0.4336283185840708</v>
      </c>
      <c r="W46" s="122" t="s">
        <v>341</v>
      </c>
      <c r="X46" s="116" t="s">
        <v>334</v>
      </c>
      <c r="Y46" s="145">
        <v>44288</v>
      </c>
      <c r="Z46" s="145" t="s">
        <v>345</v>
      </c>
      <c r="AA46" s="148" t="s">
        <v>332</v>
      </c>
    </row>
    <row r="47" spans="1:27" ht="15.6" customHeight="1" x14ac:dyDescent="0.25">
      <c r="A47" s="116" t="s">
        <v>580</v>
      </c>
      <c r="B47" s="116" t="s">
        <v>579</v>
      </c>
      <c r="C47" s="116" t="s">
        <v>576</v>
      </c>
      <c r="D47" s="116" t="s">
        <v>106</v>
      </c>
      <c r="E47" s="120">
        <v>31537</v>
      </c>
      <c r="F47" s="116" t="s">
        <v>107</v>
      </c>
      <c r="G47" s="116" t="s">
        <v>104</v>
      </c>
      <c r="H47" s="116" t="s">
        <v>4</v>
      </c>
      <c r="I47" s="119">
        <v>30.735294117647101</v>
      </c>
      <c r="J47" s="118">
        <v>172.13274336283246</v>
      </c>
      <c r="K47" s="118">
        <v>14.044247787610621</v>
      </c>
      <c r="L47" s="118">
        <v>17.070796460176986</v>
      </c>
      <c r="M47" s="118">
        <v>28.592920353982301</v>
      </c>
      <c r="N47" s="118">
        <v>56.150442477876062</v>
      </c>
      <c r="O47" s="118">
        <v>175.69026548672622</v>
      </c>
      <c r="P47" s="118">
        <v>0</v>
      </c>
      <c r="Q47" s="118">
        <v>0</v>
      </c>
      <c r="R47" s="118">
        <v>22.79646017699115</v>
      </c>
      <c r="S47" s="118">
        <v>9.663716814159292</v>
      </c>
      <c r="T47" s="118">
        <v>5.389380530973451</v>
      </c>
      <c r="U47" s="118">
        <v>193.99115044247839</v>
      </c>
      <c r="V47" s="118">
        <v>171.35398230088518</v>
      </c>
      <c r="W47" s="122">
        <v>338</v>
      </c>
      <c r="X47" s="116" t="s">
        <v>334</v>
      </c>
      <c r="Y47" s="145">
        <v>44589</v>
      </c>
      <c r="Z47" s="145" t="s">
        <v>345</v>
      </c>
      <c r="AA47" s="145" t="s">
        <v>332</v>
      </c>
    </row>
    <row r="48" spans="1:27" ht="15.6" customHeight="1" x14ac:dyDescent="0.25">
      <c r="A48" s="116" t="s">
        <v>578</v>
      </c>
      <c r="B48" s="116" t="s">
        <v>577</v>
      </c>
      <c r="C48" s="116" t="s">
        <v>576</v>
      </c>
      <c r="D48" s="116" t="s">
        <v>106</v>
      </c>
      <c r="E48" s="120">
        <v>31537</v>
      </c>
      <c r="F48" s="116" t="s">
        <v>107</v>
      </c>
      <c r="G48" s="116" t="s">
        <v>104</v>
      </c>
      <c r="H48" s="116" t="s">
        <v>4</v>
      </c>
      <c r="I48" s="119">
        <v>44.662912308929997</v>
      </c>
      <c r="J48" s="118">
        <v>520.89380530973767</v>
      </c>
      <c r="K48" s="118">
        <v>68.389380530973511</v>
      </c>
      <c r="L48" s="118">
        <v>33.796460176991147</v>
      </c>
      <c r="M48" s="118">
        <v>28.115044247787601</v>
      </c>
      <c r="N48" s="118">
        <v>106.26548672566371</v>
      </c>
      <c r="O48" s="118">
        <v>544.92920353982424</v>
      </c>
      <c r="P48" s="118">
        <v>0</v>
      </c>
      <c r="Q48" s="118">
        <v>0</v>
      </c>
      <c r="R48" s="118">
        <v>25.185840707964591</v>
      </c>
      <c r="S48" s="118">
        <v>16.371681415929203</v>
      </c>
      <c r="T48" s="118">
        <v>23.460176991150444</v>
      </c>
      <c r="U48" s="118">
        <v>586.176991150444</v>
      </c>
      <c r="V48" s="118">
        <v>482.50442477875964</v>
      </c>
      <c r="W48" s="122">
        <v>544</v>
      </c>
      <c r="X48" s="116" t="s">
        <v>334</v>
      </c>
      <c r="Y48" s="145">
        <v>44959</v>
      </c>
      <c r="Z48" s="145" t="s">
        <v>345</v>
      </c>
      <c r="AA48" s="145" t="s">
        <v>332</v>
      </c>
    </row>
    <row r="49" spans="1:27" ht="15.6" customHeight="1" x14ac:dyDescent="0.25">
      <c r="A49" s="116" t="s">
        <v>575</v>
      </c>
      <c r="B49" s="116" t="s">
        <v>564</v>
      </c>
      <c r="C49" s="116" t="s">
        <v>563</v>
      </c>
      <c r="D49" s="116" t="s">
        <v>115</v>
      </c>
      <c r="E49" s="120">
        <v>85132</v>
      </c>
      <c r="F49" s="116" t="s">
        <v>116</v>
      </c>
      <c r="G49" s="116" t="s">
        <v>122</v>
      </c>
      <c r="H49" s="116" t="s">
        <v>4</v>
      </c>
      <c r="I49" s="119">
        <v>11.850361521534101</v>
      </c>
      <c r="J49" s="118">
        <v>304.00884955752991</v>
      </c>
      <c r="K49" s="118">
        <v>55.141592920354022</v>
      </c>
      <c r="L49" s="118">
        <v>2.5044247787610536</v>
      </c>
      <c r="M49" s="118">
        <v>2.4159292035398243</v>
      </c>
      <c r="N49" s="118">
        <v>76.769911504424996</v>
      </c>
      <c r="O49" s="118">
        <v>287.22123893806008</v>
      </c>
      <c r="P49" s="118">
        <v>4.4247787610619468E-2</v>
      </c>
      <c r="Q49" s="118">
        <v>3.5398230088495575E-2</v>
      </c>
      <c r="R49" s="118">
        <v>4.4955752212389308</v>
      </c>
      <c r="S49" s="118">
        <v>6.4070796460176966</v>
      </c>
      <c r="T49" s="118">
        <v>24.353982300884951</v>
      </c>
      <c r="U49" s="118">
        <v>328.81415929204417</v>
      </c>
      <c r="V49" s="118">
        <v>246.69911504425264</v>
      </c>
      <c r="W49" s="122">
        <v>392</v>
      </c>
      <c r="X49" s="116" t="s">
        <v>334</v>
      </c>
      <c r="Y49" s="145">
        <v>44966</v>
      </c>
      <c r="Z49" s="145" t="s">
        <v>345</v>
      </c>
      <c r="AA49" s="145" t="s">
        <v>332</v>
      </c>
    </row>
    <row r="50" spans="1:27" ht="15.6" customHeight="1" x14ac:dyDescent="0.25">
      <c r="A50" s="116" t="s">
        <v>574</v>
      </c>
      <c r="B50" s="116" t="s">
        <v>573</v>
      </c>
      <c r="C50" s="116" t="s">
        <v>572</v>
      </c>
      <c r="D50" s="116" t="s">
        <v>106</v>
      </c>
      <c r="E50" s="120">
        <v>30161</v>
      </c>
      <c r="F50" s="116" t="s">
        <v>107</v>
      </c>
      <c r="G50" s="116" t="s">
        <v>126</v>
      </c>
      <c r="H50" s="116" t="s">
        <v>105</v>
      </c>
      <c r="I50" s="119">
        <v>1.6923076923076901</v>
      </c>
      <c r="J50" s="118">
        <v>1.7699115044247787E-2</v>
      </c>
      <c r="K50" s="118">
        <v>8.8495575221238937E-3</v>
      </c>
      <c r="L50" s="118">
        <v>6.1946902654867256E-2</v>
      </c>
      <c r="M50" s="118">
        <v>0.10619469026548672</v>
      </c>
      <c r="N50" s="118">
        <v>0.10619469026548672</v>
      </c>
      <c r="O50" s="118">
        <v>5.3097345132743362E-2</v>
      </c>
      <c r="P50" s="118">
        <v>1.7699115044247787E-2</v>
      </c>
      <c r="Q50" s="118">
        <v>1.7699115044247787E-2</v>
      </c>
      <c r="R50" s="118">
        <v>2.6548672566371681E-2</v>
      </c>
      <c r="S50" s="118">
        <v>0</v>
      </c>
      <c r="T50" s="118">
        <v>0</v>
      </c>
      <c r="U50" s="118">
        <v>0.16814159292035397</v>
      </c>
      <c r="V50" s="118">
        <v>0.11504424778761062</v>
      </c>
      <c r="W50" s="122" t="s">
        <v>341</v>
      </c>
      <c r="X50" s="116" t="s">
        <v>341</v>
      </c>
      <c r="Y50" s="116" t="s">
        <v>341</v>
      </c>
      <c r="Z50" s="116" t="s">
        <v>341</v>
      </c>
      <c r="AA50" s="116" t="s">
        <v>341</v>
      </c>
    </row>
    <row r="51" spans="1:27" x14ac:dyDescent="0.25">
      <c r="A51" s="116" t="s">
        <v>571</v>
      </c>
      <c r="B51" s="116" t="s">
        <v>570</v>
      </c>
      <c r="C51" s="116" t="s">
        <v>569</v>
      </c>
      <c r="D51" s="116" t="s">
        <v>142</v>
      </c>
      <c r="E51" s="120">
        <v>56007</v>
      </c>
      <c r="F51" s="116" t="s">
        <v>143</v>
      </c>
      <c r="G51" s="116" t="s">
        <v>113</v>
      </c>
      <c r="H51" s="116" t="s">
        <v>4</v>
      </c>
      <c r="I51" s="119">
        <v>41.536082474226802</v>
      </c>
      <c r="J51" s="118">
        <v>2.9292035398230087</v>
      </c>
      <c r="K51" s="118">
        <v>7.442477876106194</v>
      </c>
      <c r="L51" s="118">
        <v>19.743362831858402</v>
      </c>
      <c r="M51" s="118">
        <v>5.0265486725663706</v>
      </c>
      <c r="N51" s="118">
        <v>20.584070796460171</v>
      </c>
      <c r="O51" s="118">
        <v>14.557522123893799</v>
      </c>
      <c r="P51" s="118">
        <v>0</v>
      </c>
      <c r="Q51" s="118">
        <v>0</v>
      </c>
      <c r="R51" s="118">
        <v>8.1061946902654878</v>
      </c>
      <c r="S51" s="118">
        <v>0.38053097345132747</v>
      </c>
      <c r="T51" s="118">
        <v>1.9734513274336285</v>
      </c>
      <c r="U51" s="118">
        <v>24.681415929203538</v>
      </c>
      <c r="V51" s="118">
        <v>30.522123893805301</v>
      </c>
      <c r="W51" s="122" t="s">
        <v>341</v>
      </c>
      <c r="X51" s="116" t="s">
        <v>334</v>
      </c>
      <c r="Y51" s="145">
        <v>44959</v>
      </c>
      <c r="Z51" s="145" t="s">
        <v>333</v>
      </c>
      <c r="AA51" s="145" t="s">
        <v>332</v>
      </c>
    </row>
    <row r="52" spans="1:27" ht="15.6" customHeight="1" x14ac:dyDescent="0.25">
      <c r="A52" s="116" t="s">
        <v>568</v>
      </c>
      <c r="B52" s="116" t="s">
        <v>567</v>
      </c>
      <c r="C52" s="116" t="s">
        <v>566</v>
      </c>
      <c r="D52" s="116" t="s">
        <v>131</v>
      </c>
      <c r="E52" s="120">
        <v>23901</v>
      </c>
      <c r="F52" s="116" t="s">
        <v>132</v>
      </c>
      <c r="G52" s="116" t="s">
        <v>104</v>
      </c>
      <c r="H52" s="116" t="s">
        <v>4</v>
      </c>
      <c r="I52" s="119">
        <v>73.770547945205493</v>
      </c>
      <c r="J52" s="118">
        <v>26.805309734513315</v>
      </c>
      <c r="K52" s="118">
        <v>19.247787610619469</v>
      </c>
      <c r="L52" s="118">
        <v>52.743362831858441</v>
      </c>
      <c r="M52" s="118">
        <v>84.849557522123888</v>
      </c>
      <c r="N52" s="118">
        <v>135.81415929203547</v>
      </c>
      <c r="O52" s="118">
        <v>47.831858407079601</v>
      </c>
      <c r="P52" s="118">
        <v>0</v>
      </c>
      <c r="Q52" s="118">
        <v>0</v>
      </c>
      <c r="R52" s="118">
        <v>57.929203539822986</v>
      </c>
      <c r="S52" s="118">
        <v>14.831858407079647</v>
      </c>
      <c r="T52" s="118">
        <v>11.690265486725664</v>
      </c>
      <c r="U52" s="118">
        <v>99.194690265486685</v>
      </c>
      <c r="V52" s="118">
        <v>124.84955752212385</v>
      </c>
      <c r="W52" s="122">
        <v>500</v>
      </c>
      <c r="X52" s="116" t="s">
        <v>334</v>
      </c>
      <c r="Y52" s="145">
        <v>45043</v>
      </c>
      <c r="Z52" s="145" t="s">
        <v>420</v>
      </c>
      <c r="AA52" s="145" t="s">
        <v>332</v>
      </c>
    </row>
    <row r="53" spans="1:27" ht="15.6" customHeight="1" x14ac:dyDescent="0.25">
      <c r="A53" s="116" t="s">
        <v>565</v>
      </c>
      <c r="B53" s="116" t="s">
        <v>564</v>
      </c>
      <c r="C53" s="116" t="s">
        <v>563</v>
      </c>
      <c r="D53" s="116" t="s">
        <v>115</v>
      </c>
      <c r="E53" s="120">
        <v>85232</v>
      </c>
      <c r="F53" s="116" t="s">
        <v>116</v>
      </c>
      <c r="G53" s="116" t="s">
        <v>145</v>
      </c>
      <c r="H53" s="116" t="s">
        <v>4</v>
      </c>
      <c r="I53" s="119">
        <v>2.3772401433691801</v>
      </c>
      <c r="J53" s="118">
        <v>108.04424778761145</v>
      </c>
      <c r="K53" s="118">
        <v>16.964601769911546</v>
      </c>
      <c r="L53" s="118">
        <v>10.619469026548698</v>
      </c>
      <c r="M53" s="118">
        <v>6.9469026548672534</v>
      </c>
      <c r="N53" s="118">
        <v>31.840707964601279</v>
      </c>
      <c r="O53" s="118">
        <v>107.33628318584158</v>
      </c>
      <c r="P53" s="118">
        <v>0.76991150442477929</v>
      </c>
      <c r="Q53" s="118">
        <v>2.6283185840707892</v>
      </c>
      <c r="R53" s="118">
        <v>3.1415929203539577</v>
      </c>
      <c r="S53" s="118">
        <v>1.0619469026548682</v>
      </c>
      <c r="T53" s="118">
        <v>1.5309734513274353</v>
      </c>
      <c r="U53" s="118">
        <v>136.84070796460443</v>
      </c>
      <c r="V53" s="118">
        <v>100.9115044247802</v>
      </c>
      <c r="W53" s="122" t="s">
        <v>341</v>
      </c>
      <c r="X53" s="116" t="s">
        <v>114</v>
      </c>
      <c r="Y53" s="147" t="s">
        <v>114</v>
      </c>
      <c r="Z53" s="147" t="s">
        <v>114</v>
      </c>
      <c r="AA53" s="147" t="s">
        <v>114</v>
      </c>
    </row>
    <row r="54" spans="1:27" ht="15.6" customHeight="1" x14ac:dyDescent="0.25">
      <c r="A54" s="116" t="s">
        <v>562</v>
      </c>
      <c r="B54" s="116" t="s">
        <v>561</v>
      </c>
      <c r="C54" s="116" t="s">
        <v>560</v>
      </c>
      <c r="D54" s="116" t="s">
        <v>149</v>
      </c>
      <c r="E54" s="120">
        <v>44024</v>
      </c>
      <c r="F54" s="116" t="s">
        <v>150</v>
      </c>
      <c r="G54" s="116" t="s">
        <v>126</v>
      </c>
      <c r="H54" s="116" t="s">
        <v>105</v>
      </c>
      <c r="I54" s="119">
        <v>64.62</v>
      </c>
      <c r="J54" s="118">
        <v>34.601769911504412</v>
      </c>
      <c r="K54" s="118">
        <v>5.7345132743362823</v>
      </c>
      <c r="L54" s="118">
        <v>8.477876106194687</v>
      </c>
      <c r="M54" s="118">
        <v>3.0442477876106193</v>
      </c>
      <c r="N54" s="118">
        <v>16.566371681415927</v>
      </c>
      <c r="O54" s="118">
        <v>30.486725663716815</v>
      </c>
      <c r="P54" s="118">
        <v>0.63716814159292035</v>
      </c>
      <c r="Q54" s="118">
        <v>4.1681415929203522</v>
      </c>
      <c r="R54" s="118">
        <v>5.0442477876106189</v>
      </c>
      <c r="S54" s="118">
        <v>3.5486725663716814</v>
      </c>
      <c r="T54" s="118">
        <v>6.1327433628318584</v>
      </c>
      <c r="U54" s="118">
        <v>37.132743362831846</v>
      </c>
      <c r="V54" s="118">
        <v>26.495575221238948</v>
      </c>
      <c r="W54" s="122" t="s">
        <v>341</v>
      </c>
      <c r="X54" s="116" t="s">
        <v>334</v>
      </c>
      <c r="Y54" s="145">
        <v>44959</v>
      </c>
      <c r="Z54" s="145" t="s">
        <v>425</v>
      </c>
      <c r="AA54" s="145" t="s">
        <v>332</v>
      </c>
    </row>
    <row r="55" spans="1:27" x14ac:dyDescent="0.25">
      <c r="A55" s="116" t="s">
        <v>559</v>
      </c>
      <c r="B55" s="116" t="s">
        <v>558</v>
      </c>
      <c r="C55" s="116" t="s">
        <v>557</v>
      </c>
      <c r="D55" s="116" t="s">
        <v>102</v>
      </c>
      <c r="E55" s="120">
        <v>93250</v>
      </c>
      <c r="F55" s="116" t="s">
        <v>140</v>
      </c>
      <c r="G55" s="116" t="s">
        <v>110</v>
      </c>
      <c r="H55" s="116" t="s">
        <v>105</v>
      </c>
      <c r="I55" s="119">
        <v>63.687943262411302</v>
      </c>
      <c r="J55" s="118">
        <v>42.823008849557468</v>
      </c>
      <c r="K55" s="118">
        <v>16.805309734513276</v>
      </c>
      <c r="L55" s="118">
        <v>45.141592920353986</v>
      </c>
      <c r="M55" s="118">
        <v>136.34513274336285</v>
      </c>
      <c r="N55" s="118">
        <v>179.55752212389382</v>
      </c>
      <c r="O55" s="118">
        <v>61.548672566371593</v>
      </c>
      <c r="P55" s="118">
        <v>8.8495575221238937E-3</v>
      </c>
      <c r="Q55" s="118">
        <v>0</v>
      </c>
      <c r="R55" s="118">
        <v>114.77876106194685</v>
      </c>
      <c r="S55" s="118">
        <v>5.1504424778761075</v>
      </c>
      <c r="T55" s="118">
        <v>5.938053097345132</v>
      </c>
      <c r="U55" s="118">
        <v>115.24778761061937</v>
      </c>
      <c r="V55" s="118">
        <v>169.1061946902656</v>
      </c>
      <c r="W55" s="122">
        <v>560</v>
      </c>
      <c r="X55" s="116" t="s">
        <v>334</v>
      </c>
      <c r="Y55" s="145">
        <v>44952</v>
      </c>
      <c r="Z55" s="145" t="s">
        <v>345</v>
      </c>
      <c r="AA55" s="145" t="s">
        <v>332</v>
      </c>
    </row>
    <row r="56" spans="1:27" x14ac:dyDescent="0.25">
      <c r="A56" s="116" t="s">
        <v>556</v>
      </c>
      <c r="B56" s="116" t="s">
        <v>555</v>
      </c>
      <c r="C56" s="116" t="s">
        <v>554</v>
      </c>
      <c r="D56" s="116" t="s">
        <v>168</v>
      </c>
      <c r="E56" s="120">
        <v>96910</v>
      </c>
      <c r="F56" s="116" t="s">
        <v>140</v>
      </c>
      <c r="G56" s="116" t="s">
        <v>126</v>
      </c>
      <c r="H56" s="116" t="s">
        <v>105</v>
      </c>
      <c r="I56" s="119">
        <v>52</v>
      </c>
      <c r="J56" s="118">
        <v>0.27433628318584069</v>
      </c>
      <c r="K56" s="118">
        <v>1.3805309734513274</v>
      </c>
      <c r="L56" s="118">
        <v>3.8407079646017701</v>
      </c>
      <c r="M56" s="118">
        <v>0</v>
      </c>
      <c r="N56" s="118">
        <v>5.2212389380530979</v>
      </c>
      <c r="O56" s="118">
        <v>0.27433628318584069</v>
      </c>
      <c r="P56" s="118">
        <v>0</v>
      </c>
      <c r="Q56" s="118">
        <v>0</v>
      </c>
      <c r="R56" s="118">
        <v>4.946902654867257</v>
      </c>
      <c r="S56" s="118">
        <v>0.27433628318584069</v>
      </c>
      <c r="T56" s="118">
        <v>0</v>
      </c>
      <c r="U56" s="118">
        <v>0.27433628318584069</v>
      </c>
      <c r="V56" s="118">
        <v>4.5663716814159301</v>
      </c>
      <c r="W56" s="122" t="s">
        <v>341</v>
      </c>
      <c r="X56" s="116" t="s">
        <v>341</v>
      </c>
      <c r="Y56" s="116" t="s">
        <v>341</v>
      </c>
      <c r="Z56" s="116" t="s">
        <v>341</v>
      </c>
      <c r="AA56" s="116" t="s">
        <v>341</v>
      </c>
    </row>
    <row r="57" spans="1:27" ht="15.6" customHeight="1" x14ac:dyDescent="0.25">
      <c r="A57" s="116" t="s">
        <v>553</v>
      </c>
      <c r="B57" s="116" t="s">
        <v>552</v>
      </c>
      <c r="C57" s="116" t="s">
        <v>551</v>
      </c>
      <c r="D57" s="116" t="s">
        <v>117</v>
      </c>
      <c r="E57" s="120">
        <v>39520</v>
      </c>
      <c r="F57" s="116" t="s">
        <v>112</v>
      </c>
      <c r="G57" s="116" t="s">
        <v>113</v>
      </c>
      <c r="H57" s="116" t="s">
        <v>105</v>
      </c>
      <c r="I57" s="119">
        <v>2.6748466257668699</v>
      </c>
      <c r="J57" s="118">
        <v>4.743362831858402</v>
      </c>
      <c r="K57" s="118">
        <v>1.4070796460177004</v>
      </c>
      <c r="L57" s="118">
        <v>1.6991150442477894</v>
      </c>
      <c r="M57" s="118">
        <v>0.75221238938053148</v>
      </c>
      <c r="N57" s="118">
        <v>2.3628318584070809</v>
      </c>
      <c r="O57" s="118">
        <v>6.035398230088493</v>
      </c>
      <c r="P57" s="118">
        <v>8.8495575221238937E-3</v>
      </c>
      <c r="Q57" s="118">
        <v>0.19469026548672563</v>
      </c>
      <c r="R57" s="118">
        <v>7.0796460176991149E-2</v>
      </c>
      <c r="S57" s="118">
        <v>8.8495575221238937E-3</v>
      </c>
      <c r="T57" s="118">
        <v>8.8495575221238937E-3</v>
      </c>
      <c r="U57" s="118">
        <v>8.5132743362831906</v>
      </c>
      <c r="V57" s="118">
        <v>4.1327433628318522</v>
      </c>
      <c r="W57" s="122" t="s">
        <v>341</v>
      </c>
      <c r="X57" s="116" t="s">
        <v>163</v>
      </c>
      <c r="Y57" s="145">
        <v>44558</v>
      </c>
      <c r="Z57" s="145" t="s">
        <v>372</v>
      </c>
      <c r="AA57" s="145" t="s">
        <v>332</v>
      </c>
    </row>
    <row r="58" spans="1:27" x14ac:dyDescent="0.25">
      <c r="A58" s="116" t="s">
        <v>550</v>
      </c>
      <c r="B58" s="116" t="s">
        <v>549</v>
      </c>
      <c r="C58" s="116" t="s">
        <v>548</v>
      </c>
      <c r="D58" s="116" t="s">
        <v>147</v>
      </c>
      <c r="E58" s="120">
        <v>89015</v>
      </c>
      <c r="F58" s="116" t="s">
        <v>148</v>
      </c>
      <c r="G58" s="116" t="s">
        <v>126</v>
      </c>
      <c r="H58" s="116" t="s">
        <v>105</v>
      </c>
      <c r="I58" s="119">
        <v>36.518691588785003</v>
      </c>
      <c r="J58" s="118">
        <v>9.9203539823008864</v>
      </c>
      <c r="K58" s="118">
        <v>17.477876106194689</v>
      </c>
      <c r="L58" s="118">
        <v>27.424778761061937</v>
      </c>
      <c r="M58" s="118">
        <v>11.000000000000004</v>
      </c>
      <c r="N58" s="118">
        <v>38.858407079646028</v>
      </c>
      <c r="O58" s="118">
        <v>14.424778761061949</v>
      </c>
      <c r="P58" s="118">
        <v>9.6725663716814161</v>
      </c>
      <c r="Q58" s="118">
        <v>2.8672566371681416</v>
      </c>
      <c r="R58" s="118">
        <v>20.008849557522119</v>
      </c>
      <c r="S58" s="118">
        <v>10.353982300884955</v>
      </c>
      <c r="T58" s="118">
        <v>8.2035398230088497</v>
      </c>
      <c r="U58" s="118">
        <v>27.256637168141591</v>
      </c>
      <c r="V58" s="118">
        <v>52.530973451327462</v>
      </c>
      <c r="W58" s="122" t="s">
        <v>341</v>
      </c>
      <c r="X58" s="116" t="s">
        <v>334</v>
      </c>
      <c r="Y58" s="145">
        <v>45022</v>
      </c>
      <c r="Z58" s="145" t="s">
        <v>425</v>
      </c>
      <c r="AA58" s="148" t="s">
        <v>332</v>
      </c>
    </row>
    <row r="59" spans="1:27" ht="15.6" customHeight="1" x14ac:dyDescent="0.25">
      <c r="A59" s="116" t="s">
        <v>547</v>
      </c>
      <c r="B59" s="116" t="s">
        <v>546</v>
      </c>
      <c r="C59" s="116" t="s">
        <v>187</v>
      </c>
      <c r="D59" s="116" t="s">
        <v>108</v>
      </c>
      <c r="E59" s="120">
        <v>77032</v>
      </c>
      <c r="F59" s="116" t="s">
        <v>125</v>
      </c>
      <c r="G59" s="116" t="s">
        <v>110</v>
      </c>
      <c r="H59" s="116" t="s">
        <v>105</v>
      </c>
      <c r="I59" s="119">
        <v>38.769505127061997</v>
      </c>
      <c r="J59" s="118">
        <v>812.22123893807066</v>
      </c>
      <c r="K59" s="118">
        <v>19.424778761061937</v>
      </c>
      <c r="L59" s="118">
        <v>2.7522123893805297</v>
      </c>
      <c r="M59" s="118">
        <v>0.99999999999999989</v>
      </c>
      <c r="N59" s="118">
        <v>6.2035398230088505</v>
      </c>
      <c r="O59" s="118">
        <v>705.80530973452835</v>
      </c>
      <c r="P59" s="118">
        <v>0.55752212389380529</v>
      </c>
      <c r="Q59" s="118">
        <v>122.83185840707947</v>
      </c>
      <c r="R59" s="118">
        <v>1.6548672566371678</v>
      </c>
      <c r="S59" s="118">
        <v>1.9999999999999998</v>
      </c>
      <c r="T59" s="118">
        <v>1.4690265486725662</v>
      </c>
      <c r="U59" s="118">
        <v>830.27433628320364</v>
      </c>
      <c r="V59" s="118">
        <v>433.77876106194839</v>
      </c>
      <c r="W59" s="122">
        <v>750</v>
      </c>
      <c r="X59" s="116" t="s">
        <v>334</v>
      </c>
      <c r="Y59" s="145">
        <v>44952</v>
      </c>
      <c r="Z59" s="145" t="s">
        <v>345</v>
      </c>
      <c r="AA59" s="145" t="s">
        <v>332</v>
      </c>
    </row>
    <row r="60" spans="1:27" x14ac:dyDescent="0.25">
      <c r="A60" s="116" t="s">
        <v>545</v>
      </c>
      <c r="B60" s="116" t="s">
        <v>544</v>
      </c>
      <c r="C60" s="116" t="s">
        <v>543</v>
      </c>
      <c r="D60" s="116" t="s">
        <v>102</v>
      </c>
      <c r="E60" s="120">
        <v>92231</v>
      </c>
      <c r="F60" s="116" t="s">
        <v>118</v>
      </c>
      <c r="G60" s="116" t="s">
        <v>110</v>
      </c>
      <c r="H60" s="116" t="s">
        <v>105</v>
      </c>
      <c r="I60" s="119">
        <v>45.962326503635197</v>
      </c>
      <c r="J60" s="118">
        <v>593.31858407080301</v>
      </c>
      <c r="K60" s="118">
        <v>6.1150442477876101</v>
      </c>
      <c r="L60" s="118">
        <v>12.389380530973451</v>
      </c>
      <c r="M60" s="118">
        <v>19.707964601769909</v>
      </c>
      <c r="N60" s="118">
        <v>66.911504424778741</v>
      </c>
      <c r="O60" s="118">
        <v>564.31858407080824</v>
      </c>
      <c r="P60" s="118">
        <v>0.30088495575221241</v>
      </c>
      <c r="Q60" s="118">
        <v>0</v>
      </c>
      <c r="R60" s="118">
        <v>36.752212389380539</v>
      </c>
      <c r="S60" s="118">
        <v>9.0265486725663706</v>
      </c>
      <c r="T60" s="118">
        <v>10.699115044247785</v>
      </c>
      <c r="U60" s="118">
        <v>575.05309734514242</v>
      </c>
      <c r="V60" s="118">
        <v>374.60176991150473</v>
      </c>
      <c r="W60" s="122">
        <v>640</v>
      </c>
      <c r="X60" s="116" t="s">
        <v>334</v>
      </c>
      <c r="Y60" s="145">
        <v>44952</v>
      </c>
      <c r="Z60" s="145" t="s">
        <v>345</v>
      </c>
      <c r="AA60" s="148" t="s">
        <v>332</v>
      </c>
    </row>
    <row r="61" spans="1:27" ht="15.6" customHeight="1" x14ac:dyDescent="0.25">
      <c r="A61" s="116" t="s">
        <v>542</v>
      </c>
      <c r="B61" s="116" t="s">
        <v>541</v>
      </c>
      <c r="C61" s="116" t="s">
        <v>478</v>
      </c>
      <c r="D61" s="116" t="s">
        <v>108</v>
      </c>
      <c r="E61" s="120">
        <v>77301</v>
      </c>
      <c r="F61" s="116" t="s">
        <v>125</v>
      </c>
      <c r="G61" s="116" t="s">
        <v>113</v>
      </c>
      <c r="H61" s="116" t="s">
        <v>105</v>
      </c>
      <c r="I61" s="119">
        <v>36.7529411764706</v>
      </c>
      <c r="J61" s="118">
        <v>905.74336283185858</v>
      </c>
      <c r="K61" s="118">
        <v>32.283185840707908</v>
      </c>
      <c r="L61" s="118">
        <v>6.1150442477876101</v>
      </c>
      <c r="M61" s="118">
        <v>1.8230088495575221</v>
      </c>
      <c r="N61" s="118">
        <v>19.398230088495577</v>
      </c>
      <c r="O61" s="118">
        <v>926.56637168141447</v>
      </c>
      <c r="P61" s="118">
        <v>0</v>
      </c>
      <c r="Q61" s="118">
        <v>0</v>
      </c>
      <c r="R61" s="118">
        <v>2.5221238938053099</v>
      </c>
      <c r="S61" s="118">
        <v>2.8407079646017697</v>
      </c>
      <c r="T61" s="118">
        <v>4.9026548672566372</v>
      </c>
      <c r="U61" s="118">
        <v>935.69911504424761</v>
      </c>
      <c r="V61" s="118">
        <v>565.21238938053432</v>
      </c>
      <c r="W61" s="122" t="s">
        <v>341</v>
      </c>
      <c r="X61" s="116" t="s">
        <v>334</v>
      </c>
      <c r="Y61" s="145">
        <v>44938</v>
      </c>
      <c r="Z61" s="145" t="s">
        <v>333</v>
      </c>
      <c r="AA61" s="145" t="s">
        <v>332</v>
      </c>
    </row>
    <row r="62" spans="1:27" x14ac:dyDescent="0.25">
      <c r="A62" s="116" t="s">
        <v>540</v>
      </c>
      <c r="B62" s="116" t="s">
        <v>539</v>
      </c>
      <c r="C62" s="116" t="s">
        <v>538</v>
      </c>
      <c r="D62" s="116" t="s">
        <v>170</v>
      </c>
      <c r="E62" s="120">
        <v>83442</v>
      </c>
      <c r="F62" s="116" t="s">
        <v>148</v>
      </c>
      <c r="G62" s="116" t="s">
        <v>113</v>
      </c>
      <c r="H62" s="116" t="s">
        <v>105</v>
      </c>
      <c r="I62" s="119">
        <v>3.7941176470588198</v>
      </c>
      <c r="J62" s="118">
        <v>0.20353982300884954</v>
      </c>
      <c r="K62" s="118">
        <v>0.53097345132743357</v>
      </c>
      <c r="L62" s="118">
        <v>0.39823008849557517</v>
      </c>
      <c r="M62" s="118">
        <v>0.21238938053097348</v>
      </c>
      <c r="N62" s="118">
        <v>1.1150442477876108</v>
      </c>
      <c r="O62" s="118">
        <v>0.23008849557522124</v>
      </c>
      <c r="P62" s="118">
        <v>0</v>
      </c>
      <c r="Q62" s="118">
        <v>0</v>
      </c>
      <c r="R62" s="118">
        <v>0.1415929203539823</v>
      </c>
      <c r="S62" s="118">
        <v>0.11504424778761062</v>
      </c>
      <c r="T62" s="118">
        <v>0</v>
      </c>
      <c r="U62" s="118">
        <v>1.0884955752212391</v>
      </c>
      <c r="V62" s="118">
        <v>0.85840707964601781</v>
      </c>
      <c r="W62" s="122" t="s">
        <v>341</v>
      </c>
      <c r="X62" s="116" t="s">
        <v>163</v>
      </c>
      <c r="Y62" s="145">
        <v>44515</v>
      </c>
      <c r="Z62" s="145" t="s">
        <v>372</v>
      </c>
      <c r="AA62" s="148" t="s">
        <v>332</v>
      </c>
    </row>
    <row r="63" spans="1:27" ht="15.75" customHeight="1" x14ac:dyDescent="0.25">
      <c r="A63" s="116" t="s">
        <v>537</v>
      </c>
      <c r="B63" s="116" t="s">
        <v>536</v>
      </c>
      <c r="C63" s="116" t="s">
        <v>535</v>
      </c>
      <c r="D63" s="116" t="s">
        <v>111</v>
      </c>
      <c r="E63" s="120">
        <v>71342</v>
      </c>
      <c r="F63" s="116" t="s">
        <v>112</v>
      </c>
      <c r="G63" s="116" t="s">
        <v>104</v>
      </c>
      <c r="H63" s="116" t="s">
        <v>105</v>
      </c>
      <c r="I63" s="119">
        <v>35.776179941003001</v>
      </c>
      <c r="J63" s="118">
        <v>403.39823008849896</v>
      </c>
      <c r="K63" s="118">
        <v>180</v>
      </c>
      <c r="L63" s="118">
        <v>244.3097345132748</v>
      </c>
      <c r="M63" s="118">
        <v>179.76106194690288</v>
      </c>
      <c r="N63" s="118">
        <v>477.57522123894148</v>
      </c>
      <c r="O63" s="118">
        <v>528.26548672566776</v>
      </c>
      <c r="P63" s="118">
        <v>0.19469026548672566</v>
      </c>
      <c r="Q63" s="118">
        <v>1.433628318584071</v>
      </c>
      <c r="R63" s="118">
        <v>191.15929203539847</v>
      </c>
      <c r="S63" s="118">
        <v>81.548672566371707</v>
      </c>
      <c r="T63" s="118">
        <v>91.061946902654853</v>
      </c>
      <c r="U63" s="118">
        <v>643.69911504424977</v>
      </c>
      <c r="V63" s="118">
        <v>763.31858407080563</v>
      </c>
      <c r="W63" s="122">
        <v>1170</v>
      </c>
      <c r="X63" s="116" t="s">
        <v>334</v>
      </c>
      <c r="Y63" s="145">
        <v>44574</v>
      </c>
      <c r="Z63" s="145" t="s">
        <v>345</v>
      </c>
      <c r="AA63" s="145" t="s">
        <v>332</v>
      </c>
    </row>
    <row r="64" spans="1:27" ht="15.6" customHeight="1" x14ac:dyDescent="0.25">
      <c r="A64" s="116" t="s">
        <v>534</v>
      </c>
      <c r="B64" s="116" t="s">
        <v>533</v>
      </c>
      <c r="C64" s="116" t="s">
        <v>532</v>
      </c>
      <c r="D64" s="116" t="s">
        <v>111</v>
      </c>
      <c r="E64" s="120">
        <v>71303</v>
      </c>
      <c r="F64" s="116" t="s">
        <v>112</v>
      </c>
      <c r="G64" s="116" t="s">
        <v>145</v>
      </c>
      <c r="H64" s="116" t="s">
        <v>4</v>
      </c>
      <c r="I64" s="119">
        <v>3.3346699902460202</v>
      </c>
      <c r="J64" s="118">
        <v>161.54867256638002</v>
      </c>
      <c r="K64" s="118">
        <v>24.938053097344991</v>
      </c>
      <c r="L64" s="118">
        <v>50.336283185840649</v>
      </c>
      <c r="M64" s="118">
        <v>39.663716814159002</v>
      </c>
      <c r="N64" s="118">
        <v>97.699115044249268</v>
      </c>
      <c r="O64" s="118">
        <v>178.74336283186983</v>
      </c>
      <c r="P64" s="118">
        <v>2.6548672566371681E-2</v>
      </c>
      <c r="Q64" s="118">
        <v>1.7699115044247787E-2</v>
      </c>
      <c r="R64" s="118">
        <v>32.407079646017358</v>
      </c>
      <c r="S64" s="118">
        <v>14.495575221238962</v>
      </c>
      <c r="T64" s="118">
        <v>16.415929203539829</v>
      </c>
      <c r="U64" s="118">
        <v>213.16814159293779</v>
      </c>
      <c r="V64" s="118">
        <v>271.88495575224073</v>
      </c>
      <c r="W64" s="122" t="s">
        <v>341</v>
      </c>
      <c r="X64" s="116" t="s">
        <v>334</v>
      </c>
      <c r="Y64" s="145">
        <v>45198</v>
      </c>
      <c r="Z64" s="145" t="s">
        <v>420</v>
      </c>
      <c r="AA64" s="145" t="s">
        <v>332</v>
      </c>
    </row>
    <row r="65" spans="1:27" ht="15.6" customHeight="1" x14ac:dyDescent="0.25">
      <c r="A65" s="116" t="s">
        <v>531</v>
      </c>
      <c r="B65" s="116" t="s">
        <v>530</v>
      </c>
      <c r="C65" s="116" t="s">
        <v>529</v>
      </c>
      <c r="D65" s="116" t="s">
        <v>111</v>
      </c>
      <c r="E65" s="120">
        <v>71251</v>
      </c>
      <c r="F65" s="116" t="s">
        <v>112</v>
      </c>
      <c r="G65" s="116" t="s">
        <v>104</v>
      </c>
      <c r="H65" s="116" t="s">
        <v>105</v>
      </c>
      <c r="I65" s="119">
        <v>36.125040387722102</v>
      </c>
      <c r="J65" s="118">
        <v>978.56637168142834</v>
      </c>
      <c r="K65" s="118">
        <v>15.424778761061946</v>
      </c>
      <c r="L65" s="118">
        <v>0.46902654867256632</v>
      </c>
      <c r="M65" s="118">
        <v>2.6548672566371681E-2</v>
      </c>
      <c r="N65" s="118">
        <v>17.424778761061948</v>
      </c>
      <c r="O65" s="118">
        <v>977.06194690266739</v>
      </c>
      <c r="P65" s="118">
        <v>0</v>
      </c>
      <c r="Q65" s="118">
        <v>0</v>
      </c>
      <c r="R65" s="118">
        <v>2.6017699115044244</v>
      </c>
      <c r="S65" s="118">
        <v>4.283185840707965</v>
      </c>
      <c r="T65" s="118">
        <v>7.7964601769911503</v>
      </c>
      <c r="U65" s="118">
        <v>979.80530973452562</v>
      </c>
      <c r="V65" s="118">
        <v>729.15044247788387</v>
      </c>
      <c r="W65" s="122">
        <v>500</v>
      </c>
      <c r="X65" s="116" t="s">
        <v>334</v>
      </c>
      <c r="Y65" s="145">
        <v>44910</v>
      </c>
      <c r="Z65" s="145" t="s">
        <v>420</v>
      </c>
      <c r="AA65" s="145" t="s">
        <v>332</v>
      </c>
    </row>
    <row r="66" spans="1:27" ht="15.6" customHeight="1" x14ac:dyDescent="0.25">
      <c r="A66" s="116" t="s">
        <v>528</v>
      </c>
      <c r="B66" s="116" t="s">
        <v>527</v>
      </c>
      <c r="C66" s="116" t="s">
        <v>526</v>
      </c>
      <c r="D66" s="116" t="s">
        <v>142</v>
      </c>
      <c r="E66" s="120">
        <v>56201</v>
      </c>
      <c r="F66" s="116" t="s">
        <v>143</v>
      </c>
      <c r="G66" s="116" t="s">
        <v>113</v>
      </c>
      <c r="H66" s="116" t="s">
        <v>105</v>
      </c>
      <c r="I66" s="119">
        <v>52.480686695278997</v>
      </c>
      <c r="J66" s="118">
        <v>10.194690265486727</v>
      </c>
      <c r="K66" s="118">
        <v>10.522123893805311</v>
      </c>
      <c r="L66" s="118">
        <v>53.964601769911475</v>
      </c>
      <c r="M66" s="118">
        <v>12.964601769911503</v>
      </c>
      <c r="N66" s="118">
        <v>46.371681415929203</v>
      </c>
      <c r="O66" s="118">
        <v>28.964601769911482</v>
      </c>
      <c r="P66" s="118">
        <v>6.8584070796460175</v>
      </c>
      <c r="Q66" s="118">
        <v>5.4513274336283182</v>
      </c>
      <c r="R66" s="118">
        <v>22.451327433628311</v>
      </c>
      <c r="S66" s="118">
        <v>6.2920353982300892</v>
      </c>
      <c r="T66" s="118">
        <v>6.2743362831858409</v>
      </c>
      <c r="U66" s="118">
        <v>52.628318584070769</v>
      </c>
      <c r="V66" s="118">
        <v>73.601769911504363</v>
      </c>
      <c r="W66" s="122" t="s">
        <v>341</v>
      </c>
      <c r="X66" s="116" t="s">
        <v>334</v>
      </c>
      <c r="Y66" s="145">
        <v>45001</v>
      </c>
      <c r="Z66" s="145" t="s">
        <v>333</v>
      </c>
      <c r="AA66" s="145" t="s">
        <v>332</v>
      </c>
    </row>
    <row r="67" spans="1:27" ht="15.6" customHeight="1" x14ac:dyDescent="0.25">
      <c r="A67" s="116" t="s">
        <v>525</v>
      </c>
      <c r="B67" s="116" t="s">
        <v>524</v>
      </c>
      <c r="C67" s="116" t="s">
        <v>518</v>
      </c>
      <c r="D67" s="116" t="s">
        <v>108</v>
      </c>
      <c r="E67" s="120">
        <v>78118</v>
      </c>
      <c r="F67" s="116" t="s">
        <v>109</v>
      </c>
      <c r="G67" s="116" t="s">
        <v>126</v>
      </c>
      <c r="H67" s="116" t="s">
        <v>105</v>
      </c>
      <c r="I67" s="119">
        <v>1.40506329113924</v>
      </c>
      <c r="J67" s="118">
        <v>1.5221238938053099</v>
      </c>
      <c r="K67" s="118">
        <v>0.1415929203539823</v>
      </c>
      <c r="L67" s="118">
        <v>8.8495575221238937E-2</v>
      </c>
      <c r="M67" s="118">
        <v>2.6548672566371681E-2</v>
      </c>
      <c r="N67" s="118">
        <v>0.63716814159292035</v>
      </c>
      <c r="O67" s="118">
        <v>1.1415929203539825</v>
      </c>
      <c r="P67" s="118">
        <v>0</v>
      </c>
      <c r="Q67" s="118">
        <v>0</v>
      </c>
      <c r="R67" s="118">
        <v>0</v>
      </c>
      <c r="S67" s="118">
        <v>0</v>
      </c>
      <c r="T67" s="118">
        <v>0.53982300884955747</v>
      </c>
      <c r="U67" s="118">
        <v>1.2389380530973453</v>
      </c>
      <c r="V67" s="118">
        <v>1.3805309734513276</v>
      </c>
      <c r="W67" s="122" t="s">
        <v>341</v>
      </c>
      <c r="X67" s="116" t="s">
        <v>341</v>
      </c>
      <c r="Y67" s="116" t="s">
        <v>341</v>
      </c>
      <c r="Z67" s="116" t="s">
        <v>341</v>
      </c>
      <c r="AA67" s="116" t="s">
        <v>341</v>
      </c>
    </row>
    <row r="68" spans="1:27" ht="15.6" customHeight="1" x14ac:dyDescent="0.25">
      <c r="A68" s="116" t="s">
        <v>523</v>
      </c>
      <c r="B68" s="116" t="s">
        <v>522</v>
      </c>
      <c r="C68" s="116" t="s">
        <v>521</v>
      </c>
      <c r="D68" s="116" t="s">
        <v>146</v>
      </c>
      <c r="E68" s="120">
        <v>74647</v>
      </c>
      <c r="F68" s="116" t="s">
        <v>8</v>
      </c>
      <c r="G68" s="116" t="s">
        <v>113</v>
      </c>
      <c r="H68" s="116" t="s">
        <v>105</v>
      </c>
      <c r="I68" s="119">
        <v>41.861924686192502</v>
      </c>
      <c r="J68" s="118">
        <v>42.371681415929217</v>
      </c>
      <c r="K68" s="118">
        <v>14.283185840707963</v>
      </c>
      <c r="L68" s="118">
        <v>21.628318584070801</v>
      </c>
      <c r="M68" s="118">
        <v>15.053097345132745</v>
      </c>
      <c r="N68" s="118">
        <v>43.336283185840699</v>
      </c>
      <c r="O68" s="118">
        <v>50.000000000000014</v>
      </c>
      <c r="P68" s="118">
        <v>0</v>
      </c>
      <c r="Q68" s="118">
        <v>0</v>
      </c>
      <c r="R68" s="118">
        <v>16.017699115044248</v>
      </c>
      <c r="S68" s="118">
        <v>6.7345132743362832</v>
      </c>
      <c r="T68" s="118">
        <v>8.601769911504423</v>
      </c>
      <c r="U68" s="118">
        <v>61.982300884955755</v>
      </c>
      <c r="V68" s="118">
        <v>73.592920353982294</v>
      </c>
      <c r="W68" s="122" t="s">
        <v>341</v>
      </c>
      <c r="X68" s="116" t="s">
        <v>334</v>
      </c>
      <c r="Y68" s="145">
        <v>44987</v>
      </c>
      <c r="Z68" s="145" t="s">
        <v>345</v>
      </c>
      <c r="AA68" s="145" t="s">
        <v>332</v>
      </c>
    </row>
    <row r="69" spans="1:27" ht="15.6" customHeight="1" x14ac:dyDescent="0.25">
      <c r="A69" s="116" t="s">
        <v>520</v>
      </c>
      <c r="B69" s="116" t="s">
        <v>519</v>
      </c>
      <c r="C69" s="116" t="s">
        <v>518</v>
      </c>
      <c r="D69" s="116" t="s">
        <v>108</v>
      </c>
      <c r="E69" s="120">
        <v>78118</v>
      </c>
      <c r="F69" s="116" t="s">
        <v>109</v>
      </c>
      <c r="G69" s="116" t="s">
        <v>104</v>
      </c>
      <c r="H69" s="116" t="s">
        <v>105</v>
      </c>
      <c r="I69" s="119">
        <v>37.340282232200103</v>
      </c>
      <c r="J69" s="118">
        <v>1212.9557522124289</v>
      </c>
      <c r="K69" s="118">
        <v>13.902654867256635</v>
      </c>
      <c r="L69" s="118">
        <v>1.7699115044247787E-2</v>
      </c>
      <c r="M69" s="118">
        <v>4.4247787610619468E-2</v>
      </c>
      <c r="N69" s="118">
        <v>37.035398230088482</v>
      </c>
      <c r="O69" s="118">
        <v>1189.5221238938434</v>
      </c>
      <c r="P69" s="118">
        <v>0</v>
      </c>
      <c r="Q69" s="118">
        <v>0.36283185840707965</v>
      </c>
      <c r="R69" s="118">
        <v>0.90265486725663724</v>
      </c>
      <c r="S69" s="118">
        <v>2.4247787610619471</v>
      </c>
      <c r="T69" s="118">
        <v>29.123893805309741</v>
      </c>
      <c r="U69" s="118">
        <v>1194.4690265487116</v>
      </c>
      <c r="V69" s="118">
        <v>756.0000000000025</v>
      </c>
      <c r="W69" s="122">
        <v>830</v>
      </c>
      <c r="X69" s="116" t="s">
        <v>334</v>
      </c>
      <c r="Y69" s="145">
        <v>45001</v>
      </c>
      <c r="Z69" s="145" t="s">
        <v>345</v>
      </c>
      <c r="AA69" s="145" t="s">
        <v>332</v>
      </c>
    </row>
    <row r="70" spans="1:27" x14ac:dyDescent="0.25">
      <c r="A70" s="116" t="s">
        <v>517</v>
      </c>
      <c r="B70" s="116" t="s">
        <v>516</v>
      </c>
      <c r="C70" s="116" t="s">
        <v>189</v>
      </c>
      <c r="D70" s="116" t="s">
        <v>133</v>
      </c>
      <c r="E70" s="120">
        <v>33194</v>
      </c>
      <c r="F70" s="116" t="s">
        <v>7</v>
      </c>
      <c r="G70" s="116" t="s">
        <v>122</v>
      </c>
      <c r="H70" s="116" t="s">
        <v>4</v>
      </c>
      <c r="I70" s="119">
        <v>41.920529801324498</v>
      </c>
      <c r="J70" s="118">
        <v>17.256637168141591</v>
      </c>
      <c r="K70" s="118">
        <v>4.1415929203539825</v>
      </c>
      <c r="L70" s="118">
        <v>253.77876106194753</v>
      </c>
      <c r="M70" s="118">
        <v>304.17699115044246</v>
      </c>
      <c r="N70" s="118">
        <v>391.23893805309825</v>
      </c>
      <c r="O70" s="118">
        <v>187.26548672566381</v>
      </c>
      <c r="P70" s="118">
        <v>0.84955752212389379</v>
      </c>
      <c r="Q70" s="118">
        <v>0</v>
      </c>
      <c r="R70" s="118">
        <v>168.39823008849552</v>
      </c>
      <c r="S70" s="118">
        <v>49.185840707964608</v>
      </c>
      <c r="T70" s="118">
        <v>23.371681415929196</v>
      </c>
      <c r="U70" s="118">
        <v>338.39823008849629</v>
      </c>
      <c r="V70" s="118">
        <v>393.70796460177075</v>
      </c>
      <c r="W70" s="122">
        <v>450</v>
      </c>
      <c r="X70" s="116" t="s">
        <v>334</v>
      </c>
      <c r="Y70" s="145">
        <v>45008</v>
      </c>
      <c r="Z70" s="145" t="s">
        <v>345</v>
      </c>
      <c r="AA70" s="145" t="s">
        <v>332</v>
      </c>
    </row>
    <row r="71" spans="1:27" x14ac:dyDescent="0.25">
      <c r="A71" s="116" t="s">
        <v>515</v>
      </c>
      <c r="B71" s="116" t="s">
        <v>514</v>
      </c>
      <c r="C71" s="116" t="s">
        <v>513</v>
      </c>
      <c r="D71" s="116" t="s">
        <v>115</v>
      </c>
      <c r="E71" s="120">
        <v>85344</v>
      </c>
      <c r="F71" s="116" t="s">
        <v>116</v>
      </c>
      <c r="G71" s="116" t="s">
        <v>126</v>
      </c>
      <c r="H71" s="116" t="s">
        <v>105</v>
      </c>
      <c r="I71" s="119">
        <v>1.82051282051282</v>
      </c>
      <c r="J71" s="118">
        <v>5.3097345132743362E-2</v>
      </c>
      <c r="K71" s="118">
        <v>0.56637168141592931</v>
      </c>
      <c r="L71" s="118">
        <v>8.8495575221238937E-3</v>
      </c>
      <c r="M71" s="118">
        <v>2.6548672566371681E-2</v>
      </c>
      <c r="N71" s="118">
        <v>0.58407079646017723</v>
      </c>
      <c r="O71" s="118">
        <v>7.0796460176991149E-2</v>
      </c>
      <c r="P71" s="118">
        <v>0</v>
      </c>
      <c r="Q71" s="118">
        <v>0</v>
      </c>
      <c r="R71" s="118">
        <v>8.8495575221238937E-2</v>
      </c>
      <c r="S71" s="118">
        <v>3.5398230088495575E-2</v>
      </c>
      <c r="T71" s="118">
        <v>0.16814159292035397</v>
      </c>
      <c r="U71" s="118">
        <v>0.36283185840707965</v>
      </c>
      <c r="V71" s="118">
        <v>0.59292035398230114</v>
      </c>
      <c r="W71" s="122" t="s">
        <v>341</v>
      </c>
      <c r="X71" s="116" t="s">
        <v>334</v>
      </c>
      <c r="Y71" s="145">
        <v>45120</v>
      </c>
      <c r="Z71" s="145" t="s">
        <v>333</v>
      </c>
      <c r="AA71" s="145" t="s">
        <v>424</v>
      </c>
    </row>
    <row r="72" spans="1:27" ht="15.6" customHeight="1" x14ac:dyDescent="0.25">
      <c r="A72" s="116" t="s">
        <v>512</v>
      </c>
      <c r="B72" s="116" t="s">
        <v>511</v>
      </c>
      <c r="C72" s="116" t="s">
        <v>510</v>
      </c>
      <c r="D72" s="116" t="s">
        <v>111</v>
      </c>
      <c r="E72" s="120">
        <v>71483</v>
      </c>
      <c r="F72" s="116" t="s">
        <v>112</v>
      </c>
      <c r="G72" s="116" t="s">
        <v>104</v>
      </c>
      <c r="H72" s="116" t="s">
        <v>4</v>
      </c>
      <c r="I72" s="119">
        <v>25.540202501488999</v>
      </c>
      <c r="J72" s="118">
        <v>1318.6017699115907</v>
      </c>
      <c r="K72" s="118">
        <v>67.504424778761077</v>
      </c>
      <c r="L72" s="118">
        <v>74.26548672566372</v>
      </c>
      <c r="M72" s="118">
        <v>36.849557522123867</v>
      </c>
      <c r="N72" s="118">
        <v>149.5309734513275</v>
      </c>
      <c r="O72" s="118">
        <v>1347.6902654868147</v>
      </c>
      <c r="P72" s="118">
        <v>0</v>
      </c>
      <c r="Q72" s="118">
        <v>0</v>
      </c>
      <c r="R72" s="118">
        <v>58.176991150442419</v>
      </c>
      <c r="S72" s="118">
        <v>29.424778761061948</v>
      </c>
      <c r="T72" s="118">
        <v>31.734513274336269</v>
      </c>
      <c r="U72" s="118">
        <v>1377.8849557523049</v>
      </c>
      <c r="V72" s="118">
        <v>949.3097345132976</v>
      </c>
      <c r="W72" s="122">
        <v>946</v>
      </c>
      <c r="X72" s="116" t="s">
        <v>334</v>
      </c>
      <c r="Y72" s="145">
        <v>44952</v>
      </c>
      <c r="Z72" s="145" t="s">
        <v>345</v>
      </c>
      <c r="AA72" s="145" t="s">
        <v>332</v>
      </c>
    </row>
    <row r="73" spans="1:27" x14ac:dyDescent="0.25">
      <c r="A73" s="116" t="s">
        <v>509</v>
      </c>
      <c r="B73" s="116" t="s">
        <v>508</v>
      </c>
      <c r="C73" s="116" t="s">
        <v>507</v>
      </c>
      <c r="D73" s="116" t="s">
        <v>165</v>
      </c>
      <c r="E73" s="120">
        <v>29072</v>
      </c>
      <c r="F73" s="116" t="s">
        <v>107</v>
      </c>
      <c r="G73" s="116" t="s">
        <v>126</v>
      </c>
      <c r="H73" s="116" t="s">
        <v>105</v>
      </c>
      <c r="I73" s="119">
        <v>1.62650602409639</v>
      </c>
      <c r="J73" s="118">
        <v>0.2212389380530973</v>
      </c>
      <c r="K73" s="118">
        <v>0.72566371681415975</v>
      </c>
      <c r="L73" s="118">
        <v>0.1415929203539823</v>
      </c>
      <c r="M73" s="118">
        <v>7.9646017699115043E-2</v>
      </c>
      <c r="N73" s="118">
        <v>0.65486725663716849</v>
      </c>
      <c r="O73" s="118">
        <v>0.40707964601769914</v>
      </c>
      <c r="P73" s="118">
        <v>4.4247787610619468E-2</v>
      </c>
      <c r="Q73" s="118">
        <v>6.1946902654867256E-2</v>
      </c>
      <c r="R73" s="118">
        <v>2.6548672566371681E-2</v>
      </c>
      <c r="S73" s="118">
        <v>0</v>
      </c>
      <c r="T73" s="118">
        <v>8.8495575221238937E-3</v>
      </c>
      <c r="U73" s="118">
        <v>1.1327433628318595</v>
      </c>
      <c r="V73" s="118">
        <v>0.72566371681415975</v>
      </c>
      <c r="W73" s="122" t="s">
        <v>341</v>
      </c>
      <c r="X73" s="116" t="s">
        <v>334</v>
      </c>
      <c r="Y73" s="145">
        <v>44966</v>
      </c>
      <c r="Z73" s="145" t="s">
        <v>425</v>
      </c>
      <c r="AA73" s="148" t="s">
        <v>424</v>
      </c>
    </row>
    <row r="74" spans="1:27" x14ac:dyDescent="0.25">
      <c r="A74" s="116" t="s">
        <v>506</v>
      </c>
      <c r="B74" s="116" t="s">
        <v>505</v>
      </c>
      <c r="C74" s="116" t="s">
        <v>504</v>
      </c>
      <c r="D74" s="116" t="s">
        <v>108</v>
      </c>
      <c r="E74" s="120">
        <v>76642</v>
      </c>
      <c r="F74" s="116" t="s">
        <v>125</v>
      </c>
      <c r="G74" s="116" t="s">
        <v>126</v>
      </c>
      <c r="H74" s="116" t="s">
        <v>4</v>
      </c>
      <c r="I74" s="119">
        <v>28.878048780487799</v>
      </c>
      <c r="J74" s="118">
        <v>55.292035398230041</v>
      </c>
      <c r="K74" s="118">
        <v>2.6725663716814156</v>
      </c>
      <c r="L74" s="118">
        <v>0.52212389380530966</v>
      </c>
      <c r="M74" s="118">
        <v>0.30973451327433627</v>
      </c>
      <c r="N74" s="118">
        <v>3.3008849557522115</v>
      </c>
      <c r="O74" s="118">
        <v>55.495575221238902</v>
      </c>
      <c r="P74" s="118">
        <v>0</v>
      </c>
      <c r="Q74" s="118">
        <v>0</v>
      </c>
      <c r="R74" s="118">
        <v>5.3097345132743362E-2</v>
      </c>
      <c r="S74" s="118">
        <v>0</v>
      </c>
      <c r="T74" s="118">
        <v>0.47787610619469029</v>
      </c>
      <c r="U74" s="118">
        <v>58.265486725663678</v>
      </c>
      <c r="V74" s="118">
        <v>49.088495575221188</v>
      </c>
      <c r="W74" s="122" t="s">
        <v>341</v>
      </c>
      <c r="X74" s="116" t="s">
        <v>334</v>
      </c>
      <c r="Y74" s="145">
        <v>44938</v>
      </c>
      <c r="Z74" s="145" t="s">
        <v>333</v>
      </c>
      <c r="AA74" s="148" t="s">
        <v>332</v>
      </c>
    </row>
    <row r="75" spans="1:27" ht="15.6" customHeight="1" x14ac:dyDescent="0.25">
      <c r="A75" s="116" t="s">
        <v>503</v>
      </c>
      <c r="B75" s="116" t="s">
        <v>502</v>
      </c>
      <c r="C75" s="116" t="s">
        <v>347</v>
      </c>
      <c r="D75" s="116" t="s">
        <v>108</v>
      </c>
      <c r="E75" s="120">
        <v>78041</v>
      </c>
      <c r="F75" s="116" t="s">
        <v>346</v>
      </c>
      <c r="G75" s="116" t="s">
        <v>104</v>
      </c>
      <c r="H75" s="116" t="s">
        <v>105</v>
      </c>
      <c r="I75" s="119">
        <v>30.809264305177098</v>
      </c>
      <c r="J75" s="118">
        <v>286.02654867257036</v>
      </c>
      <c r="K75" s="118">
        <v>5.0973451327433636</v>
      </c>
      <c r="L75" s="118">
        <v>2.7433628318584069</v>
      </c>
      <c r="M75" s="118">
        <v>4.7079646017699099</v>
      </c>
      <c r="N75" s="118">
        <v>2.8230088495575223</v>
      </c>
      <c r="O75" s="118">
        <v>48.353982300884837</v>
      </c>
      <c r="P75" s="118">
        <v>12.964601769911505</v>
      </c>
      <c r="Q75" s="118">
        <v>234.43362831858462</v>
      </c>
      <c r="R75" s="118">
        <v>5.0353982300884947</v>
      </c>
      <c r="S75" s="118">
        <v>2.2654867256637168</v>
      </c>
      <c r="T75" s="118">
        <v>8.4867256637168129</v>
      </c>
      <c r="U75" s="118">
        <v>282.78761061947256</v>
      </c>
      <c r="V75" s="118">
        <v>242.07964601769885</v>
      </c>
      <c r="W75" s="122" t="s">
        <v>341</v>
      </c>
      <c r="X75" s="116" t="s">
        <v>334</v>
      </c>
      <c r="Y75" s="145">
        <v>45008</v>
      </c>
      <c r="Z75" s="145" t="s">
        <v>333</v>
      </c>
      <c r="AA75" s="145" t="s">
        <v>332</v>
      </c>
    </row>
    <row r="76" spans="1:27" x14ac:dyDescent="0.25">
      <c r="A76" s="116" t="s">
        <v>501</v>
      </c>
      <c r="B76" s="116" t="s">
        <v>500</v>
      </c>
      <c r="C76" s="116" t="s">
        <v>499</v>
      </c>
      <c r="D76" s="116" t="s">
        <v>117</v>
      </c>
      <c r="E76" s="120">
        <v>39046</v>
      </c>
      <c r="F76" s="116" t="s">
        <v>112</v>
      </c>
      <c r="G76" s="116" t="s">
        <v>126</v>
      </c>
      <c r="H76" s="116" t="s">
        <v>105</v>
      </c>
      <c r="I76" s="119">
        <v>2.6749999999999998</v>
      </c>
      <c r="J76" s="118">
        <v>7.9646017699115043E-2</v>
      </c>
      <c r="K76" s="118">
        <v>0.98230088495575285</v>
      </c>
      <c r="L76" s="118">
        <v>0.76106194690265516</v>
      </c>
      <c r="M76" s="118">
        <v>1.061946902654868</v>
      </c>
      <c r="N76" s="118">
        <v>2.4955752212389375</v>
      </c>
      <c r="O76" s="118">
        <v>0.3539823008849558</v>
      </c>
      <c r="P76" s="118">
        <v>8.8495575221238937E-3</v>
      </c>
      <c r="Q76" s="118">
        <v>2.6548672566371681E-2</v>
      </c>
      <c r="R76" s="118">
        <v>7.9646017699115043E-2</v>
      </c>
      <c r="S76" s="118">
        <v>0</v>
      </c>
      <c r="T76" s="118">
        <v>2.6548672566371681E-2</v>
      </c>
      <c r="U76" s="118">
        <v>2.7787610619469003</v>
      </c>
      <c r="V76" s="118">
        <v>2.6106194690265476</v>
      </c>
      <c r="W76" s="122" t="s">
        <v>341</v>
      </c>
      <c r="X76" s="116" t="s">
        <v>334</v>
      </c>
      <c r="Y76" s="145">
        <v>45162</v>
      </c>
      <c r="Z76" s="145" t="s">
        <v>425</v>
      </c>
      <c r="AA76" s="148" t="s">
        <v>424</v>
      </c>
    </row>
    <row r="77" spans="1:27" ht="15.6" customHeight="1" x14ac:dyDescent="0.25">
      <c r="A77" s="116" t="s">
        <v>498</v>
      </c>
      <c r="B77" s="116" t="s">
        <v>497</v>
      </c>
      <c r="C77" s="116" t="s">
        <v>496</v>
      </c>
      <c r="D77" s="116" t="s">
        <v>108</v>
      </c>
      <c r="E77" s="120">
        <v>79701</v>
      </c>
      <c r="F77" s="116" t="s">
        <v>124</v>
      </c>
      <c r="G77" s="116" t="s">
        <v>126</v>
      </c>
      <c r="H77" s="116" t="s">
        <v>105</v>
      </c>
      <c r="I77" s="119">
        <v>1.8333333333333299</v>
      </c>
      <c r="J77" s="118">
        <v>6.1946902654867256E-2</v>
      </c>
      <c r="K77" s="118">
        <v>0.12389380530973451</v>
      </c>
      <c r="L77" s="118">
        <v>0</v>
      </c>
      <c r="M77" s="118">
        <v>3.5398230088495575E-2</v>
      </c>
      <c r="N77" s="118">
        <v>0.15044247787610621</v>
      </c>
      <c r="O77" s="118">
        <v>7.0796460176991149E-2</v>
      </c>
      <c r="P77" s="118">
        <v>0</v>
      </c>
      <c r="Q77" s="118">
        <v>0</v>
      </c>
      <c r="R77" s="118">
        <v>8.8495575221238937E-3</v>
      </c>
      <c r="S77" s="118">
        <v>0</v>
      </c>
      <c r="T77" s="118">
        <v>2.6548672566371681E-2</v>
      </c>
      <c r="U77" s="118">
        <v>0.18584070796460178</v>
      </c>
      <c r="V77" s="118">
        <v>0.12389380530973451</v>
      </c>
      <c r="W77" s="122" t="s">
        <v>341</v>
      </c>
      <c r="X77" s="116" t="s">
        <v>163</v>
      </c>
      <c r="Y77" s="145">
        <v>44512</v>
      </c>
      <c r="Z77" s="145" t="s">
        <v>372</v>
      </c>
      <c r="AA77" s="145" t="s">
        <v>332</v>
      </c>
    </row>
    <row r="78" spans="1:27" x14ac:dyDescent="0.25">
      <c r="A78" s="116" t="s">
        <v>495</v>
      </c>
      <c r="B78" s="116" t="s">
        <v>494</v>
      </c>
      <c r="C78" s="116" t="s">
        <v>493</v>
      </c>
      <c r="D78" s="116" t="s">
        <v>171</v>
      </c>
      <c r="E78" s="120">
        <v>71854</v>
      </c>
      <c r="F78" s="116" t="s">
        <v>112</v>
      </c>
      <c r="G78" s="116" t="s">
        <v>126</v>
      </c>
      <c r="H78" s="116" t="s">
        <v>105</v>
      </c>
      <c r="I78" s="119">
        <v>1.5</v>
      </c>
      <c r="J78" s="118">
        <v>6.1946902654867256E-2</v>
      </c>
      <c r="K78" s="118">
        <v>0.11504424778761062</v>
      </c>
      <c r="L78" s="118">
        <v>8.8495575221238937E-2</v>
      </c>
      <c r="M78" s="118">
        <v>2.6548672566371681E-2</v>
      </c>
      <c r="N78" s="118">
        <v>0.22123893805309741</v>
      </c>
      <c r="O78" s="118">
        <v>1.7699115044247787E-2</v>
      </c>
      <c r="P78" s="118">
        <v>5.3097345132743362E-2</v>
      </c>
      <c r="Q78" s="118">
        <v>0</v>
      </c>
      <c r="R78" s="118">
        <v>0</v>
      </c>
      <c r="S78" s="118">
        <v>8.8495575221238937E-3</v>
      </c>
      <c r="T78" s="118">
        <v>2.6548672566371681E-2</v>
      </c>
      <c r="U78" s="118">
        <v>0.25663716814159299</v>
      </c>
      <c r="V78" s="118">
        <v>0.16814159292035402</v>
      </c>
      <c r="W78" s="122" t="s">
        <v>341</v>
      </c>
      <c r="X78" s="116" t="s">
        <v>163</v>
      </c>
      <c r="Y78" s="145">
        <v>44566</v>
      </c>
      <c r="Z78" s="145" t="s">
        <v>372</v>
      </c>
      <c r="AA78" s="145" t="s">
        <v>332</v>
      </c>
    </row>
    <row r="79" spans="1:27" ht="15.6" customHeight="1" x14ac:dyDescent="0.25">
      <c r="A79" s="116" t="s">
        <v>492</v>
      </c>
      <c r="B79" s="116" t="s">
        <v>491</v>
      </c>
      <c r="C79" s="116" t="s">
        <v>490</v>
      </c>
      <c r="D79" s="116" t="s">
        <v>170</v>
      </c>
      <c r="E79" s="120">
        <v>83318</v>
      </c>
      <c r="F79" s="116" t="s">
        <v>148</v>
      </c>
      <c r="G79" s="116" t="s">
        <v>113</v>
      </c>
      <c r="H79" s="116" t="s">
        <v>105</v>
      </c>
      <c r="I79" s="119">
        <v>3.3917525773195898</v>
      </c>
      <c r="J79" s="118">
        <v>0.1415929203539823</v>
      </c>
      <c r="K79" s="118">
        <v>2.061946902654868</v>
      </c>
      <c r="L79" s="118">
        <v>0.40707964601769908</v>
      </c>
      <c r="M79" s="118">
        <v>0.43362831858407092</v>
      </c>
      <c r="N79" s="118">
        <v>2.7876106194690262</v>
      </c>
      <c r="O79" s="118">
        <v>0.23008849557522126</v>
      </c>
      <c r="P79" s="118">
        <v>0</v>
      </c>
      <c r="Q79" s="118">
        <v>2.6548672566371681E-2</v>
      </c>
      <c r="R79" s="118">
        <v>3.5398230088495575E-2</v>
      </c>
      <c r="S79" s="118">
        <v>5.3097345132743362E-2</v>
      </c>
      <c r="T79" s="118">
        <v>4.4247787610619468E-2</v>
      </c>
      <c r="U79" s="118">
        <v>2.9115044247787596</v>
      </c>
      <c r="V79" s="118">
        <v>2.4601769911504427</v>
      </c>
      <c r="W79" s="122" t="s">
        <v>341</v>
      </c>
      <c r="X79" s="116" t="s">
        <v>334</v>
      </c>
      <c r="Y79" s="145">
        <v>45190</v>
      </c>
      <c r="Z79" s="145" t="s">
        <v>333</v>
      </c>
      <c r="AA79" s="145" t="s">
        <v>424</v>
      </c>
    </row>
    <row r="80" spans="1:27" x14ac:dyDescent="0.25">
      <c r="A80" s="116" t="s">
        <v>489</v>
      </c>
      <c r="B80" s="116" t="s">
        <v>488</v>
      </c>
      <c r="C80" s="116" t="s">
        <v>487</v>
      </c>
      <c r="D80" s="116" t="s">
        <v>152</v>
      </c>
      <c r="E80" s="120">
        <v>48161</v>
      </c>
      <c r="F80" s="116" t="s">
        <v>150</v>
      </c>
      <c r="G80" s="116" t="s">
        <v>113</v>
      </c>
      <c r="H80" s="116" t="s">
        <v>4</v>
      </c>
      <c r="I80" s="119">
        <v>64.380165289256198</v>
      </c>
      <c r="J80" s="118">
        <v>55.601769911504348</v>
      </c>
      <c r="K80" s="118">
        <v>0.35398230088495575</v>
      </c>
      <c r="L80" s="118">
        <v>1.752212389380531</v>
      </c>
      <c r="M80" s="118">
        <v>1</v>
      </c>
      <c r="N80" s="118">
        <v>3.9115044247787614</v>
      </c>
      <c r="O80" s="118">
        <v>54.442477876106118</v>
      </c>
      <c r="P80" s="118">
        <v>0.35398230088495575</v>
      </c>
      <c r="Q80" s="118">
        <v>0</v>
      </c>
      <c r="R80" s="118">
        <v>1.0796460176991149</v>
      </c>
      <c r="S80" s="118">
        <v>0</v>
      </c>
      <c r="T80" s="118">
        <v>1.6725663716814159</v>
      </c>
      <c r="U80" s="118">
        <v>55.955752212389314</v>
      </c>
      <c r="V80" s="118">
        <v>28.690265486725636</v>
      </c>
      <c r="W80" s="122" t="s">
        <v>341</v>
      </c>
      <c r="X80" s="116" t="s">
        <v>334</v>
      </c>
      <c r="Y80" s="145">
        <v>44973</v>
      </c>
      <c r="Z80" s="145" t="s">
        <v>333</v>
      </c>
      <c r="AA80" s="148" t="s">
        <v>332</v>
      </c>
    </row>
    <row r="81" spans="1:27" ht="15.6" customHeight="1" x14ac:dyDescent="0.25">
      <c r="A81" s="116" t="s">
        <v>486</v>
      </c>
      <c r="B81" s="116" t="s">
        <v>485</v>
      </c>
      <c r="C81" s="116" t="s">
        <v>484</v>
      </c>
      <c r="D81" s="116" t="s">
        <v>167</v>
      </c>
      <c r="E81" s="120">
        <v>96950</v>
      </c>
      <c r="F81" s="116" t="s">
        <v>140</v>
      </c>
      <c r="G81" s="116" t="s">
        <v>126</v>
      </c>
      <c r="H81" s="116" t="s">
        <v>105</v>
      </c>
      <c r="I81" s="119">
        <v>61</v>
      </c>
      <c r="J81" s="118">
        <v>0</v>
      </c>
      <c r="K81" s="118">
        <v>3.4336283185840704</v>
      </c>
      <c r="L81" s="118">
        <v>0.69911504424778759</v>
      </c>
      <c r="M81" s="118">
        <v>0.98230088495575218</v>
      </c>
      <c r="N81" s="118">
        <v>5.0973451327433636</v>
      </c>
      <c r="O81" s="118">
        <v>0</v>
      </c>
      <c r="P81" s="118">
        <v>1.7699115044247787E-2</v>
      </c>
      <c r="Q81" s="118">
        <v>0</v>
      </c>
      <c r="R81" s="118">
        <v>4.7787610619469021</v>
      </c>
      <c r="S81" s="118">
        <v>0</v>
      </c>
      <c r="T81" s="118">
        <v>0</v>
      </c>
      <c r="U81" s="118">
        <v>0.33628318584070799</v>
      </c>
      <c r="V81" s="118">
        <v>5.1150442477876101</v>
      </c>
      <c r="W81" s="122" t="s">
        <v>341</v>
      </c>
      <c r="X81" s="116" t="s">
        <v>163</v>
      </c>
      <c r="Y81" s="145">
        <v>44618</v>
      </c>
      <c r="Z81" s="145" t="s">
        <v>372</v>
      </c>
      <c r="AA81" s="145" t="s">
        <v>332</v>
      </c>
    </row>
    <row r="82" spans="1:27" x14ac:dyDescent="0.25">
      <c r="A82" s="116" t="s">
        <v>483</v>
      </c>
      <c r="B82" s="116" t="s">
        <v>482</v>
      </c>
      <c r="C82" s="116" t="s">
        <v>481</v>
      </c>
      <c r="D82" s="116" t="s">
        <v>136</v>
      </c>
      <c r="E82" s="120">
        <v>16866</v>
      </c>
      <c r="F82" s="116" t="s">
        <v>137</v>
      </c>
      <c r="G82" s="116" t="s">
        <v>104</v>
      </c>
      <c r="H82" s="116" t="s">
        <v>105</v>
      </c>
      <c r="I82" s="119">
        <v>74.831871345029199</v>
      </c>
      <c r="J82" s="118">
        <v>229.46902654867245</v>
      </c>
      <c r="K82" s="118">
        <v>62.504424778761056</v>
      </c>
      <c r="L82" s="118">
        <v>504.81415929203632</v>
      </c>
      <c r="M82" s="118">
        <v>398.9380530973454</v>
      </c>
      <c r="N82" s="118">
        <v>606.47787610619662</v>
      </c>
      <c r="O82" s="118">
        <v>543.08849557522421</v>
      </c>
      <c r="P82" s="118">
        <v>22.33628318584071</v>
      </c>
      <c r="Q82" s="118">
        <v>23.823008849557521</v>
      </c>
      <c r="R82" s="118">
        <v>311.99115044247799</v>
      </c>
      <c r="S82" s="118">
        <v>86.079646017699091</v>
      </c>
      <c r="T82" s="118">
        <v>72.999999999999972</v>
      </c>
      <c r="U82" s="118">
        <v>724.65486725664164</v>
      </c>
      <c r="V82" s="118">
        <v>630.8318584070837</v>
      </c>
      <c r="W82" s="122">
        <v>800</v>
      </c>
      <c r="X82" s="116" t="s">
        <v>334</v>
      </c>
      <c r="Y82" s="145">
        <v>44987</v>
      </c>
      <c r="Z82" s="145" t="s">
        <v>345</v>
      </c>
      <c r="AA82" s="145" t="s">
        <v>332</v>
      </c>
    </row>
    <row r="83" spans="1:27" x14ac:dyDescent="0.25">
      <c r="A83" s="116" t="s">
        <v>480</v>
      </c>
      <c r="B83" s="116" t="s">
        <v>479</v>
      </c>
      <c r="C83" s="116" t="s">
        <v>478</v>
      </c>
      <c r="D83" s="116" t="s">
        <v>108</v>
      </c>
      <c r="E83" s="120">
        <v>77301</v>
      </c>
      <c r="F83" s="116" t="s">
        <v>125</v>
      </c>
      <c r="G83" s="116" t="s">
        <v>110</v>
      </c>
      <c r="H83" s="116" t="s">
        <v>105</v>
      </c>
      <c r="I83" s="119">
        <v>37.256593014967898</v>
      </c>
      <c r="J83" s="118">
        <v>413.18584070796442</v>
      </c>
      <c r="K83" s="118">
        <v>425.18584070796663</v>
      </c>
      <c r="L83" s="118">
        <v>224.52212389380526</v>
      </c>
      <c r="M83" s="118">
        <v>136.91150442477866</v>
      </c>
      <c r="N83" s="118">
        <v>513.27433628318931</v>
      </c>
      <c r="O83" s="118">
        <v>584.9823008849587</v>
      </c>
      <c r="P83" s="118">
        <v>33.300884955752203</v>
      </c>
      <c r="Q83" s="118">
        <v>68.247787610619469</v>
      </c>
      <c r="R83" s="118">
        <v>242.46017699115095</v>
      </c>
      <c r="S83" s="118">
        <v>122.54867256637168</v>
      </c>
      <c r="T83" s="118">
        <v>93.106194690265411</v>
      </c>
      <c r="U83" s="118">
        <v>741.69026548672639</v>
      </c>
      <c r="V83" s="118">
        <v>781.03539823009146</v>
      </c>
      <c r="W83" s="122">
        <v>750</v>
      </c>
      <c r="X83" s="116" t="s">
        <v>334</v>
      </c>
      <c r="Y83" s="145">
        <v>45267</v>
      </c>
      <c r="Z83" s="145" t="s">
        <v>345</v>
      </c>
      <c r="AA83" s="145" t="s">
        <v>332</v>
      </c>
    </row>
    <row r="84" spans="1:27" ht="15.6" customHeight="1" x14ac:dyDescent="0.25">
      <c r="A84" s="116" t="s">
        <v>477</v>
      </c>
      <c r="B84" s="116" t="s">
        <v>476</v>
      </c>
      <c r="C84" s="116" t="s">
        <v>470</v>
      </c>
      <c r="D84" s="116" t="s">
        <v>147</v>
      </c>
      <c r="E84" s="120">
        <v>89060</v>
      </c>
      <c r="F84" s="116" t="s">
        <v>148</v>
      </c>
      <c r="G84" s="116" t="s">
        <v>119</v>
      </c>
      <c r="H84" s="116" t="s">
        <v>105</v>
      </c>
      <c r="I84" s="119">
        <v>39.852886405958998</v>
      </c>
      <c r="J84" s="118">
        <v>89.823008849557183</v>
      </c>
      <c r="K84" s="118">
        <v>41.008849557522154</v>
      </c>
      <c r="L84" s="118">
        <v>36.699115044247797</v>
      </c>
      <c r="M84" s="118">
        <v>39.938053097345126</v>
      </c>
      <c r="N84" s="118">
        <v>106.00884955752204</v>
      </c>
      <c r="O84" s="118">
        <v>101.46017699114999</v>
      </c>
      <c r="P84" s="118">
        <v>0</v>
      </c>
      <c r="Q84" s="118">
        <v>0</v>
      </c>
      <c r="R84" s="118">
        <v>45.734513274336294</v>
      </c>
      <c r="S84" s="118">
        <v>13.451327433628322</v>
      </c>
      <c r="T84" s="118">
        <v>10.539823008849558</v>
      </c>
      <c r="U84" s="118">
        <v>137.7433628318586</v>
      </c>
      <c r="V84" s="118">
        <v>168.01769911504499</v>
      </c>
      <c r="W84" s="122" t="s">
        <v>341</v>
      </c>
      <c r="X84" s="116" t="s">
        <v>334</v>
      </c>
      <c r="Y84" s="145">
        <v>45015</v>
      </c>
      <c r="Z84" s="145" t="s">
        <v>127</v>
      </c>
      <c r="AA84" s="145" t="s">
        <v>332</v>
      </c>
    </row>
    <row r="85" spans="1:27" ht="15.6" customHeight="1" x14ac:dyDescent="0.25">
      <c r="A85" s="116" t="s">
        <v>475</v>
      </c>
      <c r="B85" s="116" t="s">
        <v>474</v>
      </c>
      <c r="C85" s="116" t="s">
        <v>473</v>
      </c>
      <c r="D85" s="116" t="s">
        <v>160</v>
      </c>
      <c r="E85" s="120">
        <v>28429</v>
      </c>
      <c r="F85" s="116" t="s">
        <v>107</v>
      </c>
      <c r="G85" s="116" t="s">
        <v>126</v>
      </c>
      <c r="H85" s="116" t="s">
        <v>105</v>
      </c>
      <c r="I85" s="119">
        <v>2.3333333333333299</v>
      </c>
      <c r="J85" s="118">
        <v>9.7345132743362831E-2</v>
      </c>
      <c r="K85" s="118">
        <v>0.16814159292035397</v>
      </c>
      <c r="L85" s="118">
        <v>0.13274336283185839</v>
      </c>
      <c r="M85" s="118">
        <v>0.2035398230088496</v>
      </c>
      <c r="N85" s="118">
        <v>0.45132743362831851</v>
      </c>
      <c r="O85" s="118">
        <v>0.15044247787610621</v>
      </c>
      <c r="P85" s="118">
        <v>0</v>
      </c>
      <c r="Q85" s="118">
        <v>0</v>
      </c>
      <c r="R85" s="118">
        <v>3.5398230088495575E-2</v>
      </c>
      <c r="S85" s="118">
        <v>0</v>
      </c>
      <c r="T85" s="118">
        <v>0</v>
      </c>
      <c r="U85" s="118">
        <v>0.5663716814159292</v>
      </c>
      <c r="V85" s="118">
        <v>0.3628318584070796</v>
      </c>
      <c r="W85" s="122" t="s">
        <v>341</v>
      </c>
      <c r="X85" s="116" t="s">
        <v>334</v>
      </c>
      <c r="Y85" s="145">
        <v>45071</v>
      </c>
      <c r="Z85" s="145" t="s">
        <v>425</v>
      </c>
      <c r="AA85" s="145" t="s">
        <v>332</v>
      </c>
    </row>
    <row r="86" spans="1:27" ht="15.6" customHeight="1" x14ac:dyDescent="0.25">
      <c r="A86" s="116" t="s">
        <v>472</v>
      </c>
      <c r="B86" s="116" t="s">
        <v>471</v>
      </c>
      <c r="C86" s="116" t="s">
        <v>470</v>
      </c>
      <c r="D86" s="116" t="s">
        <v>147</v>
      </c>
      <c r="E86" s="120">
        <v>89060</v>
      </c>
      <c r="F86" s="116" t="s">
        <v>148</v>
      </c>
      <c r="G86" s="116" t="s">
        <v>113</v>
      </c>
      <c r="H86" s="116" t="s">
        <v>105</v>
      </c>
      <c r="I86" s="119">
        <v>44.530516431924902</v>
      </c>
      <c r="J86" s="118">
        <v>6.9380530973451329</v>
      </c>
      <c r="K86" s="118">
        <v>15.867256637168149</v>
      </c>
      <c r="L86" s="118">
        <v>18.424778761061944</v>
      </c>
      <c r="M86" s="118">
        <v>30.89380530973451</v>
      </c>
      <c r="N86" s="118">
        <v>62.46017699115049</v>
      </c>
      <c r="O86" s="118">
        <v>9.6637168141592937</v>
      </c>
      <c r="P86" s="118">
        <v>0</v>
      </c>
      <c r="Q86" s="118">
        <v>0</v>
      </c>
      <c r="R86" s="118">
        <v>33.19469026548672</v>
      </c>
      <c r="S86" s="118">
        <v>8.3451327433628304</v>
      </c>
      <c r="T86" s="118">
        <v>4.9999999999999991</v>
      </c>
      <c r="U86" s="118">
        <v>25.584070796460178</v>
      </c>
      <c r="V86" s="118">
        <v>57.796460176991182</v>
      </c>
      <c r="W86" s="122" t="s">
        <v>341</v>
      </c>
      <c r="X86" s="116" t="s">
        <v>334</v>
      </c>
      <c r="Y86" s="145">
        <v>44882</v>
      </c>
      <c r="Z86" s="145" t="s">
        <v>333</v>
      </c>
      <c r="AA86" s="145" t="s">
        <v>332</v>
      </c>
    </row>
    <row r="87" spans="1:27" x14ac:dyDescent="0.25">
      <c r="A87" s="116" t="s">
        <v>469</v>
      </c>
      <c r="B87" s="116" t="s">
        <v>468</v>
      </c>
      <c r="C87" s="116" t="s">
        <v>467</v>
      </c>
      <c r="D87" s="116" t="s">
        <v>153</v>
      </c>
      <c r="E87" s="120">
        <v>40031</v>
      </c>
      <c r="F87" s="116" t="s">
        <v>8</v>
      </c>
      <c r="G87" s="116" t="s">
        <v>126</v>
      </c>
      <c r="H87" s="116" t="s">
        <v>105</v>
      </c>
      <c r="I87" s="119">
        <v>1.925</v>
      </c>
      <c r="J87" s="118">
        <v>2.6548672566371681E-2</v>
      </c>
      <c r="K87" s="118">
        <v>0.11504424778761062</v>
      </c>
      <c r="L87" s="118">
        <v>0.22123893805309736</v>
      </c>
      <c r="M87" s="118">
        <v>0.31858407079646012</v>
      </c>
      <c r="N87" s="118">
        <v>0.55752212389380562</v>
      </c>
      <c r="O87" s="118">
        <v>0.12389380530973451</v>
      </c>
      <c r="P87" s="118">
        <v>0</v>
      </c>
      <c r="Q87" s="118">
        <v>0</v>
      </c>
      <c r="R87" s="118">
        <v>5.3097345132743362E-2</v>
      </c>
      <c r="S87" s="118">
        <v>0</v>
      </c>
      <c r="T87" s="118">
        <v>0</v>
      </c>
      <c r="U87" s="118">
        <v>0.62831858407079688</v>
      </c>
      <c r="V87" s="118">
        <v>0.55752212389380551</v>
      </c>
      <c r="W87" s="122" t="s">
        <v>341</v>
      </c>
      <c r="X87" s="116" t="s">
        <v>334</v>
      </c>
      <c r="Y87" s="145">
        <v>45197</v>
      </c>
      <c r="Z87" s="145" t="s">
        <v>333</v>
      </c>
      <c r="AA87" s="145" t="s">
        <v>332</v>
      </c>
    </row>
    <row r="88" spans="1:27" ht="15.6" customHeight="1" x14ac:dyDescent="0.25">
      <c r="A88" s="116" t="s">
        <v>464</v>
      </c>
      <c r="B88" s="116" t="s">
        <v>466</v>
      </c>
      <c r="C88" s="116" t="s">
        <v>465</v>
      </c>
      <c r="D88" s="116" t="s">
        <v>133</v>
      </c>
      <c r="E88" s="120">
        <v>32839</v>
      </c>
      <c r="F88" s="116" t="s">
        <v>7</v>
      </c>
      <c r="G88" s="116" t="s">
        <v>126</v>
      </c>
      <c r="H88" s="116" t="s">
        <v>105</v>
      </c>
      <c r="I88" s="119">
        <v>1.92771084337349</v>
      </c>
      <c r="J88" s="118">
        <v>0.15929203539823006</v>
      </c>
      <c r="K88" s="118">
        <v>0.32743362831858408</v>
      </c>
      <c r="L88" s="118">
        <v>0.93805309734513331</v>
      </c>
      <c r="M88" s="118">
        <v>0.23008849557522126</v>
      </c>
      <c r="N88" s="118">
        <v>0.82300884955752263</v>
      </c>
      <c r="O88" s="118">
        <v>0.71681415929203585</v>
      </c>
      <c r="P88" s="118">
        <v>6.1946902654867256E-2</v>
      </c>
      <c r="Q88" s="118">
        <v>5.3097345132743362E-2</v>
      </c>
      <c r="R88" s="118">
        <v>0.1415929203539823</v>
      </c>
      <c r="S88" s="118">
        <v>7.9646017699115043E-2</v>
      </c>
      <c r="T88" s="118">
        <v>5.3097345132743362E-2</v>
      </c>
      <c r="U88" s="118">
        <v>1.3805309734513287</v>
      </c>
      <c r="V88" s="118">
        <v>1.0088495575221246</v>
      </c>
      <c r="W88" s="122" t="s">
        <v>341</v>
      </c>
      <c r="X88" s="116" t="s">
        <v>163</v>
      </c>
      <c r="Y88" s="145">
        <v>44930</v>
      </c>
      <c r="Z88" s="145" t="s">
        <v>372</v>
      </c>
      <c r="AA88" s="145" t="s">
        <v>332</v>
      </c>
    </row>
    <row r="89" spans="1:27" ht="15.6" customHeight="1" x14ac:dyDescent="0.25">
      <c r="A89" s="116" t="s">
        <v>464</v>
      </c>
      <c r="B89" s="116" t="s">
        <v>463</v>
      </c>
      <c r="C89" s="116" t="s">
        <v>462</v>
      </c>
      <c r="D89" s="116" t="s">
        <v>138</v>
      </c>
      <c r="E89" s="120">
        <v>10924</v>
      </c>
      <c r="F89" s="116" t="s">
        <v>144</v>
      </c>
      <c r="G89" s="116" t="s">
        <v>113</v>
      </c>
      <c r="H89" s="116" t="s">
        <v>105</v>
      </c>
      <c r="I89" s="119">
        <v>86.134615384615401</v>
      </c>
      <c r="J89" s="118">
        <v>23.300884955752217</v>
      </c>
      <c r="K89" s="118">
        <v>21.053097345132741</v>
      </c>
      <c r="L89" s="118">
        <v>11.13274336283186</v>
      </c>
      <c r="M89" s="118">
        <v>6.884955752212389</v>
      </c>
      <c r="N89" s="118">
        <v>43.247787610619461</v>
      </c>
      <c r="O89" s="118">
        <v>19.123893805309738</v>
      </c>
      <c r="P89" s="118">
        <v>0</v>
      </c>
      <c r="Q89" s="118">
        <v>0</v>
      </c>
      <c r="R89" s="118">
        <v>11.150442477876107</v>
      </c>
      <c r="S89" s="118">
        <v>8.9203539823008846</v>
      </c>
      <c r="T89" s="118">
        <v>11.274336283185843</v>
      </c>
      <c r="U89" s="118">
        <v>31.026548672566364</v>
      </c>
      <c r="V89" s="118">
        <v>39.398230088495573</v>
      </c>
      <c r="W89" s="122" t="s">
        <v>341</v>
      </c>
      <c r="X89" s="116" t="s">
        <v>334</v>
      </c>
      <c r="Y89" s="145">
        <v>45260</v>
      </c>
      <c r="Z89" s="145" t="s">
        <v>333</v>
      </c>
      <c r="AA89" s="145" t="s">
        <v>332</v>
      </c>
    </row>
    <row r="90" spans="1:27" ht="15.6" customHeight="1" x14ac:dyDescent="0.25">
      <c r="A90" s="116" t="s">
        <v>461</v>
      </c>
      <c r="B90" s="116" t="s">
        <v>460</v>
      </c>
      <c r="C90" s="116" t="s">
        <v>459</v>
      </c>
      <c r="D90" s="116" t="s">
        <v>123</v>
      </c>
      <c r="E90" s="120">
        <v>88081</v>
      </c>
      <c r="F90" s="116" t="s">
        <v>124</v>
      </c>
      <c r="G90" s="116" t="s">
        <v>104</v>
      </c>
      <c r="H90" s="116" t="s">
        <v>105</v>
      </c>
      <c r="I90" s="119">
        <v>56.217650566487798</v>
      </c>
      <c r="J90" s="118">
        <v>813.30973451327736</v>
      </c>
      <c r="K90" s="118">
        <v>60.097345132743399</v>
      </c>
      <c r="L90" s="118">
        <v>32.398230088495573</v>
      </c>
      <c r="M90" s="118">
        <v>15.884955752212392</v>
      </c>
      <c r="N90" s="118">
        <v>87.486725663716769</v>
      </c>
      <c r="O90" s="118">
        <v>655.95575221239062</v>
      </c>
      <c r="P90" s="118">
        <v>3.0353982300884956</v>
      </c>
      <c r="Q90" s="118">
        <v>175.21238938053114</v>
      </c>
      <c r="R90" s="118">
        <v>11.637168141592918</v>
      </c>
      <c r="S90" s="118">
        <v>7.6371681415929213</v>
      </c>
      <c r="T90" s="118">
        <v>30.796460176991161</v>
      </c>
      <c r="U90" s="118">
        <v>871.61946902655291</v>
      </c>
      <c r="V90" s="118">
        <v>744.769911504427</v>
      </c>
      <c r="W90" s="122">
        <v>500</v>
      </c>
      <c r="X90" s="116" t="s">
        <v>334</v>
      </c>
      <c r="Y90" s="145">
        <v>45246</v>
      </c>
      <c r="Z90" s="145" t="s">
        <v>345</v>
      </c>
      <c r="AA90" s="145" t="s">
        <v>332</v>
      </c>
    </row>
    <row r="91" spans="1:27" ht="15.6" customHeight="1" x14ac:dyDescent="0.25">
      <c r="A91" s="116" t="s">
        <v>458</v>
      </c>
      <c r="B91" s="116" t="s">
        <v>457</v>
      </c>
      <c r="C91" s="116" t="s">
        <v>456</v>
      </c>
      <c r="D91" s="116" t="s">
        <v>9</v>
      </c>
      <c r="E91" s="120">
        <v>35447</v>
      </c>
      <c r="F91" s="116" t="s">
        <v>112</v>
      </c>
      <c r="G91" s="116" t="s">
        <v>113</v>
      </c>
      <c r="H91" s="116" t="s">
        <v>105</v>
      </c>
      <c r="I91" s="119">
        <v>2.9876543209876498</v>
      </c>
      <c r="J91" s="118">
        <v>2.8318584070796455</v>
      </c>
      <c r="K91" s="118">
        <v>6.6814159292035296</v>
      </c>
      <c r="L91" s="118">
        <v>7.017699115044242</v>
      </c>
      <c r="M91" s="118">
        <v>3.2123893805309729</v>
      </c>
      <c r="N91" s="118">
        <v>11.044247787610608</v>
      </c>
      <c r="O91" s="118">
        <v>5.8407079646017612</v>
      </c>
      <c r="P91" s="118">
        <v>2.4159292035398234</v>
      </c>
      <c r="Q91" s="118">
        <v>0.44247787610619477</v>
      </c>
      <c r="R91" s="118">
        <v>0.34513274336283184</v>
      </c>
      <c r="S91" s="118">
        <v>9.7345132743362831E-2</v>
      </c>
      <c r="T91" s="118">
        <v>0.15929203539823009</v>
      </c>
      <c r="U91" s="118">
        <v>19.14159292035394</v>
      </c>
      <c r="V91" s="118">
        <v>14.831858407079642</v>
      </c>
      <c r="W91" s="122" t="s">
        <v>341</v>
      </c>
      <c r="X91" s="116" t="s">
        <v>163</v>
      </c>
      <c r="Y91" s="145">
        <v>44543</v>
      </c>
      <c r="Z91" s="145" t="s">
        <v>372</v>
      </c>
      <c r="AA91" s="145" t="s">
        <v>332</v>
      </c>
    </row>
    <row r="92" spans="1:27" x14ac:dyDescent="0.25">
      <c r="A92" s="116" t="s">
        <v>455</v>
      </c>
      <c r="B92" s="116" t="s">
        <v>454</v>
      </c>
      <c r="C92" s="116" t="s">
        <v>453</v>
      </c>
      <c r="D92" s="116" t="s">
        <v>173</v>
      </c>
      <c r="E92" s="120">
        <v>57701</v>
      </c>
      <c r="F92" s="116" t="s">
        <v>143</v>
      </c>
      <c r="G92" s="116" t="s">
        <v>126</v>
      </c>
      <c r="H92" s="116" t="s">
        <v>105</v>
      </c>
      <c r="I92" s="119">
        <v>4.875</v>
      </c>
      <c r="J92" s="118">
        <v>7.0796460176991149E-2</v>
      </c>
      <c r="K92" s="118">
        <v>5.3097345132743362E-2</v>
      </c>
      <c r="L92" s="118">
        <v>8.8495575221238937E-2</v>
      </c>
      <c r="M92" s="118">
        <v>2.6548672566371681E-2</v>
      </c>
      <c r="N92" s="118">
        <v>0.13274336283185839</v>
      </c>
      <c r="O92" s="118">
        <v>2.6548672566371681E-2</v>
      </c>
      <c r="P92" s="118">
        <v>7.9646017699115043E-2</v>
      </c>
      <c r="Q92" s="118">
        <v>0</v>
      </c>
      <c r="R92" s="118">
        <v>4.4247787610619468E-2</v>
      </c>
      <c r="S92" s="118">
        <v>2.6548672566371681E-2</v>
      </c>
      <c r="T92" s="118">
        <v>0</v>
      </c>
      <c r="U92" s="118">
        <v>0.16814159292035397</v>
      </c>
      <c r="V92" s="118">
        <v>0.16814159292035397</v>
      </c>
      <c r="W92" s="122" t="s">
        <v>341</v>
      </c>
      <c r="X92" s="116" t="s">
        <v>163</v>
      </c>
      <c r="Y92" s="145">
        <v>44581</v>
      </c>
      <c r="Z92" s="145" t="s">
        <v>372</v>
      </c>
      <c r="AA92" s="145" t="s">
        <v>332</v>
      </c>
    </row>
    <row r="93" spans="1:27" x14ac:dyDescent="0.25">
      <c r="A93" s="116" t="s">
        <v>452</v>
      </c>
      <c r="B93" s="116" t="s">
        <v>451</v>
      </c>
      <c r="C93" s="116" t="s">
        <v>450</v>
      </c>
      <c r="D93" s="116" t="s">
        <v>156</v>
      </c>
      <c r="E93" s="120">
        <v>68949</v>
      </c>
      <c r="F93" s="116" t="s">
        <v>143</v>
      </c>
      <c r="G93" s="116" t="s">
        <v>126</v>
      </c>
      <c r="H93" s="116" t="s">
        <v>105</v>
      </c>
      <c r="I93" s="119">
        <v>72.4444444444444</v>
      </c>
      <c r="J93" s="118">
        <v>0.84070796460176989</v>
      </c>
      <c r="K93" s="118">
        <v>0.87610619469026541</v>
      </c>
      <c r="L93" s="118">
        <v>3.0973451327433632</v>
      </c>
      <c r="M93" s="118">
        <v>1.7345132743362834</v>
      </c>
      <c r="N93" s="118">
        <v>5.7787610619469039</v>
      </c>
      <c r="O93" s="118">
        <v>0.68141592920353977</v>
      </c>
      <c r="P93" s="118">
        <v>8.8495575221238937E-2</v>
      </c>
      <c r="Q93" s="118">
        <v>0</v>
      </c>
      <c r="R93" s="118">
        <v>2.5663716814159288</v>
      </c>
      <c r="S93" s="118">
        <v>0.61061946902654862</v>
      </c>
      <c r="T93" s="118">
        <v>1.2035398230088497</v>
      </c>
      <c r="U93" s="118">
        <v>2.1681415929203536</v>
      </c>
      <c r="V93" s="118">
        <v>5.3274336283185857</v>
      </c>
      <c r="W93" s="122" t="s">
        <v>341</v>
      </c>
      <c r="X93" s="116" t="s">
        <v>334</v>
      </c>
      <c r="Y93" s="145">
        <v>45015</v>
      </c>
      <c r="Z93" s="145" t="s">
        <v>425</v>
      </c>
      <c r="AA93" s="145" t="s">
        <v>332</v>
      </c>
    </row>
    <row r="94" spans="1:27" ht="15.6" customHeight="1" x14ac:dyDescent="0.25">
      <c r="A94" s="116" t="s">
        <v>449</v>
      </c>
      <c r="B94" s="116" t="s">
        <v>448</v>
      </c>
      <c r="C94" s="116" t="s">
        <v>447</v>
      </c>
      <c r="D94" s="116" t="s">
        <v>108</v>
      </c>
      <c r="E94" s="120">
        <v>78566</v>
      </c>
      <c r="F94" s="116" t="s">
        <v>346</v>
      </c>
      <c r="G94" s="116" t="s">
        <v>122</v>
      </c>
      <c r="H94" s="116" t="s">
        <v>105</v>
      </c>
      <c r="I94" s="119">
        <v>10.499949854578301</v>
      </c>
      <c r="J94" s="118">
        <v>1003.7433628318687</v>
      </c>
      <c r="K94" s="118">
        <v>40.893805309734482</v>
      </c>
      <c r="L94" s="118">
        <v>5.9646017699115026</v>
      </c>
      <c r="M94" s="118">
        <v>38.646017699115021</v>
      </c>
      <c r="N94" s="118">
        <v>147.60176991150468</v>
      </c>
      <c r="O94" s="118">
        <v>937.02654867257797</v>
      </c>
      <c r="P94" s="118">
        <v>5.3097345132743362E-2</v>
      </c>
      <c r="Q94" s="118">
        <v>4.5663716814158999</v>
      </c>
      <c r="R94" s="118">
        <v>49.849557522123881</v>
      </c>
      <c r="S94" s="118">
        <v>34.168141592920342</v>
      </c>
      <c r="T94" s="118">
        <v>42.345132743362811</v>
      </c>
      <c r="U94" s="118">
        <v>962.88495575222453</v>
      </c>
      <c r="V94" s="118">
        <v>684.95575221240142</v>
      </c>
      <c r="W94" s="122">
        <v>650</v>
      </c>
      <c r="X94" s="116" t="s">
        <v>334</v>
      </c>
      <c r="Y94" s="145">
        <v>45022</v>
      </c>
      <c r="Z94" s="145" t="s">
        <v>345</v>
      </c>
      <c r="AA94" s="145" t="s">
        <v>332</v>
      </c>
    </row>
    <row r="95" spans="1:27" x14ac:dyDescent="0.25">
      <c r="A95" s="116" t="s">
        <v>446</v>
      </c>
      <c r="B95" s="116" t="s">
        <v>445</v>
      </c>
      <c r="C95" s="116" t="s">
        <v>444</v>
      </c>
      <c r="D95" s="116" t="s">
        <v>136</v>
      </c>
      <c r="E95" s="120">
        <v>18428</v>
      </c>
      <c r="F95" s="116" t="s">
        <v>137</v>
      </c>
      <c r="G95" s="116" t="s">
        <v>113</v>
      </c>
      <c r="H95" s="116" t="s">
        <v>4</v>
      </c>
      <c r="I95" s="119">
        <v>25.0774193548387</v>
      </c>
      <c r="J95" s="118">
        <v>35.743362831858363</v>
      </c>
      <c r="K95" s="118">
        <v>8.0088495575221224</v>
      </c>
      <c r="L95" s="118">
        <v>35.380530973451322</v>
      </c>
      <c r="M95" s="118">
        <v>43.584070796460139</v>
      </c>
      <c r="N95" s="118">
        <v>71.557522123893861</v>
      </c>
      <c r="O95" s="118">
        <v>51.159292035398153</v>
      </c>
      <c r="P95" s="118">
        <v>0</v>
      </c>
      <c r="Q95" s="118">
        <v>0</v>
      </c>
      <c r="R95" s="118">
        <v>27.999999999999989</v>
      </c>
      <c r="S95" s="118">
        <v>6.1592920353982299</v>
      </c>
      <c r="T95" s="118">
        <v>4.9292035398230087</v>
      </c>
      <c r="U95" s="118">
        <v>83.628318584070684</v>
      </c>
      <c r="V95" s="118">
        <v>113.80530973451317</v>
      </c>
      <c r="W95" s="122">
        <v>100</v>
      </c>
      <c r="X95" s="116" t="s">
        <v>334</v>
      </c>
      <c r="Y95" s="145">
        <v>45029</v>
      </c>
      <c r="Z95" s="145" t="s">
        <v>345</v>
      </c>
      <c r="AA95" s="148" t="s">
        <v>332</v>
      </c>
    </row>
    <row r="96" spans="1:27" ht="15.6" customHeight="1" x14ac:dyDescent="0.25">
      <c r="A96" s="116" t="s">
        <v>443</v>
      </c>
      <c r="B96" s="116" t="s">
        <v>442</v>
      </c>
      <c r="C96" s="116" t="s">
        <v>441</v>
      </c>
      <c r="D96" s="116" t="s">
        <v>133</v>
      </c>
      <c r="E96" s="120">
        <v>33762</v>
      </c>
      <c r="F96" s="116" t="s">
        <v>7</v>
      </c>
      <c r="G96" s="116" t="s">
        <v>126</v>
      </c>
      <c r="H96" s="116" t="s">
        <v>105</v>
      </c>
      <c r="I96" s="119">
        <v>1.6702127659574499</v>
      </c>
      <c r="J96" s="118">
        <v>0.3451327433628319</v>
      </c>
      <c r="K96" s="118">
        <v>0.44247787610619482</v>
      </c>
      <c r="L96" s="118">
        <v>1.3982300884955765</v>
      </c>
      <c r="M96" s="118">
        <v>0.72566371681415964</v>
      </c>
      <c r="N96" s="118">
        <v>1.5309734513274349</v>
      </c>
      <c r="O96" s="118">
        <v>1.2920353982300896</v>
      </c>
      <c r="P96" s="118">
        <v>8.8495575221238937E-3</v>
      </c>
      <c r="Q96" s="118">
        <v>7.9646017699115043E-2</v>
      </c>
      <c r="R96" s="118">
        <v>7.9646017699115043E-2</v>
      </c>
      <c r="S96" s="118">
        <v>0</v>
      </c>
      <c r="T96" s="118">
        <v>1.7699115044247787E-2</v>
      </c>
      <c r="U96" s="118">
        <v>2.8141592920353933</v>
      </c>
      <c r="V96" s="118">
        <v>1.8407079646017719</v>
      </c>
      <c r="W96" s="122" t="s">
        <v>341</v>
      </c>
      <c r="X96" s="116" t="s">
        <v>163</v>
      </c>
      <c r="Y96" s="145">
        <v>44519</v>
      </c>
      <c r="Z96" s="145" t="s">
        <v>372</v>
      </c>
      <c r="AA96" s="145" t="s">
        <v>332</v>
      </c>
    </row>
    <row r="97" spans="1:27" x14ac:dyDescent="0.25">
      <c r="A97" s="116" t="s">
        <v>440</v>
      </c>
      <c r="B97" s="116" t="s">
        <v>439</v>
      </c>
      <c r="C97" s="116" t="s">
        <v>438</v>
      </c>
      <c r="D97" s="116" t="s">
        <v>111</v>
      </c>
      <c r="E97" s="120">
        <v>70576</v>
      </c>
      <c r="F97" s="116" t="s">
        <v>112</v>
      </c>
      <c r="G97" s="116" t="s">
        <v>104</v>
      </c>
      <c r="H97" s="116" t="s">
        <v>4</v>
      </c>
      <c r="I97" s="119">
        <v>35.117035110533202</v>
      </c>
      <c r="J97" s="118">
        <v>232.45132743362979</v>
      </c>
      <c r="K97" s="118">
        <v>33.433628318584056</v>
      </c>
      <c r="L97" s="118">
        <v>38.035398230088447</v>
      </c>
      <c r="M97" s="118">
        <v>13.955752212389385</v>
      </c>
      <c r="N97" s="118">
        <v>67.230088495575174</v>
      </c>
      <c r="O97" s="118">
        <v>250.64601769911658</v>
      </c>
      <c r="P97" s="118">
        <v>0</v>
      </c>
      <c r="Q97" s="118">
        <v>0</v>
      </c>
      <c r="R97" s="118">
        <v>14.522123893805315</v>
      </c>
      <c r="S97" s="118">
        <v>5.8672566371681416</v>
      </c>
      <c r="T97" s="118">
        <v>6.2389380530973444</v>
      </c>
      <c r="U97" s="118">
        <v>291.24778761062191</v>
      </c>
      <c r="V97" s="118">
        <v>268.53097345132966</v>
      </c>
      <c r="W97" s="122" t="s">
        <v>341</v>
      </c>
      <c r="X97" s="116" t="s">
        <v>334</v>
      </c>
      <c r="Y97" s="145">
        <v>44603</v>
      </c>
      <c r="Z97" s="145" t="s">
        <v>345</v>
      </c>
      <c r="AA97" s="145" t="s">
        <v>332</v>
      </c>
    </row>
    <row r="98" spans="1:27" x14ac:dyDescent="0.25">
      <c r="A98" s="116" t="s">
        <v>437</v>
      </c>
      <c r="B98" s="116" t="s">
        <v>436</v>
      </c>
      <c r="C98" s="116" t="s">
        <v>435</v>
      </c>
      <c r="D98" s="116" t="s">
        <v>6</v>
      </c>
      <c r="E98" s="120">
        <v>2360</v>
      </c>
      <c r="F98" s="116" t="s">
        <v>141</v>
      </c>
      <c r="G98" s="116" t="s">
        <v>113</v>
      </c>
      <c r="H98" s="116" t="s">
        <v>4</v>
      </c>
      <c r="I98" s="119">
        <v>36.938053097345097</v>
      </c>
      <c r="J98" s="118">
        <v>73.115044247787495</v>
      </c>
      <c r="K98" s="118">
        <v>10.796460176991147</v>
      </c>
      <c r="L98" s="118">
        <v>44.672566371681384</v>
      </c>
      <c r="M98" s="118">
        <v>41.123893805309713</v>
      </c>
      <c r="N98" s="118">
        <v>55.707964601769916</v>
      </c>
      <c r="O98" s="118">
        <v>113.99999999999987</v>
      </c>
      <c r="P98" s="118">
        <v>0</v>
      </c>
      <c r="Q98" s="118">
        <v>0</v>
      </c>
      <c r="R98" s="118">
        <v>25.407079646017699</v>
      </c>
      <c r="S98" s="118">
        <v>7.778761061946903</v>
      </c>
      <c r="T98" s="118">
        <v>4.1327433628318593</v>
      </c>
      <c r="U98" s="118">
        <v>132.38938053097337</v>
      </c>
      <c r="V98" s="118">
        <v>116.84955752212379</v>
      </c>
      <c r="W98" s="122" t="s">
        <v>341</v>
      </c>
      <c r="X98" s="116" t="s">
        <v>334</v>
      </c>
      <c r="Y98" s="145">
        <v>45267</v>
      </c>
      <c r="Z98" s="145" t="s">
        <v>333</v>
      </c>
      <c r="AA98" s="145" t="s">
        <v>332</v>
      </c>
    </row>
    <row r="99" spans="1:27" x14ac:dyDescent="0.25">
      <c r="A99" s="116" t="s">
        <v>434</v>
      </c>
      <c r="B99" s="116" t="s">
        <v>433</v>
      </c>
      <c r="C99" s="116" t="s">
        <v>432</v>
      </c>
      <c r="D99" s="116" t="s">
        <v>108</v>
      </c>
      <c r="E99" s="120">
        <v>77351</v>
      </c>
      <c r="F99" s="116" t="s">
        <v>125</v>
      </c>
      <c r="G99" s="116" t="s">
        <v>104</v>
      </c>
      <c r="H99" s="116" t="s">
        <v>4</v>
      </c>
      <c r="I99" s="119">
        <v>38.864672364672401</v>
      </c>
      <c r="J99" s="118">
        <v>766.88495575223044</v>
      </c>
      <c r="K99" s="118">
        <v>2.8584070796460184</v>
      </c>
      <c r="L99" s="118">
        <v>1.7699115044247787E-2</v>
      </c>
      <c r="M99" s="118">
        <v>0.45132743362831862</v>
      </c>
      <c r="N99" s="118">
        <v>2.1415929203539825</v>
      </c>
      <c r="O99" s="118">
        <v>768.07079646019577</v>
      </c>
      <c r="P99" s="118">
        <v>0</v>
      </c>
      <c r="Q99" s="118">
        <v>0</v>
      </c>
      <c r="R99" s="118">
        <v>0</v>
      </c>
      <c r="S99" s="118">
        <v>0.29203539823008851</v>
      </c>
      <c r="T99" s="118">
        <v>1.2743362831858407</v>
      </c>
      <c r="U99" s="118">
        <v>768.64601769913372</v>
      </c>
      <c r="V99" s="118">
        <v>310.06194690265386</v>
      </c>
      <c r="W99" s="122">
        <v>350</v>
      </c>
      <c r="X99" s="116" t="s">
        <v>334</v>
      </c>
      <c r="Y99" s="145">
        <v>44987</v>
      </c>
      <c r="Z99" s="145" t="s">
        <v>333</v>
      </c>
      <c r="AA99" s="145" t="s">
        <v>332</v>
      </c>
    </row>
    <row r="100" spans="1:27" ht="15.6" customHeight="1" x14ac:dyDescent="0.25">
      <c r="A100" s="116" t="s">
        <v>431</v>
      </c>
      <c r="B100" s="116" t="s">
        <v>430</v>
      </c>
      <c r="C100" s="116" t="s">
        <v>429</v>
      </c>
      <c r="D100" s="116" t="s">
        <v>158</v>
      </c>
      <c r="E100" s="120">
        <v>50313</v>
      </c>
      <c r="F100" s="116" t="s">
        <v>143</v>
      </c>
      <c r="G100" s="116" t="s">
        <v>126</v>
      </c>
      <c r="H100" s="116" t="s">
        <v>105</v>
      </c>
      <c r="I100" s="119">
        <v>42.25</v>
      </c>
      <c r="J100" s="118">
        <v>4.5398230088495568</v>
      </c>
      <c r="K100" s="118">
        <v>4.0442477876106198</v>
      </c>
      <c r="L100" s="118">
        <v>6.3628318584070787</v>
      </c>
      <c r="M100" s="118">
        <v>8.2035398230088497</v>
      </c>
      <c r="N100" s="118">
        <v>19.504424778761063</v>
      </c>
      <c r="O100" s="118">
        <v>3.6460176991150441</v>
      </c>
      <c r="P100" s="118">
        <v>0</v>
      </c>
      <c r="Q100" s="118">
        <v>0</v>
      </c>
      <c r="R100" s="118">
        <v>5.3274336283185839</v>
      </c>
      <c r="S100" s="118">
        <v>0.78761061946902666</v>
      </c>
      <c r="T100" s="118">
        <v>1.2212389380530975</v>
      </c>
      <c r="U100" s="118">
        <v>15.814159292035402</v>
      </c>
      <c r="V100" s="118">
        <v>21.495575221238937</v>
      </c>
      <c r="W100" s="122" t="s">
        <v>341</v>
      </c>
      <c r="X100" s="116" t="s">
        <v>334</v>
      </c>
      <c r="Y100" s="145">
        <v>44952</v>
      </c>
      <c r="Z100" s="145" t="s">
        <v>425</v>
      </c>
      <c r="AA100" s="145" t="s">
        <v>332</v>
      </c>
    </row>
    <row r="101" spans="1:27" x14ac:dyDescent="0.25">
      <c r="A101" s="116" t="s">
        <v>428</v>
      </c>
      <c r="B101" s="116" t="s">
        <v>427</v>
      </c>
      <c r="C101" s="116" t="s">
        <v>426</v>
      </c>
      <c r="D101" s="116" t="s">
        <v>158</v>
      </c>
      <c r="E101" s="120">
        <v>51501</v>
      </c>
      <c r="F101" s="116" t="s">
        <v>143</v>
      </c>
      <c r="G101" s="116" t="s">
        <v>126</v>
      </c>
      <c r="H101" s="116" t="s">
        <v>105</v>
      </c>
      <c r="I101" s="119">
        <v>40.604938271604901</v>
      </c>
      <c r="J101" s="118">
        <v>2.7168141592920354</v>
      </c>
      <c r="K101" s="118">
        <v>2.5221238938053094</v>
      </c>
      <c r="L101" s="118">
        <v>9.929203539823007</v>
      </c>
      <c r="M101" s="118">
        <v>9.1946902654867237</v>
      </c>
      <c r="N101" s="118">
        <v>23.070796460176986</v>
      </c>
      <c r="O101" s="118">
        <v>1.2300884955752214</v>
      </c>
      <c r="P101" s="118">
        <v>6.1946902654867256E-2</v>
      </c>
      <c r="Q101" s="118">
        <v>0</v>
      </c>
      <c r="R101" s="118">
        <v>5.3716814159292037</v>
      </c>
      <c r="S101" s="118">
        <v>2.3451327433628322</v>
      </c>
      <c r="T101" s="118">
        <v>1.610619469026549</v>
      </c>
      <c r="U101" s="118">
        <v>15.035398230088495</v>
      </c>
      <c r="V101" s="118">
        <v>22.752212389380521</v>
      </c>
      <c r="W101" s="122" t="s">
        <v>341</v>
      </c>
      <c r="X101" s="116" t="s">
        <v>334</v>
      </c>
      <c r="Y101" s="145">
        <v>44861</v>
      </c>
      <c r="Z101" s="145" t="s">
        <v>425</v>
      </c>
      <c r="AA101" s="145" t="s">
        <v>424</v>
      </c>
    </row>
    <row r="102" spans="1:27" ht="15.6" customHeight="1" x14ac:dyDescent="0.25">
      <c r="A102" s="116" t="s">
        <v>423</v>
      </c>
      <c r="B102" s="116" t="s">
        <v>422</v>
      </c>
      <c r="C102" s="116" t="s">
        <v>421</v>
      </c>
      <c r="D102" s="116" t="s">
        <v>108</v>
      </c>
      <c r="E102" s="120">
        <v>76009</v>
      </c>
      <c r="F102" s="116" t="s">
        <v>128</v>
      </c>
      <c r="G102" s="116" t="s">
        <v>104</v>
      </c>
      <c r="H102" s="116" t="s">
        <v>105</v>
      </c>
      <c r="I102" s="119">
        <v>20.074844720496898</v>
      </c>
      <c r="J102" s="118">
        <v>178.00884955752434</v>
      </c>
      <c r="K102" s="118">
        <v>85.858407079646156</v>
      </c>
      <c r="L102" s="118">
        <v>198.38053097345167</v>
      </c>
      <c r="M102" s="118">
        <v>108.92920353982296</v>
      </c>
      <c r="N102" s="118">
        <v>273.0265486725674</v>
      </c>
      <c r="O102" s="118">
        <v>252.46017699115404</v>
      </c>
      <c r="P102" s="118">
        <v>21.513274336283189</v>
      </c>
      <c r="Q102" s="118">
        <v>24.176991150442447</v>
      </c>
      <c r="R102" s="118">
        <v>111.12389380530971</v>
      </c>
      <c r="S102" s="118">
        <v>59.584070796460182</v>
      </c>
      <c r="T102" s="118">
        <v>71.98230088495572</v>
      </c>
      <c r="U102" s="118">
        <v>328.48672566372136</v>
      </c>
      <c r="V102" s="118">
        <v>375.66371681416689</v>
      </c>
      <c r="W102" s="122">
        <v>525</v>
      </c>
      <c r="X102" s="116" t="s">
        <v>334</v>
      </c>
      <c r="Y102" s="145">
        <v>44910</v>
      </c>
      <c r="Z102" s="145" t="s">
        <v>420</v>
      </c>
      <c r="AA102" s="145" t="s">
        <v>332</v>
      </c>
    </row>
    <row r="103" spans="1:27" ht="15.6" customHeight="1" x14ac:dyDescent="0.25">
      <c r="A103" s="116" t="s">
        <v>419</v>
      </c>
      <c r="B103" s="116" t="s">
        <v>418</v>
      </c>
      <c r="C103" s="116" t="s">
        <v>417</v>
      </c>
      <c r="D103" s="116" t="s">
        <v>106</v>
      </c>
      <c r="E103" s="120">
        <v>30250</v>
      </c>
      <c r="F103" s="116" t="s">
        <v>107</v>
      </c>
      <c r="G103" s="116" t="s">
        <v>119</v>
      </c>
      <c r="H103" s="116" t="s">
        <v>105</v>
      </c>
      <c r="I103" s="119">
        <v>1.4545454545454499</v>
      </c>
      <c r="J103" s="118">
        <v>0.11504424778761062</v>
      </c>
      <c r="K103" s="118">
        <v>0.16814159292035397</v>
      </c>
      <c r="L103" s="118">
        <v>0.71681415929203596</v>
      </c>
      <c r="M103" s="118">
        <v>0.60176991150442505</v>
      </c>
      <c r="N103" s="118">
        <v>0.86725663716814205</v>
      </c>
      <c r="O103" s="118">
        <v>0.73451327433628344</v>
      </c>
      <c r="P103" s="118">
        <v>0</v>
      </c>
      <c r="Q103" s="118">
        <v>0</v>
      </c>
      <c r="R103" s="118">
        <v>3.5398230088495575E-2</v>
      </c>
      <c r="S103" s="118">
        <v>4.4247787610619468E-2</v>
      </c>
      <c r="T103" s="118">
        <v>0</v>
      </c>
      <c r="U103" s="118">
        <v>1.5221238938053114</v>
      </c>
      <c r="V103" s="118">
        <v>0.98230088495575307</v>
      </c>
      <c r="W103" s="122" t="s">
        <v>341</v>
      </c>
      <c r="X103" s="116" t="s">
        <v>334</v>
      </c>
      <c r="Y103" s="145">
        <v>45246</v>
      </c>
      <c r="Z103" s="145" t="s">
        <v>333</v>
      </c>
      <c r="AA103" s="145" t="s">
        <v>332</v>
      </c>
    </row>
    <row r="104" spans="1:27" x14ac:dyDescent="0.25">
      <c r="A104" s="116" t="s">
        <v>416</v>
      </c>
      <c r="B104" s="116" t="s">
        <v>415</v>
      </c>
      <c r="C104" s="116" t="s">
        <v>347</v>
      </c>
      <c r="D104" s="116" t="s">
        <v>108</v>
      </c>
      <c r="E104" s="120">
        <v>78046</v>
      </c>
      <c r="F104" s="116" t="s">
        <v>346</v>
      </c>
      <c r="G104" s="116" t="s">
        <v>119</v>
      </c>
      <c r="H104" s="116" t="s">
        <v>4</v>
      </c>
      <c r="I104" s="119">
        <v>36.073272273105701</v>
      </c>
      <c r="J104" s="118">
        <v>369.66371681415882</v>
      </c>
      <c r="K104" s="118">
        <v>12.858407079646017</v>
      </c>
      <c r="L104" s="118">
        <v>20.132743362831853</v>
      </c>
      <c r="M104" s="118">
        <v>73.044247787610644</v>
      </c>
      <c r="N104" s="118">
        <v>63.407079646017714</v>
      </c>
      <c r="O104" s="118">
        <v>412.29203539823055</v>
      </c>
      <c r="P104" s="118">
        <v>0</v>
      </c>
      <c r="Q104" s="118">
        <v>0</v>
      </c>
      <c r="R104" s="118">
        <v>25.628318584070794</v>
      </c>
      <c r="S104" s="118">
        <v>13.991150442477878</v>
      </c>
      <c r="T104" s="118">
        <v>17.415929203539818</v>
      </c>
      <c r="U104" s="118">
        <v>418.66371681415967</v>
      </c>
      <c r="V104" s="118">
        <v>368.12389380530897</v>
      </c>
      <c r="W104" s="117">
        <v>275</v>
      </c>
      <c r="X104" s="116" t="s">
        <v>334</v>
      </c>
      <c r="Y104" s="145">
        <v>44910</v>
      </c>
      <c r="Z104" s="145" t="s">
        <v>127</v>
      </c>
      <c r="AA104" s="145" t="s">
        <v>332</v>
      </c>
    </row>
    <row r="105" spans="1:27" ht="15.6" customHeight="1" x14ac:dyDescent="0.25">
      <c r="A105" s="116" t="s">
        <v>414</v>
      </c>
      <c r="B105" s="116" t="s">
        <v>413</v>
      </c>
      <c r="C105" s="116" t="s">
        <v>412</v>
      </c>
      <c r="D105" s="116" t="s">
        <v>111</v>
      </c>
      <c r="E105" s="120">
        <v>71334</v>
      </c>
      <c r="F105" s="116" t="s">
        <v>112</v>
      </c>
      <c r="G105" s="116" t="s">
        <v>104</v>
      </c>
      <c r="H105" s="116" t="s">
        <v>4</v>
      </c>
      <c r="I105" s="119">
        <v>37.965197215777302</v>
      </c>
      <c r="J105" s="118">
        <v>468.52212389380554</v>
      </c>
      <c r="K105" s="118">
        <v>8.7787610619469021</v>
      </c>
      <c r="L105" s="118">
        <v>0</v>
      </c>
      <c r="M105" s="118">
        <v>0</v>
      </c>
      <c r="N105" s="118">
        <v>5.4955752212389379</v>
      </c>
      <c r="O105" s="118">
        <v>471.80530973451346</v>
      </c>
      <c r="P105" s="118">
        <v>0</v>
      </c>
      <c r="Q105" s="118">
        <v>0</v>
      </c>
      <c r="R105" s="118">
        <v>3.3539823008849554</v>
      </c>
      <c r="S105" s="118">
        <v>0.96460176991150437</v>
      </c>
      <c r="T105" s="118">
        <v>0.73451327433628322</v>
      </c>
      <c r="U105" s="118">
        <v>472.2477876106197</v>
      </c>
      <c r="V105" s="118">
        <v>283.96460176991087</v>
      </c>
      <c r="W105" s="122">
        <v>361</v>
      </c>
      <c r="X105" s="116" t="s">
        <v>334</v>
      </c>
      <c r="Y105" s="145">
        <v>45246</v>
      </c>
      <c r="Z105" s="145" t="s">
        <v>345</v>
      </c>
      <c r="AA105" s="145" t="s">
        <v>332</v>
      </c>
    </row>
    <row r="106" spans="1:27" ht="15.6" customHeight="1" x14ac:dyDescent="0.25">
      <c r="A106" s="116" t="s">
        <v>411</v>
      </c>
      <c r="B106" s="116" t="s">
        <v>410</v>
      </c>
      <c r="C106" s="116" t="s">
        <v>409</v>
      </c>
      <c r="D106" s="116" t="s">
        <v>111</v>
      </c>
      <c r="E106" s="120">
        <v>71202</v>
      </c>
      <c r="F106" s="116" t="s">
        <v>112</v>
      </c>
      <c r="G106" s="116" t="s">
        <v>104</v>
      </c>
      <c r="H106" s="116" t="s">
        <v>4</v>
      </c>
      <c r="I106" s="119">
        <v>37.975778546712803</v>
      </c>
      <c r="J106" s="118">
        <v>756.1504424778775</v>
      </c>
      <c r="K106" s="118">
        <v>9.6548672566371696</v>
      </c>
      <c r="L106" s="118">
        <v>0.65486725663716805</v>
      </c>
      <c r="M106" s="118">
        <v>1.265486725663717</v>
      </c>
      <c r="N106" s="118">
        <v>4.0884955752212377</v>
      </c>
      <c r="O106" s="118">
        <v>228.25663716814086</v>
      </c>
      <c r="P106" s="118">
        <v>2.336283185840708</v>
      </c>
      <c r="Q106" s="118">
        <v>533.04424778761518</v>
      </c>
      <c r="R106" s="118">
        <v>2.3097345132743361</v>
      </c>
      <c r="S106" s="118">
        <v>1.3716814159292035</v>
      </c>
      <c r="T106" s="118">
        <v>2.7079646017699113</v>
      </c>
      <c r="U106" s="118">
        <v>761.33628318584249</v>
      </c>
      <c r="V106" s="118">
        <v>382.40707964602109</v>
      </c>
      <c r="W106" s="122">
        <v>677</v>
      </c>
      <c r="X106" s="116" t="s">
        <v>334</v>
      </c>
      <c r="Y106" s="145">
        <v>44854</v>
      </c>
      <c r="Z106" s="145" t="s">
        <v>345</v>
      </c>
      <c r="AA106" s="145" t="s">
        <v>332</v>
      </c>
    </row>
    <row r="107" spans="1:27" x14ac:dyDescent="0.25">
      <c r="A107" s="116" t="s">
        <v>408</v>
      </c>
      <c r="B107" s="116" t="s">
        <v>407</v>
      </c>
      <c r="C107" s="116" t="s">
        <v>406</v>
      </c>
      <c r="D107" s="116" t="s">
        <v>171</v>
      </c>
      <c r="E107" s="120">
        <v>72901</v>
      </c>
      <c r="F107" s="116" t="s">
        <v>112</v>
      </c>
      <c r="G107" s="116" t="s">
        <v>126</v>
      </c>
      <c r="H107" s="116" t="s">
        <v>105</v>
      </c>
      <c r="I107" s="119">
        <v>2</v>
      </c>
      <c r="J107" s="118">
        <v>0</v>
      </c>
      <c r="K107" s="118">
        <v>2.6548672566371681E-2</v>
      </c>
      <c r="L107" s="118">
        <v>0.10619469026548672</v>
      </c>
      <c r="M107" s="118">
        <v>8.8495575221238937E-2</v>
      </c>
      <c r="N107" s="118">
        <v>0.22123893805309736</v>
      </c>
      <c r="O107" s="118">
        <v>0</v>
      </c>
      <c r="P107" s="118">
        <v>0</v>
      </c>
      <c r="Q107" s="118">
        <v>0</v>
      </c>
      <c r="R107" s="118">
        <v>3.5398230088495575E-2</v>
      </c>
      <c r="S107" s="118">
        <v>0</v>
      </c>
      <c r="T107" s="118">
        <v>8.8495575221238937E-3</v>
      </c>
      <c r="U107" s="118">
        <v>0.17699115044247787</v>
      </c>
      <c r="V107" s="118">
        <v>0.21238938053097345</v>
      </c>
      <c r="W107" s="117" t="s">
        <v>341</v>
      </c>
      <c r="X107" s="116" t="s">
        <v>341</v>
      </c>
      <c r="Y107" s="116" t="s">
        <v>341</v>
      </c>
      <c r="Z107" s="116" t="s">
        <v>341</v>
      </c>
      <c r="AA107" s="116" t="s">
        <v>341</v>
      </c>
    </row>
    <row r="108" spans="1:27" ht="15.6" customHeight="1" x14ac:dyDescent="0.25">
      <c r="A108" s="116" t="s">
        <v>405</v>
      </c>
      <c r="B108" s="116" t="s">
        <v>404</v>
      </c>
      <c r="C108" s="116" t="s">
        <v>403</v>
      </c>
      <c r="D108" s="116" t="s">
        <v>149</v>
      </c>
      <c r="E108" s="120">
        <v>44883</v>
      </c>
      <c r="F108" s="116" t="s">
        <v>150</v>
      </c>
      <c r="G108" s="116" t="s">
        <v>113</v>
      </c>
      <c r="H108" s="116" t="s">
        <v>105</v>
      </c>
      <c r="I108" s="119">
        <v>48.623036649214697</v>
      </c>
      <c r="J108" s="118">
        <v>23.026548672566388</v>
      </c>
      <c r="K108" s="118">
        <v>8.716814159292035</v>
      </c>
      <c r="L108" s="118">
        <v>16.123893805309731</v>
      </c>
      <c r="M108" s="118">
        <v>12.203539823008848</v>
      </c>
      <c r="N108" s="118">
        <v>34.654867256637168</v>
      </c>
      <c r="O108" s="118">
        <v>18.557522123893815</v>
      </c>
      <c r="P108" s="118">
        <v>0.89380530973451333</v>
      </c>
      <c r="Q108" s="118">
        <v>5.9646017699115017</v>
      </c>
      <c r="R108" s="118">
        <v>13.486725663716813</v>
      </c>
      <c r="S108" s="118">
        <v>5.4513274336283191</v>
      </c>
      <c r="T108" s="118">
        <v>9.9911504424778741</v>
      </c>
      <c r="U108" s="118">
        <v>31.141592920354018</v>
      </c>
      <c r="V108" s="118">
        <v>46.24778761061939</v>
      </c>
      <c r="W108" s="122" t="s">
        <v>341</v>
      </c>
      <c r="X108" s="116" t="s">
        <v>334</v>
      </c>
      <c r="Y108" s="145">
        <v>45225</v>
      </c>
      <c r="Z108" s="145" t="s">
        <v>333</v>
      </c>
      <c r="AA108" s="145" t="s">
        <v>332</v>
      </c>
    </row>
    <row r="109" spans="1:27" x14ac:dyDescent="0.25">
      <c r="A109" s="116" t="s">
        <v>402</v>
      </c>
      <c r="B109" s="116" t="s">
        <v>401</v>
      </c>
      <c r="C109" s="116" t="s">
        <v>400</v>
      </c>
      <c r="D109" s="116" t="s">
        <v>142</v>
      </c>
      <c r="E109" s="120">
        <v>55330</v>
      </c>
      <c r="F109" s="116" t="s">
        <v>143</v>
      </c>
      <c r="G109" s="116" t="s">
        <v>113</v>
      </c>
      <c r="H109" s="116" t="s">
        <v>105</v>
      </c>
      <c r="I109" s="119">
        <v>4</v>
      </c>
      <c r="J109" s="118">
        <v>0</v>
      </c>
      <c r="K109" s="118">
        <v>0</v>
      </c>
      <c r="L109" s="118">
        <v>3.5398230088495575E-2</v>
      </c>
      <c r="M109" s="118">
        <v>1</v>
      </c>
      <c r="N109" s="118">
        <v>1</v>
      </c>
      <c r="O109" s="118">
        <v>0</v>
      </c>
      <c r="P109" s="118">
        <v>3.5398230088495575E-2</v>
      </c>
      <c r="Q109" s="118">
        <v>0</v>
      </c>
      <c r="R109" s="118">
        <v>1.0353982300884956</v>
      </c>
      <c r="S109" s="118">
        <v>0</v>
      </c>
      <c r="T109" s="118">
        <v>0</v>
      </c>
      <c r="U109" s="118">
        <v>0</v>
      </c>
      <c r="V109" s="118">
        <v>1.0353982300884956</v>
      </c>
      <c r="W109" s="122" t="s">
        <v>341</v>
      </c>
      <c r="X109" s="116" t="s">
        <v>334</v>
      </c>
      <c r="Y109" s="145">
        <v>44973</v>
      </c>
      <c r="Z109" s="145" t="s">
        <v>333</v>
      </c>
      <c r="AA109" s="145" t="s">
        <v>332</v>
      </c>
    </row>
    <row r="110" spans="1:27" ht="15.6" customHeight="1" x14ac:dyDescent="0.25">
      <c r="A110" s="116" t="s">
        <v>399</v>
      </c>
      <c r="B110" s="116" t="s">
        <v>398</v>
      </c>
      <c r="C110" s="116" t="s">
        <v>397</v>
      </c>
      <c r="D110" s="116" t="s">
        <v>166</v>
      </c>
      <c r="E110" s="120">
        <v>965</v>
      </c>
      <c r="F110" s="116" t="s">
        <v>7</v>
      </c>
      <c r="G110" s="116" t="s">
        <v>145</v>
      </c>
      <c r="H110" s="116" t="s">
        <v>105</v>
      </c>
      <c r="I110" s="119">
        <v>2.2947976878612701</v>
      </c>
      <c r="J110" s="118">
        <v>3.2389380530973404</v>
      </c>
      <c r="K110" s="118">
        <v>0.12389380530973451</v>
      </c>
      <c r="L110" s="118">
        <v>3.5398230088495575E-2</v>
      </c>
      <c r="M110" s="118">
        <v>0</v>
      </c>
      <c r="N110" s="118">
        <v>0.21238938053097348</v>
      </c>
      <c r="O110" s="118">
        <v>2.6371681415929191</v>
      </c>
      <c r="P110" s="118">
        <v>0</v>
      </c>
      <c r="Q110" s="118">
        <v>0.54867256637168149</v>
      </c>
      <c r="R110" s="118">
        <v>6.1946902654867256E-2</v>
      </c>
      <c r="S110" s="118">
        <v>0</v>
      </c>
      <c r="T110" s="118">
        <v>8.8495575221238937E-3</v>
      </c>
      <c r="U110" s="118">
        <v>3.3274336283185777</v>
      </c>
      <c r="V110" s="118">
        <v>1.946902654867259</v>
      </c>
      <c r="W110" s="122" t="s">
        <v>341</v>
      </c>
      <c r="X110" s="116" t="s">
        <v>114</v>
      </c>
      <c r="Y110" s="147" t="s">
        <v>114</v>
      </c>
      <c r="Z110" s="147" t="s">
        <v>114</v>
      </c>
      <c r="AA110" s="147" t="s">
        <v>114</v>
      </c>
    </row>
    <row r="111" spans="1:27" x14ac:dyDescent="0.25">
      <c r="A111" s="116" t="s">
        <v>396</v>
      </c>
      <c r="B111" s="116" t="s">
        <v>395</v>
      </c>
      <c r="C111" s="116" t="s">
        <v>394</v>
      </c>
      <c r="D111" s="116" t="s">
        <v>115</v>
      </c>
      <c r="E111" s="120">
        <v>85349</v>
      </c>
      <c r="F111" s="116" t="s">
        <v>118</v>
      </c>
      <c r="G111" s="116" t="s">
        <v>113</v>
      </c>
      <c r="H111" s="116" t="s">
        <v>105</v>
      </c>
      <c r="I111" s="119">
        <v>5.3986254295532703</v>
      </c>
      <c r="J111" s="118">
        <v>73.300884955752267</v>
      </c>
      <c r="K111" s="118">
        <v>5.3097345132743303</v>
      </c>
      <c r="L111" s="118">
        <v>1.265486725663717</v>
      </c>
      <c r="M111" s="118">
        <v>0</v>
      </c>
      <c r="N111" s="118">
        <v>3.0707964601769913</v>
      </c>
      <c r="O111" s="118">
        <v>51.477876106194572</v>
      </c>
      <c r="P111" s="118">
        <v>0.61946902654867264</v>
      </c>
      <c r="Q111" s="118">
        <v>24.707964601769874</v>
      </c>
      <c r="R111" s="118">
        <v>0.16814159292035399</v>
      </c>
      <c r="S111" s="118">
        <v>0</v>
      </c>
      <c r="T111" s="118">
        <v>0.2831858407079646</v>
      </c>
      <c r="U111" s="118">
        <v>79.424778761061972</v>
      </c>
      <c r="V111" s="118">
        <v>42.34513274336279</v>
      </c>
      <c r="W111" s="122">
        <v>100</v>
      </c>
      <c r="X111" s="116" t="s">
        <v>334</v>
      </c>
      <c r="Y111" s="145">
        <v>44882</v>
      </c>
      <c r="Z111" s="145" t="s">
        <v>333</v>
      </c>
      <c r="AA111" s="145" t="s">
        <v>332</v>
      </c>
    </row>
    <row r="112" spans="1:27" x14ac:dyDescent="0.25">
      <c r="A112" s="116" t="s">
        <v>393</v>
      </c>
      <c r="B112" s="116" t="s">
        <v>392</v>
      </c>
      <c r="C112" s="116" t="s">
        <v>195</v>
      </c>
      <c r="D112" s="116" t="s">
        <v>164</v>
      </c>
      <c r="E112" s="120">
        <v>84119</v>
      </c>
      <c r="F112" s="116" t="s">
        <v>148</v>
      </c>
      <c r="G112" s="116" t="s">
        <v>126</v>
      </c>
      <c r="H112" s="116" t="s">
        <v>105</v>
      </c>
      <c r="I112" s="119">
        <v>2.0212765957446801</v>
      </c>
      <c r="J112" s="118">
        <v>0.23008849557522121</v>
      </c>
      <c r="K112" s="118">
        <v>3.2123893805309693</v>
      </c>
      <c r="L112" s="118">
        <v>0.52212389380530966</v>
      </c>
      <c r="M112" s="118">
        <v>0.23893805309734512</v>
      </c>
      <c r="N112" s="118">
        <v>2.9469026548672539</v>
      </c>
      <c r="O112" s="118">
        <v>1.0707964601769919</v>
      </c>
      <c r="P112" s="118">
        <v>0.15044247787610621</v>
      </c>
      <c r="Q112" s="118">
        <v>3.5398230088495575E-2</v>
      </c>
      <c r="R112" s="118">
        <v>0.30973451327433621</v>
      </c>
      <c r="S112" s="118">
        <v>7.9646017699115043E-2</v>
      </c>
      <c r="T112" s="118">
        <v>9.7345132743362831E-2</v>
      </c>
      <c r="U112" s="118">
        <v>3.7168141592920292</v>
      </c>
      <c r="V112" s="118">
        <v>3.3185840707964553</v>
      </c>
      <c r="W112" s="117" t="s">
        <v>341</v>
      </c>
      <c r="X112" s="116" t="s">
        <v>163</v>
      </c>
      <c r="Y112" s="145">
        <v>44561</v>
      </c>
      <c r="Z112" s="145" t="s">
        <v>372</v>
      </c>
      <c r="AA112" s="146" t="s">
        <v>332</v>
      </c>
    </row>
    <row r="113" spans="1:27" x14ac:dyDescent="0.25">
      <c r="A113" s="116" t="s">
        <v>391</v>
      </c>
      <c r="B113" s="116" t="s">
        <v>390</v>
      </c>
      <c r="C113" s="116" t="s">
        <v>389</v>
      </c>
      <c r="D113" s="116" t="s">
        <v>108</v>
      </c>
      <c r="E113" s="120">
        <v>78061</v>
      </c>
      <c r="F113" s="116" t="s">
        <v>109</v>
      </c>
      <c r="G113" s="116" t="s">
        <v>110</v>
      </c>
      <c r="H113" s="116" t="s">
        <v>105</v>
      </c>
      <c r="I113" s="119">
        <v>35.975644699140403</v>
      </c>
      <c r="J113" s="118">
        <v>1290.2743362832257</v>
      </c>
      <c r="K113" s="118">
        <v>125.17699115044253</v>
      </c>
      <c r="L113" s="118">
        <v>171.02654867256624</v>
      </c>
      <c r="M113" s="118">
        <v>70.05309734513267</v>
      </c>
      <c r="N113" s="118">
        <v>365.26548672566548</v>
      </c>
      <c r="O113" s="118">
        <v>1286.6106194690674</v>
      </c>
      <c r="P113" s="118">
        <v>1.8938053097345133</v>
      </c>
      <c r="Q113" s="118">
        <v>2.7610619469026556</v>
      </c>
      <c r="R113" s="118">
        <v>92.407079646017607</v>
      </c>
      <c r="S113" s="118">
        <v>66.486725663716754</v>
      </c>
      <c r="T113" s="118">
        <v>178.07079646017718</v>
      </c>
      <c r="U113" s="118">
        <v>1319.5663716814606</v>
      </c>
      <c r="V113" s="118">
        <v>1273.6106194690667</v>
      </c>
      <c r="W113" s="117">
        <v>1350</v>
      </c>
      <c r="X113" s="116" t="s">
        <v>334</v>
      </c>
      <c r="Y113" s="145">
        <v>44966</v>
      </c>
      <c r="Z113" s="145" t="s">
        <v>345</v>
      </c>
      <c r="AA113" s="146" t="s">
        <v>332</v>
      </c>
    </row>
    <row r="114" spans="1:27" x14ac:dyDescent="0.25">
      <c r="A114" s="116" t="s">
        <v>388</v>
      </c>
      <c r="B114" s="116" t="s">
        <v>387</v>
      </c>
      <c r="C114" s="116" t="s">
        <v>386</v>
      </c>
      <c r="D114" s="116" t="s">
        <v>152</v>
      </c>
      <c r="E114" s="120">
        <v>48060</v>
      </c>
      <c r="F114" s="116" t="s">
        <v>150</v>
      </c>
      <c r="G114" s="116" t="s">
        <v>113</v>
      </c>
      <c r="H114" s="116" t="s">
        <v>4</v>
      </c>
      <c r="I114" s="119">
        <v>41.994186046511601</v>
      </c>
      <c r="J114" s="118">
        <v>39.946902654867259</v>
      </c>
      <c r="K114" s="118">
        <v>11.946902654867259</v>
      </c>
      <c r="L114" s="118">
        <v>11.91150442477876</v>
      </c>
      <c r="M114" s="118">
        <v>7.336283185840708</v>
      </c>
      <c r="N114" s="118">
        <v>35.017699115044252</v>
      </c>
      <c r="O114" s="118">
        <v>36.123893805309741</v>
      </c>
      <c r="P114" s="118">
        <v>0</v>
      </c>
      <c r="Q114" s="118">
        <v>0</v>
      </c>
      <c r="R114" s="118">
        <v>10.389380530973453</v>
      </c>
      <c r="S114" s="118">
        <v>7.0265486725663724</v>
      </c>
      <c r="T114" s="118">
        <v>8.2831858407079633</v>
      </c>
      <c r="U114" s="118">
        <v>45.442477876106189</v>
      </c>
      <c r="V114" s="118">
        <v>58.34513274336279</v>
      </c>
      <c r="W114" s="117" t="s">
        <v>341</v>
      </c>
      <c r="X114" s="116" t="s">
        <v>334</v>
      </c>
      <c r="Y114" s="145">
        <v>45015</v>
      </c>
      <c r="Z114" s="145" t="s">
        <v>333</v>
      </c>
      <c r="AA114" s="146" t="s">
        <v>332</v>
      </c>
    </row>
    <row r="115" spans="1:27" x14ac:dyDescent="0.25">
      <c r="A115" s="116" t="s">
        <v>385</v>
      </c>
      <c r="B115" s="116" t="s">
        <v>384</v>
      </c>
      <c r="C115" s="116" t="s">
        <v>383</v>
      </c>
      <c r="D115" s="116" t="s">
        <v>108</v>
      </c>
      <c r="E115" s="120">
        <v>78017</v>
      </c>
      <c r="F115" s="116" t="s">
        <v>109</v>
      </c>
      <c r="G115" s="116" t="s">
        <v>104</v>
      </c>
      <c r="H115" s="116" t="s">
        <v>105</v>
      </c>
      <c r="I115" s="119">
        <v>40.059845106782397</v>
      </c>
      <c r="J115" s="118">
        <v>1800.0000000000507</v>
      </c>
      <c r="K115" s="118">
        <v>8.7079646017699126</v>
      </c>
      <c r="L115" s="118">
        <v>0.81415929203539816</v>
      </c>
      <c r="M115" s="118">
        <v>0</v>
      </c>
      <c r="N115" s="118">
        <v>0.40707964601769914</v>
      </c>
      <c r="O115" s="118">
        <v>271.36283185841091</v>
      </c>
      <c r="P115" s="118">
        <v>10.743362831858404</v>
      </c>
      <c r="Q115" s="118">
        <v>1527.0088495575642</v>
      </c>
      <c r="R115" s="118">
        <v>0</v>
      </c>
      <c r="S115" s="118">
        <v>0.10619469026548672</v>
      </c>
      <c r="T115" s="118">
        <v>9.8230088495575192</v>
      </c>
      <c r="U115" s="118">
        <v>1799.5929203540334</v>
      </c>
      <c r="V115" s="118">
        <v>944.03539823012022</v>
      </c>
      <c r="W115" s="117">
        <v>2400</v>
      </c>
      <c r="X115" s="116" t="s">
        <v>334</v>
      </c>
      <c r="Y115" s="145">
        <v>44882</v>
      </c>
      <c r="Z115" s="145" t="s">
        <v>382</v>
      </c>
      <c r="AA115" s="146" t="s">
        <v>332</v>
      </c>
    </row>
    <row r="116" spans="1:27" x14ac:dyDescent="0.25">
      <c r="A116" s="116" t="s">
        <v>381</v>
      </c>
      <c r="B116" s="116" t="s">
        <v>380</v>
      </c>
      <c r="C116" s="116" t="s">
        <v>379</v>
      </c>
      <c r="D116" s="116" t="s">
        <v>155</v>
      </c>
      <c r="E116" s="120">
        <v>3820</v>
      </c>
      <c r="F116" s="116" t="s">
        <v>141</v>
      </c>
      <c r="G116" s="116" t="s">
        <v>113</v>
      </c>
      <c r="H116" s="116" t="s">
        <v>105</v>
      </c>
      <c r="I116" s="119">
        <v>68.924050632911403</v>
      </c>
      <c r="J116" s="118">
        <v>1</v>
      </c>
      <c r="K116" s="118">
        <v>1</v>
      </c>
      <c r="L116" s="118">
        <v>38.778761061946902</v>
      </c>
      <c r="M116" s="118">
        <v>34</v>
      </c>
      <c r="N116" s="118">
        <v>36.159292035398224</v>
      </c>
      <c r="O116" s="118">
        <v>29.23008849557522</v>
      </c>
      <c r="P116" s="118">
        <v>6.5221238938053094</v>
      </c>
      <c r="Q116" s="118">
        <v>2.8672566371681416</v>
      </c>
      <c r="R116" s="118">
        <v>27.654867256637168</v>
      </c>
      <c r="S116" s="118">
        <v>4.3185840707964598</v>
      </c>
      <c r="T116" s="118">
        <v>4.7522123893805315</v>
      </c>
      <c r="U116" s="118">
        <v>38.053097345132748</v>
      </c>
      <c r="V116" s="118">
        <v>45.548672566371664</v>
      </c>
      <c r="W116" s="117" t="s">
        <v>341</v>
      </c>
      <c r="X116" s="116" t="s">
        <v>334</v>
      </c>
      <c r="Y116" s="145">
        <v>45008</v>
      </c>
      <c r="Z116" s="145" t="s">
        <v>333</v>
      </c>
      <c r="AA116" s="146" t="s">
        <v>332</v>
      </c>
    </row>
    <row r="117" spans="1:27" x14ac:dyDescent="0.25">
      <c r="A117" s="116" t="s">
        <v>378</v>
      </c>
      <c r="B117" s="116" t="s">
        <v>377</v>
      </c>
      <c r="C117" s="116" t="s">
        <v>376</v>
      </c>
      <c r="D117" s="116" t="s">
        <v>106</v>
      </c>
      <c r="E117" s="120">
        <v>31815</v>
      </c>
      <c r="F117" s="116" t="s">
        <v>107</v>
      </c>
      <c r="G117" s="116" t="s">
        <v>104</v>
      </c>
      <c r="H117" s="116" t="s">
        <v>105</v>
      </c>
      <c r="I117" s="119">
        <v>54.536783733826198</v>
      </c>
      <c r="J117" s="118">
        <v>861.17699115045002</v>
      </c>
      <c r="K117" s="118">
        <v>131.78761061946904</v>
      </c>
      <c r="L117" s="118">
        <v>260.07079646017706</v>
      </c>
      <c r="M117" s="118">
        <v>270.11504424778775</v>
      </c>
      <c r="N117" s="118">
        <v>585.77876106194753</v>
      </c>
      <c r="O117" s="118">
        <v>732.67256637168737</v>
      </c>
      <c r="P117" s="118">
        <v>30.548672566371692</v>
      </c>
      <c r="Q117" s="118">
        <v>174.15044247787631</v>
      </c>
      <c r="R117" s="118">
        <v>246.75221238938079</v>
      </c>
      <c r="S117" s="118">
        <v>107.7610619469026</v>
      </c>
      <c r="T117" s="118">
        <v>89.849557522123874</v>
      </c>
      <c r="U117" s="118">
        <v>1078.7876106194867</v>
      </c>
      <c r="V117" s="118">
        <v>1005.2831858407193</v>
      </c>
      <c r="W117" s="117">
        <v>1600</v>
      </c>
      <c r="X117" s="116" t="s">
        <v>334</v>
      </c>
      <c r="Y117" s="145">
        <v>44987</v>
      </c>
      <c r="Z117" s="144" t="s">
        <v>345</v>
      </c>
      <c r="AA117" s="143" t="s">
        <v>332</v>
      </c>
    </row>
    <row r="118" spans="1:27" x14ac:dyDescent="0.25">
      <c r="A118" s="116" t="s">
        <v>375</v>
      </c>
      <c r="B118" s="116" t="s">
        <v>374</v>
      </c>
      <c r="C118" s="116" t="s">
        <v>373</v>
      </c>
      <c r="D118" s="116" t="s">
        <v>172</v>
      </c>
      <c r="E118" s="120">
        <v>82901</v>
      </c>
      <c r="F118" s="116" t="s">
        <v>135</v>
      </c>
      <c r="G118" s="116" t="s">
        <v>126</v>
      </c>
      <c r="H118" s="116" t="s">
        <v>105</v>
      </c>
      <c r="I118" s="119">
        <v>4.3846153846153904</v>
      </c>
      <c r="J118" s="118">
        <v>0</v>
      </c>
      <c r="K118" s="118">
        <v>0.26548672566371684</v>
      </c>
      <c r="L118" s="118">
        <v>0.21238938053097345</v>
      </c>
      <c r="M118" s="118">
        <v>7.0796460176991149E-2</v>
      </c>
      <c r="N118" s="118">
        <v>0.41592920353982304</v>
      </c>
      <c r="O118" s="118">
        <v>0.13274336283185839</v>
      </c>
      <c r="P118" s="118">
        <v>0</v>
      </c>
      <c r="Q118" s="118">
        <v>0</v>
      </c>
      <c r="R118" s="118">
        <v>0</v>
      </c>
      <c r="S118" s="118">
        <v>4.4247787610619468E-2</v>
      </c>
      <c r="T118" s="118">
        <v>0</v>
      </c>
      <c r="U118" s="118">
        <v>0.50442477876106195</v>
      </c>
      <c r="V118" s="118">
        <v>0.48672566371681414</v>
      </c>
      <c r="W118" s="117" t="s">
        <v>341</v>
      </c>
      <c r="X118" s="116" t="s">
        <v>163</v>
      </c>
      <c r="Y118" s="145">
        <v>44533</v>
      </c>
      <c r="Z118" s="144" t="s">
        <v>372</v>
      </c>
      <c r="AA118" s="143" t="s">
        <v>332</v>
      </c>
    </row>
    <row r="119" spans="1:27" x14ac:dyDescent="0.25">
      <c r="A119" s="116" t="s">
        <v>371</v>
      </c>
      <c r="B119" s="116" t="s">
        <v>370</v>
      </c>
      <c r="C119" s="116" t="s">
        <v>369</v>
      </c>
      <c r="D119" s="116" t="s">
        <v>108</v>
      </c>
      <c r="E119" s="120">
        <v>75455</v>
      </c>
      <c r="F119" s="116" t="s">
        <v>128</v>
      </c>
      <c r="G119" s="116" t="s">
        <v>126</v>
      </c>
      <c r="H119" s="116" t="s">
        <v>105</v>
      </c>
      <c r="I119" s="119">
        <v>1.1111111111111101</v>
      </c>
      <c r="J119" s="118">
        <v>8.8495575221238937E-3</v>
      </c>
      <c r="K119" s="118">
        <v>1.7699115044247787E-2</v>
      </c>
      <c r="L119" s="118">
        <v>5.3097345132743362E-2</v>
      </c>
      <c r="M119" s="118">
        <v>4.4247787610619468E-2</v>
      </c>
      <c r="N119" s="118">
        <v>0.10619469026548672</v>
      </c>
      <c r="O119" s="118">
        <v>0</v>
      </c>
      <c r="P119" s="118">
        <v>1.7699115044247787E-2</v>
      </c>
      <c r="Q119" s="118">
        <v>0</v>
      </c>
      <c r="R119" s="118">
        <v>3.5398230088495575E-2</v>
      </c>
      <c r="S119" s="118">
        <v>0</v>
      </c>
      <c r="T119" s="118">
        <v>0</v>
      </c>
      <c r="U119" s="118">
        <v>8.8495575221238937E-2</v>
      </c>
      <c r="V119" s="118">
        <v>5.3097345132743362E-2</v>
      </c>
      <c r="W119" s="117" t="s">
        <v>341</v>
      </c>
      <c r="X119" s="116" t="s">
        <v>341</v>
      </c>
      <c r="Y119" s="116" t="s">
        <v>341</v>
      </c>
      <c r="Z119" s="116" t="s">
        <v>341</v>
      </c>
      <c r="AA119" s="116" t="s">
        <v>341</v>
      </c>
    </row>
    <row r="120" spans="1:27" x14ac:dyDescent="0.25">
      <c r="A120" s="116" t="s">
        <v>368</v>
      </c>
      <c r="B120" s="116" t="s">
        <v>367</v>
      </c>
      <c r="C120" s="116" t="s">
        <v>366</v>
      </c>
      <c r="D120" s="116" t="s">
        <v>123</v>
      </c>
      <c r="E120" s="120">
        <v>87016</v>
      </c>
      <c r="F120" s="116" t="s">
        <v>124</v>
      </c>
      <c r="G120" s="116" t="s">
        <v>113</v>
      </c>
      <c r="H120" s="116" t="s">
        <v>4</v>
      </c>
      <c r="I120" s="119">
        <v>38.471561530506698</v>
      </c>
      <c r="J120" s="118">
        <v>378.17699115044212</v>
      </c>
      <c r="K120" s="118">
        <v>6.6283185840707954</v>
      </c>
      <c r="L120" s="118">
        <v>0.40707964601769914</v>
      </c>
      <c r="M120" s="118">
        <v>2.6548672566371681E-2</v>
      </c>
      <c r="N120" s="118">
        <v>1.9646017699115046</v>
      </c>
      <c r="O120" s="118">
        <v>383.27433628318528</v>
      </c>
      <c r="P120" s="118">
        <v>0</v>
      </c>
      <c r="Q120" s="118">
        <v>0</v>
      </c>
      <c r="R120" s="118">
        <v>0.95575221238938057</v>
      </c>
      <c r="S120" s="118">
        <v>8.8495575221238937E-3</v>
      </c>
      <c r="T120" s="118">
        <v>0.34513274336283184</v>
      </c>
      <c r="U120" s="118">
        <v>383.92920353982248</v>
      </c>
      <c r="V120" s="118">
        <v>219.80530973451397</v>
      </c>
      <c r="W120" s="117">
        <v>505</v>
      </c>
      <c r="X120" s="116" t="s">
        <v>334</v>
      </c>
      <c r="Y120" s="145">
        <v>45218</v>
      </c>
      <c r="Z120" s="144" t="s">
        <v>345</v>
      </c>
      <c r="AA120" s="143" t="s">
        <v>332</v>
      </c>
    </row>
    <row r="121" spans="1:27" x14ac:dyDescent="0.25">
      <c r="A121" s="116" t="s">
        <v>365</v>
      </c>
      <c r="B121" s="116" t="s">
        <v>364</v>
      </c>
      <c r="C121" s="116" t="s">
        <v>363</v>
      </c>
      <c r="D121" s="116" t="s">
        <v>146</v>
      </c>
      <c r="E121" s="120">
        <v>74103</v>
      </c>
      <c r="F121" s="116" t="s">
        <v>128</v>
      </c>
      <c r="G121" s="116" t="s">
        <v>113</v>
      </c>
      <c r="H121" s="116" t="s">
        <v>105</v>
      </c>
      <c r="I121" s="119">
        <v>2.2452830188679198</v>
      </c>
      <c r="J121" s="118">
        <v>0.5575221238938054</v>
      </c>
      <c r="K121" s="118">
        <v>1.0530973451327439</v>
      </c>
      <c r="L121" s="118">
        <v>0.96460176991150504</v>
      </c>
      <c r="M121" s="118">
        <v>0.5398230088495577</v>
      </c>
      <c r="N121" s="118">
        <v>2.2300884955752234</v>
      </c>
      <c r="O121" s="118">
        <v>0.76991150442477918</v>
      </c>
      <c r="P121" s="118">
        <v>6.1946902654867256E-2</v>
      </c>
      <c r="Q121" s="118">
        <v>5.3097345132743362E-2</v>
      </c>
      <c r="R121" s="118">
        <v>0.2123893805309735</v>
      </c>
      <c r="S121" s="118">
        <v>0.21238938053097345</v>
      </c>
      <c r="T121" s="118">
        <v>0.11504424778761062</v>
      </c>
      <c r="U121" s="118">
        <v>2.5752212389380524</v>
      </c>
      <c r="V121" s="118">
        <v>2.1504424778761075</v>
      </c>
      <c r="W121" s="117" t="s">
        <v>341</v>
      </c>
      <c r="X121" s="116" t="s">
        <v>334</v>
      </c>
      <c r="Y121" s="145">
        <v>45106</v>
      </c>
      <c r="Z121" s="144" t="s">
        <v>333</v>
      </c>
      <c r="AA121" s="143" t="s">
        <v>332</v>
      </c>
    </row>
    <row r="122" spans="1:27" x14ac:dyDescent="0.25">
      <c r="A122" s="116" t="s">
        <v>362</v>
      </c>
      <c r="B122" s="116" t="s">
        <v>361</v>
      </c>
      <c r="C122" s="116" t="s">
        <v>360</v>
      </c>
      <c r="D122" s="116" t="s">
        <v>356</v>
      </c>
      <c r="E122" s="120">
        <v>5403</v>
      </c>
      <c r="F122" s="116" t="s">
        <v>141</v>
      </c>
      <c r="G122" s="116" t="s">
        <v>113</v>
      </c>
      <c r="H122" s="116" t="s">
        <v>105</v>
      </c>
      <c r="I122" s="119">
        <v>2.3267326732673301</v>
      </c>
      <c r="J122" s="118">
        <v>1.7699115044247806</v>
      </c>
      <c r="K122" s="118">
        <v>0.34513274336283184</v>
      </c>
      <c r="L122" s="118">
        <v>0</v>
      </c>
      <c r="M122" s="118">
        <v>0</v>
      </c>
      <c r="N122" s="118">
        <v>0</v>
      </c>
      <c r="O122" s="118">
        <v>0</v>
      </c>
      <c r="P122" s="118">
        <v>9.7345132743362831E-2</v>
      </c>
      <c r="Q122" s="118">
        <v>2.01769911504425</v>
      </c>
      <c r="R122" s="118">
        <v>0</v>
      </c>
      <c r="S122" s="118">
        <v>0</v>
      </c>
      <c r="T122" s="118">
        <v>0</v>
      </c>
      <c r="U122" s="118">
        <v>2.1150442477876128</v>
      </c>
      <c r="V122" s="118">
        <v>1.6991150442477894</v>
      </c>
      <c r="W122" s="117" t="s">
        <v>341</v>
      </c>
      <c r="X122" s="116" t="s">
        <v>341</v>
      </c>
      <c r="Y122" s="116" t="s">
        <v>341</v>
      </c>
      <c r="Z122" s="116" t="s">
        <v>341</v>
      </c>
      <c r="AA122" s="116" t="s">
        <v>341</v>
      </c>
    </row>
    <row r="123" spans="1:27" x14ac:dyDescent="0.25">
      <c r="A123" s="116" t="s">
        <v>359</v>
      </c>
      <c r="B123" s="116" t="s">
        <v>358</v>
      </c>
      <c r="C123" s="116" t="s">
        <v>357</v>
      </c>
      <c r="D123" s="116" t="s">
        <v>356</v>
      </c>
      <c r="E123" s="120">
        <v>5488</v>
      </c>
      <c r="F123" s="116" t="s">
        <v>141</v>
      </c>
      <c r="G123" s="116" t="s">
        <v>126</v>
      </c>
      <c r="H123" s="116" t="s">
        <v>105</v>
      </c>
      <c r="I123" s="119">
        <v>2.18152866242038</v>
      </c>
      <c r="J123" s="118">
        <v>5.5840707964601624</v>
      </c>
      <c r="K123" s="118">
        <v>0.3982300884955754</v>
      </c>
      <c r="L123" s="118">
        <v>0.16814159292035397</v>
      </c>
      <c r="M123" s="118">
        <v>7.0796460176991149E-2</v>
      </c>
      <c r="N123" s="118">
        <v>0.48672566371681419</v>
      </c>
      <c r="O123" s="118">
        <v>5.6902654867256475</v>
      </c>
      <c r="P123" s="118">
        <v>0</v>
      </c>
      <c r="Q123" s="118">
        <v>4.4247787610619468E-2</v>
      </c>
      <c r="R123" s="118">
        <v>8.8495575221238937E-3</v>
      </c>
      <c r="S123" s="118">
        <v>3.5398230088495575E-2</v>
      </c>
      <c r="T123" s="118">
        <v>3.5398230088495575E-2</v>
      </c>
      <c r="U123" s="118">
        <v>6.1415929203539665</v>
      </c>
      <c r="V123" s="118">
        <v>4.9911504424778617</v>
      </c>
      <c r="W123" s="117" t="s">
        <v>341</v>
      </c>
      <c r="X123" s="116" t="s">
        <v>341</v>
      </c>
      <c r="Y123" s="116" t="s">
        <v>341</v>
      </c>
      <c r="Z123" s="116" t="s">
        <v>341</v>
      </c>
      <c r="AA123" s="116" t="s">
        <v>341</v>
      </c>
    </row>
    <row r="124" spans="1:27" x14ac:dyDescent="0.25">
      <c r="A124" s="116" t="s">
        <v>355</v>
      </c>
      <c r="B124" s="116" t="s">
        <v>354</v>
      </c>
      <c r="C124" s="116" t="s">
        <v>353</v>
      </c>
      <c r="D124" s="116" t="s">
        <v>147</v>
      </c>
      <c r="E124" s="120">
        <v>89512</v>
      </c>
      <c r="F124" s="116" t="s">
        <v>148</v>
      </c>
      <c r="G124" s="116" t="s">
        <v>126</v>
      </c>
      <c r="H124" s="116" t="s">
        <v>105</v>
      </c>
      <c r="I124" s="119">
        <v>10.4444444444444</v>
      </c>
      <c r="J124" s="118">
        <v>0.33628318584070793</v>
      </c>
      <c r="K124" s="118">
        <v>1.0442477876106195</v>
      </c>
      <c r="L124" s="118">
        <v>2.3716814159292037</v>
      </c>
      <c r="M124" s="118">
        <v>6.0353982300884965</v>
      </c>
      <c r="N124" s="118">
        <v>9.0619469026548689</v>
      </c>
      <c r="O124" s="118">
        <v>0.44247787610619471</v>
      </c>
      <c r="P124" s="118">
        <v>0.2831858407079646</v>
      </c>
      <c r="Q124" s="118">
        <v>0</v>
      </c>
      <c r="R124" s="118">
        <v>3.4867256637168138</v>
      </c>
      <c r="S124" s="118">
        <v>0.64601769911504436</v>
      </c>
      <c r="T124" s="118">
        <v>7.0796460176991149E-2</v>
      </c>
      <c r="U124" s="118">
        <v>5.5840707964601775</v>
      </c>
      <c r="V124" s="118">
        <v>8.8053097345132727</v>
      </c>
      <c r="W124" s="117" t="s">
        <v>341</v>
      </c>
      <c r="X124" s="116" t="s">
        <v>334</v>
      </c>
      <c r="Y124" s="145">
        <v>45232</v>
      </c>
      <c r="Z124" s="144" t="s">
        <v>333</v>
      </c>
      <c r="AA124" s="143" t="s">
        <v>332</v>
      </c>
    </row>
    <row r="125" spans="1:27" x14ac:dyDescent="0.25">
      <c r="A125" s="116" t="s">
        <v>352</v>
      </c>
      <c r="B125" s="116" t="s">
        <v>351</v>
      </c>
      <c r="C125" s="116" t="s">
        <v>350</v>
      </c>
      <c r="D125" s="116" t="s">
        <v>133</v>
      </c>
      <c r="E125" s="120">
        <v>33073</v>
      </c>
      <c r="F125" s="116" t="s">
        <v>7</v>
      </c>
      <c r="G125" s="116" t="s">
        <v>110</v>
      </c>
      <c r="H125" s="116" t="s">
        <v>105</v>
      </c>
      <c r="I125" s="119">
        <v>47.521093749999999</v>
      </c>
      <c r="J125" s="118">
        <v>452.54867256637385</v>
      </c>
      <c r="K125" s="118">
        <v>142.03539823008865</v>
      </c>
      <c r="L125" s="118">
        <v>1.7699115044247787E-2</v>
      </c>
      <c r="M125" s="118">
        <v>1.7699115044247787E-2</v>
      </c>
      <c r="N125" s="118">
        <v>130.23008849557527</v>
      </c>
      <c r="O125" s="118">
        <v>375.69911504424925</v>
      </c>
      <c r="P125" s="118">
        <v>14.58407079646018</v>
      </c>
      <c r="Q125" s="118">
        <v>74.106194690265482</v>
      </c>
      <c r="R125" s="118">
        <v>15.053097345132745</v>
      </c>
      <c r="S125" s="118">
        <v>52.247787610619447</v>
      </c>
      <c r="T125" s="118">
        <v>36.530973451327412</v>
      </c>
      <c r="U125" s="118">
        <v>490.78761061947125</v>
      </c>
      <c r="V125" s="118">
        <v>333.30088495575365</v>
      </c>
      <c r="W125" s="117">
        <v>700</v>
      </c>
      <c r="X125" s="116" t="s">
        <v>334</v>
      </c>
      <c r="Y125" s="145">
        <v>45082</v>
      </c>
      <c r="Z125" s="144" t="s">
        <v>345</v>
      </c>
      <c r="AA125" s="143" t="s">
        <v>332</v>
      </c>
    </row>
    <row r="126" spans="1:27" x14ac:dyDescent="0.25">
      <c r="A126" s="116" t="s">
        <v>349</v>
      </c>
      <c r="B126" s="116" t="s">
        <v>348</v>
      </c>
      <c r="C126" s="116" t="s">
        <v>347</v>
      </c>
      <c r="D126" s="116" t="s">
        <v>108</v>
      </c>
      <c r="E126" s="120">
        <v>78041</v>
      </c>
      <c r="F126" s="116" t="s">
        <v>346</v>
      </c>
      <c r="G126" s="116" t="s">
        <v>104</v>
      </c>
      <c r="H126" s="116" t="s">
        <v>105</v>
      </c>
      <c r="I126" s="119">
        <v>40.469696969696997</v>
      </c>
      <c r="J126" s="118">
        <v>158.19469026548751</v>
      </c>
      <c r="K126" s="118">
        <v>2.831858407079646</v>
      </c>
      <c r="L126" s="118">
        <v>23.955752212389378</v>
      </c>
      <c r="M126" s="118">
        <v>42.911504424778762</v>
      </c>
      <c r="N126" s="118">
        <v>18.203539823008853</v>
      </c>
      <c r="O126" s="118">
        <v>122.72566371681391</v>
      </c>
      <c r="P126" s="118">
        <v>17.283185840707965</v>
      </c>
      <c r="Q126" s="118">
        <v>69.68141592920378</v>
      </c>
      <c r="R126" s="118">
        <v>11.743362831858407</v>
      </c>
      <c r="S126" s="118">
        <v>4.221238938053097</v>
      </c>
      <c r="T126" s="118">
        <v>5.336283185840708</v>
      </c>
      <c r="U126" s="118">
        <v>206.5929203539832</v>
      </c>
      <c r="V126" s="118">
        <v>166.35398230088563</v>
      </c>
      <c r="W126" s="117" t="s">
        <v>341</v>
      </c>
      <c r="X126" s="116" t="s">
        <v>334</v>
      </c>
      <c r="Y126" s="145">
        <v>44959</v>
      </c>
      <c r="Z126" s="144" t="s">
        <v>345</v>
      </c>
      <c r="AA126" s="143" t="s">
        <v>332</v>
      </c>
    </row>
    <row r="127" spans="1:27" x14ac:dyDescent="0.25">
      <c r="A127" s="116" t="s">
        <v>344</v>
      </c>
      <c r="B127" s="116" t="s">
        <v>343</v>
      </c>
      <c r="C127" s="116" t="s">
        <v>342</v>
      </c>
      <c r="D127" s="116" t="s">
        <v>131</v>
      </c>
      <c r="E127" s="120">
        <v>24153</v>
      </c>
      <c r="F127" s="116" t="s">
        <v>132</v>
      </c>
      <c r="G127" s="116" t="s">
        <v>126</v>
      </c>
      <c r="H127" s="116" t="s">
        <v>105</v>
      </c>
      <c r="I127" s="119">
        <v>1.28571428571429</v>
      </c>
      <c r="J127" s="118">
        <v>2.6548672566371681E-2</v>
      </c>
      <c r="K127" s="118">
        <v>0.23008849557522121</v>
      </c>
      <c r="L127" s="118">
        <v>7.0796460176991149E-2</v>
      </c>
      <c r="M127" s="118">
        <v>0.16814159292035397</v>
      </c>
      <c r="N127" s="118">
        <v>0.46017699115044258</v>
      </c>
      <c r="O127" s="118">
        <v>3.5398230088495575E-2</v>
      </c>
      <c r="P127" s="118">
        <v>0</v>
      </c>
      <c r="Q127" s="118">
        <v>0</v>
      </c>
      <c r="R127" s="118">
        <v>0</v>
      </c>
      <c r="S127" s="118">
        <v>8.8495575221238937E-3</v>
      </c>
      <c r="T127" s="118">
        <v>9.7345132743362831E-2</v>
      </c>
      <c r="U127" s="118">
        <v>0.38938053097345149</v>
      </c>
      <c r="V127" s="118">
        <v>0.23008849557522132</v>
      </c>
      <c r="W127" s="117" t="s">
        <v>341</v>
      </c>
      <c r="X127" s="116" t="s">
        <v>341</v>
      </c>
      <c r="Y127" s="116" t="s">
        <v>341</v>
      </c>
      <c r="Z127" s="116" t="s">
        <v>341</v>
      </c>
      <c r="AA127" s="116" t="s">
        <v>341</v>
      </c>
    </row>
    <row r="128" spans="1:27" x14ac:dyDescent="0.25">
      <c r="A128" s="116" t="s">
        <v>340</v>
      </c>
      <c r="B128" s="116" t="s">
        <v>339</v>
      </c>
      <c r="C128" s="116" t="s">
        <v>338</v>
      </c>
      <c r="D128" s="116" t="s">
        <v>169</v>
      </c>
      <c r="E128" s="120">
        <v>25309</v>
      </c>
      <c r="F128" s="116" t="s">
        <v>137</v>
      </c>
      <c r="G128" s="116" t="s">
        <v>113</v>
      </c>
      <c r="H128" s="116" t="s">
        <v>105</v>
      </c>
      <c r="I128" s="119">
        <v>5.9803921568627496</v>
      </c>
      <c r="J128" s="118">
        <v>0</v>
      </c>
      <c r="K128" s="118">
        <v>0.38938053097345138</v>
      </c>
      <c r="L128" s="118">
        <v>1.2389380530973453</v>
      </c>
      <c r="M128" s="118">
        <v>0.90265486725663702</v>
      </c>
      <c r="N128" s="118">
        <v>2.2743362831858414</v>
      </c>
      <c r="O128" s="118">
        <v>0.25663716814159288</v>
      </c>
      <c r="P128" s="118">
        <v>0</v>
      </c>
      <c r="Q128" s="118">
        <v>0</v>
      </c>
      <c r="R128" s="118">
        <v>5.3097345132743362E-2</v>
      </c>
      <c r="S128" s="118">
        <v>0</v>
      </c>
      <c r="T128" s="118">
        <v>0</v>
      </c>
      <c r="U128" s="118">
        <v>2.4778761061946915</v>
      </c>
      <c r="V128" s="118">
        <v>2.2389380530973457</v>
      </c>
      <c r="W128" s="117" t="s">
        <v>341</v>
      </c>
      <c r="X128" s="116" t="s">
        <v>334</v>
      </c>
      <c r="Y128" s="145">
        <v>45008</v>
      </c>
      <c r="Z128" s="144" t="s">
        <v>333</v>
      </c>
      <c r="AA128" s="143" t="s">
        <v>332</v>
      </c>
    </row>
    <row r="129" spans="1:27" x14ac:dyDescent="0.25">
      <c r="A129" s="116" t="s">
        <v>337</v>
      </c>
      <c r="B129" s="116" t="s">
        <v>336</v>
      </c>
      <c r="C129" s="116" t="s">
        <v>335</v>
      </c>
      <c r="D129" s="116" t="s">
        <v>154</v>
      </c>
      <c r="E129" s="120">
        <v>2863</v>
      </c>
      <c r="F129" s="116" t="s">
        <v>141</v>
      </c>
      <c r="G129" s="116" t="s">
        <v>126</v>
      </c>
      <c r="H129" s="116" t="s">
        <v>4</v>
      </c>
      <c r="I129" s="119">
        <v>43.945945945945901</v>
      </c>
      <c r="J129" s="118">
        <v>37.141592920354029</v>
      </c>
      <c r="K129" s="118">
        <v>22.743362831858416</v>
      </c>
      <c r="L129" s="118">
        <v>0</v>
      </c>
      <c r="M129" s="118">
        <v>0</v>
      </c>
      <c r="N129" s="118">
        <v>15.345132743362827</v>
      </c>
      <c r="O129" s="118">
        <v>44.539823008849574</v>
      </c>
      <c r="P129" s="118">
        <v>0</v>
      </c>
      <c r="Q129" s="118">
        <v>0</v>
      </c>
      <c r="R129" s="118">
        <v>1.247787610619469</v>
      </c>
      <c r="S129" s="118">
        <v>1.5575221238938051</v>
      </c>
      <c r="T129" s="118">
        <v>5.9469026548672561</v>
      </c>
      <c r="U129" s="118">
        <v>51.132743362831846</v>
      </c>
      <c r="V129" s="118">
        <v>38.938053097345183</v>
      </c>
      <c r="W129" s="117" t="s">
        <v>341</v>
      </c>
      <c r="X129" s="116" t="s">
        <v>334</v>
      </c>
      <c r="Y129" s="145">
        <v>45008</v>
      </c>
      <c r="Z129" s="144" t="s">
        <v>333</v>
      </c>
      <c r="AA129" s="143" t="s">
        <v>332</v>
      </c>
    </row>
    <row r="130" spans="1:27" x14ac:dyDescent="0.25">
      <c r="A130" s="115" t="s">
        <v>331</v>
      </c>
      <c r="B130" s="104"/>
      <c r="C130" s="104"/>
      <c r="D130" s="104"/>
      <c r="E130" s="109"/>
      <c r="F130" s="104"/>
      <c r="G130" s="104"/>
      <c r="H130" s="104"/>
      <c r="I130" s="108"/>
      <c r="J130" s="107"/>
      <c r="K130" s="107"/>
      <c r="L130" s="107"/>
      <c r="M130" s="107"/>
      <c r="N130" s="107"/>
      <c r="O130" s="107"/>
      <c r="P130" s="107"/>
      <c r="Q130" s="107"/>
      <c r="R130" s="107"/>
      <c r="S130" s="107"/>
      <c r="T130" s="107"/>
      <c r="U130" s="107"/>
      <c r="V130" s="107"/>
      <c r="W130" s="106"/>
      <c r="X130" s="104"/>
      <c r="Y130" s="105"/>
      <c r="Z130" s="104"/>
      <c r="AA130" s="104"/>
    </row>
    <row r="131" spans="1:27" x14ac:dyDescent="0.25">
      <c r="A131" s="115" t="s">
        <v>330</v>
      </c>
      <c r="B131" s="114"/>
      <c r="C131" s="114"/>
      <c r="D131" s="114"/>
      <c r="E131" s="113"/>
      <c r="F131" s="104"/>
      <c r="G131" s="104"/>
      <c r="H131" s="104"/>
      <c r="I131" s="108"/>
      <c r="J131" s="107"/>
      <c r="K131" s="107"/>
      <c r="L131" s="107"/>
      <c r="M131" s="107"/>
      <c r="N131" s="107"/>
      <c r="O131" s="107"/>
      <c r="P131" s="107"/>
      <c r="Q131" s="107"/>
      <c r="R131" s="107"/>
      <c r="S131" s="107"/>
      <c r="T131" s="107"/>
      <c r="U131" s="107"/>
      <c r="V131" s="107"/>
      <c r="W131" s="106"/>
      <c r="X131" s="104"/>
      <c r="Y131" s="105"/>
      <c r="Z131" s="104"/>
      <c r="AA131" s="104"/>
    </row>
    <row r="132" spans="1:27" x14ac:dyDescent="0.25">
      <c r="A132" s="101" t="s">
        <v>329</v>
      </c>
      <c r="B132" s="114"/>
      <c r="C132" s="114"/>
      <c r="D132" s="114"/>
      <c r="E132" s="113"/>
      <c r="F132" s="104"/>
      <c r="G132" s="104"/>
      <c r="H132" s="104"/>
      <c r="I132" s="108"/>
      <c r="J132" s="107"/>
      <c r="K132" s="107"/>
      <c r="L132" s="107"/>
      <c r="M132" s="107"/>
      <c r="N132" s="107"/>
      <c r="O132" s="107"/>
      <c r="P132" s="107"/>
      <c r="Q132" s="107"/>
      <c r="R132" s="107"/>
      <c r="S132" s="107"/>
      <c r="T132" s="107"/>
      <c r="U132" s="107"/>
      <c r="V132" s="107"/>
      <c r="W132" s="106"/>
      <c r="X132" s="104"/>
      <c r="Y132" s="105"/>
      <c r="Z132" s="104"/>
      <c r="AA132" s="104"/>
    </row>
    <row r="133" spans="1:27" x14ac:dyDescent="0.25">
      <c r="A133" s="112" t="s">
        <v>328</v>
      </c>
      <c r="F133" s="104"/>
      <c r="G133" s="104"/>
      <c r="H133" s="104"/>
      <c r="I133" s="108"/>
      <c r="J133" s="107"/>
      <c r="K133" s="107"/>
      <c r="L133" s="107"/>
      <c r="M133" s="107"/>
      <c r="N133" s="107"/>
      <c r="O133" s="107"/>
      <c r="P133" s="107"/>
      <c r="Q133" s="107"/>
      <c r="R133" s="107"/>
      <c r="S133" s="107"/>
      <c r="T133" s="107"/>
      <c r="U133" s="107"/>
      <c r="V133" s="107"/>
      <c r="W133" s="106"/>
      <c r="X133" s="104"/>
      <c r="Y133" s="105"/>
      <c r="Z133" s="104"/>
      <c r="AA133" s="104"/>
    </row>
    <row r="134" spans="1:27" x14ac:dyDescent="0.25">
      <c r="A134" s="101" t="s">
        <v>327</v>
      </c>
      <c r="B134" s="111"/>
      <c r="C134" s="111"/>
      <c r="D134" s="111"/>
      <c r="E134" s="110"/>
      <c r="F134" s="104"/>
      <c r="G134" s="104"/>
      <c r="H134" s="104"/>
      <c r="I134" s="108"/>
      <c r="J134" s="107"/>
      <c r="K134" s="107"/>
      <c r="L134" s="107"/>
      <c r="M134" s="107"/>
      <c r="N134" s="107"/>
      <c r="O134" s="107"/>
      <c r="P134" s="107"/>
      <c r="Q134" s="107"/>
      <c r="R134" s="107"/>
      <c r="S134" s="107"/>
      <c r="T134" s="107"/>
      <c r="U134" s="107"/>
      <c r="V134" s="107"/>
      <c r="W134" s="106"/>
      <c r="X134" s="104"/>
      <c r="Y134" s="105"/>
      <c r="Z134" s="104"/>
      <c r="AA134" s="104"/>
    </row>
    <row r="135" spans="1:27" x14ac:dyDescent="0.25">
      <c r="B135" s="104"/>
      <c r="C135" s="104"/>
      <c r="D135" s="104"/>
      <c r="E135" s="109"/>
      <c r="F135" s="104"/>
      <c r="G135" s="104"/>
      <c r="H135" s="104"/>
      <c r="I135" s="108"/>
      <c r="J135" s="107"/>
      <c r="K135" s="107"/>
      <c r="L135" s="107"/>
      <c r="M135" s="107"/>
      <c r="N135" s="107"/>
      <c r="O135" s="107"/>
      <c r="P135" s="107"/>
      <c r="Q135" s="107"/>
      <c r="R135" s="107"/>
      <c r="S135" s="107"/>
      <c r="T135" s="107"/>
      <c r="U135" s="107"/>
      <c r="V135" s="107"/>
      <c r="W135" s="106"/>
      <c r="X135" s="104"/>
      <c r="Y135" s="105"/>
      <c r="Z135" s="104"/>
      <c r="AA135" s="104"/>
    </row>
  </sheetData>
  <mergeCells count="13">
    <mergeCell ref="A1:D1"/>
    <mergeCell ref="A2:D2"/>
    <mergeCell ref="A3:D3"/>
    <mergeCell ref="E3:H3"/>
    <mergeCell ref="I3:L3"/>
    <mergeCell ref="Q3:T3"/>
    <mergeCell ref="U3:X3"/>
    <mergeCell ref="Y3:AA3"/>
    <mergeCell ref="J5:M5"/>
    <mergeCell ref="N5:Q5"/>
    <mergeCell ref="R5:U5"/>
    <mergeCell ref="W5:AA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EF58-746E-4E13-92FD-3CA4355E9952}">
  <dimension ref="A1:F27"/>
  <sheetViews>
    <sheetView workbookViewId="0">
      <selection activeCell="A3" sqref="A3"/>
    </sheetView>
  </sheetViews>
  <sheetFormatPr defaultRowHeight="15" x14ac:dyDescent="0.25"/>
  <cols>
    <col min="1" max="1" width="51.28515625" bestFit="1" customWidth="1"/>
    <col min="2" max="2" width="19" customWidth="1"/>
  </cols>
  <sheetData>
    <row r="1" spans="1:6" ht="26.25" x14ac:dyDescent="0.25">
      <c r="A1" s="164" t="s">
        <v>10</v>
      </c>
      <c r="B1" s="164"/>
      <c r="C1" s="164"/>
      <c r="D1" s="164"/>
      <c r="E1" s="164"/>
      <c r="F1" s="164"/>
    </row>
    <row r="2" spans="1:6" ht="15" customHeight="1" x14ac:dyDescent="0.25"/>
    <row r="3" spans="1:6" x14ac:dyDescent="0.25">
      <c r="A3" s="12" t="s">
        <v>293</v>
      </c>
      <c r="B3" s="12"/>
      <c r="C3" s="12"/>
      <c r="D3" s="12"/>
      <c r="E3" s="12"/>
    </row>
    <row r="4" spans="1:6" x14ac:dyDescent="0.25">
      <c r="A4" s="11" t="s">
        <v>292</v>
      </c>
      <c r="B4" s="11" t="s">
        <v>176</v>
      </c>
    </row>
    <row r="5" spans="1:6" ht="15.75" thickBot="1" x14ac:dyDescent="0.3">
      <c r="A5" s="80" t="s">
        <v>291</v>
      </c>
      <c r="B5" s="79">
        <v>70</v>
      </c>
    </row>
    <row r="6" spans="1:6" ht="15.75" thickTop="1" x14ac:dyDescent="0.25">
      <c r="A6" s="78" t="s">
        <v>290</v>
      </c>
      <c r="B6" s="77">
        <v>18</v>
      </c>
    </row>
    <row r="7" spans="1:6" ht="15" customHeight="1" x14ac:dyDescent="0.25">
      <c r="A7" s="78" t="s">
        <v>289</v>
      </c>
      <c r="B7" s="77">
        <v>24</v>
      </c>
    </row>
    <row r="8" spans="1:6" x14ac:dyDescent="0.25">
      <c r="A8" s="76" t="s">
        <v>288</v>
      </c>
      <c r="B8" s="76">
        <v>42</v>
      </c>
    </row>
    <row r="9" spans="1:6" x14ac:dyDescent="0.25">
      <c r="A9" s="75" t="s">
        <v>287</v>
      </c>
      <c r="B9" s="74">
        <v>9</v>
      </c>
    </row>
    <row r="10" spans="1:6" x14ac:dyDescent="0.25">
      <c r="A10" s="75" t="s">
        <v>286</v>
      </c>
      <c r="B10" s="74">
        <v>7</v>
      </c>
    </row>
    <row r="11" spans="1:6" x14ac:dyDescent="0.25">
      <c r="A11" s="75" t="s">
        <v>285</v>
      </c>
      <c r="B11" s="74">
        <v>5</v>
      </c>
    </row>
    <row r="12" spans="1:6" x14ac:dyDescent="0.25">
      <c r="A12" s="75" t="s">
        <v>284</v>
      </c>
      <c r="B12" s="74">
        <v>3</v>
      </c>
    </row>
    <row r="13" spans="1:6" x14ac:dyDescent="0.25">
      <c r="A13" s="75" t="s">
        <v>283</v>
      </c>
      <c r="B13" s="74">
        <v>3</v>
      </c>
    </row>
    <row r="14" spans="1:6" x14ac:dyDescent="0.25">
      <c r="A14" s="75" t="s">
        <v>282</v>
      </c>
      <c r="B14" s="74">
        <v>3</v>
      </c>
    </row>
    <row r="15" spans="1:6" x14ac:dyDescent="0.25">
      <c r="A15" s="75" t="s">
        <v>281</v>
      </c>
      <c r="B15" s="74">
        <v>2</v>
      </c>
    </row>
    <row r="16" spans="1:6" x14ac:dyDescent="0.25">
      <c r="A16" s="75" t="s">
        <v>280</v>
      </c>
      <c r="B16" s="74">
        <v>2</v>
      </c>
    </row>
    <row r="17" spans="1:2" x14ac:dyDescent="0.25">
      <c r="A17" s="75" t="s">
        <v>279</v>
      </c>
      <c r="B17" s="74">
        <v>2</v>
      </c>
    </row>
    <row r="18" spans="1:2" x14ac:dyDescent="0.25">
      <c r="A18" s="75" t="s">
        <v>278</v>
      </c>
      <c r="B18" s="74">
        <v>2</v>
      </c>
    </row>
    <row r="19" spans="1:2" x14ac:dyDescent="0.25">
      <c r="A19" s="75" t="s">
        <v>277</v>
      </c>
      <c r="B19" s="74">
        <v>1</v>
      </c>
    </row>
    <row r="20" spans="1:2" x14ac:dyDescent="0.25">
      <c r="A20" s="75" t="s">
        <v>276</v>
      </c>
      <c r="B20" s="74">
        <v>1</v>
      </c>
    </row>
    <row r="21" spans="1:2" x14ac:dyDescent="0.25">
      <c r="A21" s="75" t="s">
        <v>275</v>
      </c>
      <c r="B21" s="74">
        <v>1</v>
      </c>
    </row>
    <row r="22" spans="1:2" x14ac:dyDescent="0.25">
      <c r="A22" s="75" t="s">
        <v>274</v>
      </c>
      <c r="B22" s="74">
        <v>1</v>
      </c>
    </row>
    <row r="24" spans="1:2" x14ac:dyDescent="0.25">
      <c r="A24" s="165" t="s">
        <v>273</v>
      </c>
      <c r="B24" s="165"/>
    </row>
    <row r="25" spans="1:2" x14ac:dyDescent="0.25">
      <c r="A25" s="165"/>
      <c r="B25" s="165"/>
    </row>
    <row r="26" spans="1:2" x14ac:dyDescent="0.25">
      <c r="A26" s="165"/>
      <c r="B26" s="165"/>
    </row>
    <row r="27" spans="1:2" x14ac:dyDescent="0.25">
      <c r="A27" s="165"/>
      <c r="B27" s="165"/>
    </row>
  </sheetData>
  <mergeCells count="2">
    <mergeCell ref="A1:F1"/>
    <mergeCell ref="A24:B2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51f64f43-848e-4f71-a29c-5b275075194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225b539-7b15-42b2-871d-c20cb6e17ae7"/>
    <ds:schemaRef ds:uri="http://www.w3.org/XML/1998/namespace"/>
    <ds:schemaRef ds:uri="http://purl.org/dc/dcmitype/"/>
  </ds:schemaRefs>
</ds:datastoreItem>
</file>

<file path=customXml/itemProps2.xml><?xml version="1.0" encoding="utf-8"?>
<ds:datastoreItem xmlns:ds="http://schemas.openxmlformats.org/officeDocument/2006/customXml" ds:itemID="{4672761B-F79A-4D1A-8411-B75E30BF2E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2024-02-01T20:00:42Z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