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4.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icegov-my.sharepoint.com/personal/0654819995_ice_dhs_gov/Documents/Desktop/"/>
    </mc:Choice>
  </mc:AlternateContent>
  <xr:revisionPtr revIDLastSave="0" documentId="8_{BC4AF04A-9B76-452F-BE01-7894C84E54C4}" xr6:coauthVersionLast="47" xr6:coauthVersionMax="47" xr10:uidLastSave="{00000000-0000-0000-0000-000000000000}"/>
  <bookViews>
    <workbookView xWindow="-120" yWindow="-120" windowWidth="29040" windowHeight="15840" tabRatio="668" firstSheet="5" activeTab="11" xr2:uid="{00000000-000D-0000-FFFF-FFFF00000000}"/>
  </bookViews>
  <sheets>
    <sheet name="Header" sheetId="9" r:id="rId1"/>
    <sheet name="ATD FY24 YTD" sheetId="20" r:id="rId2"/>
    <sheet name="ATD EOFY23 " sheetId="21" r:id="rId3"/>
    <sheet name="Detention FY24" sheetId="22" r:id="rId4"/>
    <sheet name=" ICLOS and Detainees" sheetId="23" r:id="rId5"/>
    <sheet name="Monthly Bond Statistics" sheetId="24" r:id="rId6"/>
    <sheet name="Semiannual" sheetId="25" r:id="rId7"/>
    <sheet name="Facilities FY24" sheetId="19" r:id="rId8"/>
    <sheet name="Trans. Detainee Pop." sheetId="16" r:id="rId9"/>
    <sheet name="Monthly Segregation" sheetId="17" r:id="rId10"/>
    <sheet name="Vulnerable &amp; Special Population" sheetId="18" r:id="rId11"/>
    <sheet name="Footnotes" sheetId="26" r:id="rId12"/>
  </sheets>
  <definedNames>
    <definedName name="_xlnm._FilterDatabase" localSheetId="6" hidden="1">Semiannual!$A$94:$F$110</definedName>
    <definedName name="_xlnm.Print_Area" localSheetId="3">'Detention FY24'!$A$1:$V$131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 i="24" l="1"/>
  <c r="N6" i="24"/>
  <c r="M6" i="24"/>
  <c r="L6" i="24"/>
  <c r="K6" i="24"/>
  <c r="J6" i="24"/>
  <c r="I6" i="24"/>
  <c r="H6" i="24"/>
  <c r="G6" i="24"/>
  <c r="F6" i="24"/>
  <c r="E6" i="24"/>
  <c r="D6" i="24"/>
  <c r="C6" i="24"/>
  <c r="B6" i="24"/>
  <c r="AO33" i="23"/>
  <c r="AN33" i="23"/>
  <c r="AM33" i="23"/>
  <c r="AL33" i="23"/>
  <c r="AK33" i="23"/>
  <c r="AJ33" i="23"/>
  <c r="AI33" i="23"/>
  <c r="AH33" i="23"/>
  <c r="AG33" i="23"/>
  <c r="AF33" i="23"/>
  <c r="AE33" i="23"/>
  <c r="AD33" i="23"/>
  <c r="AC33" i="23"/>
  <c r="AB33" i="23"/>
  <c r="AA33" i="23"/>
  <c r="Z33" i="23"/>
  <c r="Y33" i="23"/>
  <c r="X33" i="23"/>
  <c r="W33" i="23"/>
  <c r="V33" i="23"/>
  <c r="U33" i="23"/>
  <c r="T33" i="23"/>
  <c r="S33" i="23"/>
  <c r="R33" i="23"/>
  <c r="Q33" i="23"/>
  <c r="P33" i="23"/>
  <c r="O33" i="23"/>
  <c r="N33" i="23"/>
  <c r="M33" i="23"/>
  <c r="L33" i="23"/>
  <c r="K33" i="23"/>
  <c r="J33" i="23"/>
  <c r="I33" i="23"/>
  <c r="H33" i="23"/>
  <c r="G33" i="23"/>
  <c r="F33" i="23"/>
  <c r="E33" i="23"/>
  <c r="D33" i="23"/>
  <c r="C33" i="23"/>
  <c r="B33" i="23"/>
  <c r="AO32" i="23"/>
  <c r="AN32" i="23"/>
  <c r="AM32" i="23"/>
  <c r="AL32" i="23"/>
  <c r="AK32" i="23"/>
  <c r="AJ32" i="23"/>
  <c r="AI32" i="23"/>
  <c r="AH32" i="23"/>
  <c r="AG32" i="23"/>
  <c r="AF32" i="23"/>
  <c r="AE32" i="23"/>
  <c r="AD32" i="23"/>
  <c r="AC32" i="23"/>
  <c r="AB32" i="23"/>
  <c r="AA32" i="23"/>
  <c r="Z32" i="23"/>
  <c r="Y32" i="23"/>
  <c r="X32" i="23"/>
  <c r="W32" i="23"/>
  <c r="V32" i="23"/>
  <c r="U32" i="23"/>
  <c r="T32" i="23"/>
  <c r="S32" i="23"/>
  <c r="R32" i="23"/>
  <c r="Q32" i="23"/>
  <c r="P32" i="23"/>
  <c r="O32" i="23"/>
  <c r="N32" i="23"/>
  <c r="M32" i="23"/>
  <c r="L32" i="23"/>
  <c r="K32" i="23"/>
  <c r="J32" i="23"/>
  <c r="I32" i="23"/>
  <c r="H32" i="23"/>
  <c r="G32" i="23"/>
  <c r="F32" i="23"/>
  <c r="E32" i="23"/>
  <c r="D32" i="23"/>
  <c r="C32" i="23"/>
  <c r="B32" i="23"/>
  <c r="AO31" i="23"/>
  <c r="AN31" i="23"/>
  <c r="AM31" i="23"/>
  <c r="AL31" i="23"/>
  <c r="AK31" i="23"/>
  <c r="AJ31" i="23"/>
  <c r="AI31" i="23"/>
  <c r="AH31" i="23"/>
  <c r="AG31" i="23"/>
  <c r="AF31" i="23"/>
  <c r="AE31" i="23"/>
  <c r="AD31" i="23"/>
  <c r="AC31" i="23"/>
  <c r="AB31" i="23"/>
  <c r="AA31" i="23"/>
  <c r="Z31" i="23"/>
  <c r="Y31" i="23"/>
  <c r="X31" i="23"/>
  <c r="W31" i="23"/>
  <c r="V31" i="23"/>
  <c r="U31" i="23"/>
  <c r="T31" i="23"/>
  <c r="S31" i="23"/>
  <c r="R31" i="23"/>
  <c r="Q31" i="23"/>
  <c r="P31" i="23"/>
  <c r="O31" i="23"/>
  <c r="N31" i="23"/>
  <c r="M31" i="23"/>
  <c r="L31" i="23"/>
  <c r="K31" i="23"/>
  <c r="J31" i="23"/>
  <c r="I31" i="23"/>
  <c r="H31" i="23"/>
  <c r="G31" i="23"/>
  <c r="F31" i="23"/>
  <c r="E31" i="23"/>
  <c r="D31" i="23"/>
  <c r="C31" i="23"/>
  <c r="B31" i="23"/>
  <c r="AO30" i="23"/>
  <c r="AO34" i="23" s="1"/>
  <c r="AN30" i="23"/>
  <c r="AN34" i="23" s="1"/>
  <c r="AM30" i="23"/>
  <c r="AM34" i="23" s="1"/>
  <c r="AL30" i="23"/>
  <c r="AL34" i="23" s="1"/>
  <c r="AK30" i="23"/>
  <c r="AK34" i="23" s="1"/>
  <c r="AJ30" i="23"/>
  <c r="AJ34" i="23" s="1"/>
  <c r="AI30" i="23"/>
  <c r="AI34" i="23" s="1"/>
  <c r="AH30" i="23"/>
  <c r="AH34" i="23" s="1"/>
  <c r="AG30" i="23"/>
  <c r="AG34" i="23" s="1"/>
  <c r="AF30" i="23"/>
  <c r="AF34" i="23" s="1"/>
  <c r="AE30" i="23"/>
  <c r="AE34" i="23" s="1"/>
  <c r="AD30" i="23"/>
  <c r="AD34" i="23" s="1"/>
  <c r="AC30" i="23"/>
  <c r="AC34" i="23" s="1"/>
  <c r="AB30" i="23"/>
  <c r="AB34" i="23" s="1"/>
  <c r="AA30" i="23"/>
  <c r="AA34" i="23" s="1"/>
  <c r="Z30" i="23"/>
  <c r="Z34" i="23" s="1"/>
  <c r="Y30" i="23"/>
  <c r="Y34" i="23" s="1"/>
  <c r="X30" i="23"/>
  <c r="X34" i="23" s="1"/>
  <c r="W30" i="23"/>
  <c r="W34" i="23" s="1"/>
  <c r="V30" i="23"/>
  <c r="V34" i="23" s="1"/>
  <c r="U30" i="23"/>
  <c r="U34" i="23" s="1"/>
  <c r="T30" i="23"/>
  <c r="T34" i="23" s="1"/>
  <c r="S30" i="23"/>
  <c r="S34" i="23" s="1"/>
  <c r="R30" i="23"/>
  <c r="R34" i="23" s="1"/>
  <c r="Q30" i="23"/>
  <c r="Q34" i="23" s="1"/>
  <c r="P30" i="23"/>
  <c r="P34" i="23" s="1"/>
  <c r="O30" i="23"/>
  <c r="O34" i="23" s="1"/>
  <c r="N30" i="23"/>
  <c r="N34" i="23" s="1"/>
  <c r="M30" i="23"/>
  <c r="M34" i="23" s="1"/>
  <c r="L30" i="23"/>
  <c r="L34" i="23" s="1"/>
  <c r="K30" i="23"/>
  <c r="K34" i="23" s="1"/>
  <c r="J30" i="23"/>
  <c r="J34" i="23" s="1"/>
  <c r="I30" i="23"/>
  <c r="I34" i="23" s="1"/>
  <c r="H30" i="23"/>
  <c r="H34" i="23" s="1"/>
  <c r="G30" i="23"/>
  <c r="G34" i="23" s="1"/>
  <c r="F30" i="23"/>
  <c r="F34" i="23" s="1"/>
  <c r="E30" i="23"/>
  <c r="E34" i="23" s="1"/>
  <c r="D30" i="23"/>
  <c r="D34" i="23" s="1"/>
  <c r="C30" i="23"/>
  <c r="C34" i="23" s="1"/>
  <c r="B30" i="23"/>
  <c r="B34" i="23" s="1"/>
  <c r="C158" i="22"/>
  <c r="O152" i="22"/>
  <c r="O151" i="22"/>
  <c r="O150" i="22"/>
  <c r="O149" i="22"/>
  <c r="O148" i="22"/>
  <c r="O147" i="22"/>
  <c r="N143" i="22"/>
  <c r="N142" i="22"/>
  <c r="N141" i="22"/>
  <c r="O85" i="22"/>
  <c r="O84" i="22"/>
  <c r="O83" i="22"/>
  <c r="N82" i="22"/>
  <c r="M82" i="22"/>
  <c r="L82" i="22"/>
  <c r="K82" i="22"/>
  <c r="J82" i="22"/>
  <c r="I82" i="22"/>
  <c r="H82" i="22"/>
  <c r="G82" i="22"/>
  <c r="F82" i="22"/>
  <c r="E82" i="22"/>
  <c r="O82" i="22" s="1"/>
  <c r="D82" i="22"/>
  <c r="C82" i="22"/>
  <c r="O81" i="22"/>
  <c r="O80" i="22"/>
  <c r="O79" i="22"/>
  <c r="N78" i="22"/>
  <c r="M78" i="22"/>
  <c r="L78" i="22"/>
  <c r="K78" i="22"/>
  <c r="J78" i="22"/>
  <c r="I78" i="22"/>
  <c r="H78" i="22"/>
  <c r="G78" i="22"/>
  <c r="F78" i="22"/>
  <c r="O78" i="22" s="1"/>
  <c r="E78" i="22"/>
  <c r="D78" i="22"/>
  <c r="C78" i="22"/>
  <c r="O77" i="22"/>
  <c r="O76" i="22"/>
  <c r="O75" i="22"/>
  <c r="N74" i="22"/>
  <c r="M74" i="22"/>
  <c r="L74" i="22"/>
  <c r="K74" i="22"/>
  <c r="J74" i="22"/>
  <c r="I74" i="22"/>
  <c r="H74" i="22"/>
  <c r="G74" i="22"/>
  <c r="F74" i="22"/>
  <c r="O74" i="22" s="1"/>
  <c r="E74" i="22"/>
  <c r="D74" i="22"/>
  <c r="C74" i="22"/>
  <c r="O73" i="22"/>
  <c r="O72" i="22"/>
  <c r="O71" i="22"/>
  <c r="N70" i="22"/>
  <c r="M70" i="22"/>
  <c r="L70" i="22"/>
  <c r="K70" i="22"/>
  <c r="J70" i="22"/>
  <c r="I70" i="22"/>
  <c r="H70" i="22"/>
  <c r="G70" i="22"/>
  <c r="F70" i="22"/>
  <c r="O70" i="22" s="1"/>
  <c r="E70" i="22"/>
  <c r="D70" i="22"/>
  <c r="C70" i="22"/>
  <c r="O69" i="22"/>
  <c r="O68" i="22"/>
  <c r="O67" i="22"/>
  <c r="N66" i="22"/>
  <c r="M66" i="22"/>
  <c r="L66" i="22"/>
  <c r="K66" i="22"/>
  <c r="J66" i="22"/>
  <c r="I66" i="22"/>
  <c r="H66" i="22"/>
  <c r="G66" i="22"/>
  <c r="F66" i="22"/>
  <c r="O66" i="22" s="1"/>
  <c r="E66" i="22"/>
  <c r="D66" i="22"/>
  <c r="C66" i="22"/>
  <c r="O65" i="22"/>
  <c r="O64" i="22"/>
  <c r="O63" i="22"/>
  <c r="N62" i="22"/>
  <c r="M62" i="22"/>
  <c r="L62" i="22"/>
  <c r="K62" i="22"/>
  <c r="J62" i="22"/>
  <c r="I62" i="22"/>
  <c r="H62" i="22"/>
  <c r="G62" i="22"/>
  <c r="F62" i="22"/>
  <c r="O62" i="22" s="1"/>
  <c r="E62" i="22"/>
  <c r="D62" i="22"/>
  <c r="C62" i="22"/>
  <c r="O61" i="22"/>
  <c r="O60" i="22"/>
  <c r="O59" i="22"/>
  <c r="N58" i="22"/>
  <c r="M58" i="22"/>
  <c r="L58" i="22"/>
  <c r="K58" i="22"/>
  <c r="J58" i="22"/>
  <c r="I58" i="22"/>
  <c r="H58" i="22"/>
  <c r="G58" i="22"/>
  <c r="F58" i="22"/>
  <c r="O58" i="22" s="1"/>
  <c r="E58" i="22"/>
  <c r="D58" i="22"/>
  <c r="C58" i="22"/>
  <c r="O57" i="22"/>
  <c r="O56" i="22"/>
  <c r="O55" i="22"/>
  <c r="N54" i="22"/>
  <c r="M54" i="22"/>
  <c r="L54" i="22"/>
  <c r="K54" i="22"/>
  <c r="J54" i="22"/>
  <c r="I54" i="22"/>
  <c r="H54" i="22"/>
  <c r="G54" i="22"/>
  <c r="F54" i="22"/>
  <c r="O54" i="22" s="1"/>
  <c r="E54" i="22"/>
  <c r="D54" i="22"/>
  <c r="C54" i="22"/>
  <c r="O53" i="22"/>
  <c r="O52" i="22"/>
  <c r="O51" i="22"/>
  <c r="N50" i="22"/>
  <c r="M50" i="22"/>
  <c r="L50" i="22"/>
  <c r="K50" i="22"/>
  <c r="J50" i="22"/>
  <c r="I50" i="22"/>
  <c r="H50" i="22"/>
  <c r="G50" i="22"/>
  <c r="F50" i="22"/>
  <c r="O50" i="22" s="1"/>
  <c r="E50" i="22"/>
  <c r="D50" i="22"/>
  <c r="C50" i="22"/>
  <c r="O49" i="22"/>
  <c r="O48" i="22"/>
  <c r="O47" i="22"/>
  <c r="N46" i="22"/>
  <c r="M46" i="22"/>
  <c r="L46" i="22"/>
  <c r="K46" i="22"/>
  <c r="J46" i="22"/>
  <c r="I46" i="22"/>
  <c r="H46" i="22"/>
  <c r="G46" i="22"/>
  <c r="F46" i="22"/>
  <c r="O46" i="22" s="1"/>
  <c r="E46" i="22"/>
  <c r="D46" i="22"/>
  <c r="C46" i="22"/>
  <c r="O45" i="22"/>
  <c r="O44" i="22"/>
  <c r="O43" i="22"/>
  <c r="N42" i="22"/>
  <c r="M42" i="22"/>
  <c r="L42" i="22"/>
  <c r="K42" i="22"/>
  <c r="J42" i="22"/>
  <c r="I42" i="22"/>
  <c r="H42" i="22"/>
  <c r="G42" i="22"/>
  <c r="F42" i="22"/>
  <c r="O42" i="22" s="1"/>
  <c r="E42" i="22"/>
  <c r="D42" i="22"/>
  <c r="C42" i="22"/>
  <c r="O41" i="22"/>
  <c r="O40" i="22"/>
  <c r="O39" i="22"/>
  <c r="N38" i="22"/>
  <c r="N37" i="22" s="1"/>
  <c r="M38" i="22"/>
  <c r="M37" i="22" s="1"/>
  <c r="L38" i="22"/>
  <c r="K38" i="22"/>
  <c r="J38" i="22"/>
  <c r="I38" i="22"/>
  <c r="H38" i="22"/>
  <c r="G38" i="22"/>
  <c r="G37" i="22" s="1"/>
  <c r="F38" i="22"/>
  <c r="F37" i="22" s="1"/>
  <c r="E38" i="22"/>
  <c r="D38" i="22"/>
  <c r="C38" i="22"/>
  <c r="L37" i="22"/>
  <c r="K37" i="22"/>
  <c r="J37" i="22"/>
  <c r="I37" i="22"/>
  <c r="H37" i="22"/>
  <c r="E37" i="22"/>
  <c r="D37" i="22"/>
  <c r="C37" i="22"/>
  <c r="E30" i="22"/>
  <c r="J29" i="22"/>
  <c r="D29" i="22"/>
  <c r="C29" i="22"/>
  <c r="B29" i="22"/>
  <c r="E29" i="22" s="1"/>
  <c r="F23" i="22"/>
  <c r="C23" i="22" s="1"/>
  <c r="E23" i="22"/>
  <c r="V22" i="22"/>
  <c r="F22" i="22"/>
  <c r="E22" i="22"/>
  <c r="C22" i="22"/>
  <c r="V21" i="22"/>
  <c r="F21" i="22"/>
  <c r="C21" i="22" s="1"/>
  <c r="E21" i="22"/>
  <c r="U20" i="22"/>
  <c r="T20" i="22"/>
  <c r="S20" i="22"/>
  <c r="R20" i="22"/>
  <c r="Q20" i="22"/>
  <c r="P20" i="22"/>
  <c r="O20" i="22"/>
  <c r="N20" i="22"/>
  <c r="M20" i="22"/>
  <c r="L20" i="22"/>
  <c r="K20" i="22"/>
  <c r="J20" i="22"/>
  <c r="V20" i="22" s="1"/>
  <c r="F20" i="22"/>
  <c r="E20" i="22"/>
  <c r="D20" i="22"/>
  <c r="B20" i="22"/>
  <c r="C20" i="22" s="1"/>
  <c r="C14" i="22"/>
  <c r="C13" i="22"/>
  <c r="C12" i="22"/>
  <c r="C11" i="22"/>
  <c r="C10" i="22"/>
  <c r="B10" i="22"/>
  <c r="A26" i="21"/>
  <c r="A26" i="20"/>
  <c r="O37" i="22" l="1"/>
  <c r="O38" i="22"/>
</calcChain>
</file>

<file path=xl/sharedStrings.xml><?xml version="1.0" encoding="utf-8"?>
<sst xmlns="http://schemas.openxmlformats.org/spreadsheetml/2006/main" count="2858" uniqueCount="935">
  <si>
    <t>ICE Detention Statistics</t>
  </si>
  <si>
    <t>These statistics are made available to the public pursuant to the Fiscal Year 2020 Department of Homeland Security Appropriations Bill.</t>
  </si>
  <si>
    <t xml:space="preserve">ICE provides the following Detention and Alternatives to Detention (ATD) statistics, which may be downloaded by clicking below. The data tables are searchable and sortable, and worksheets are protected to ensure their accuracy and reliability. </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</si>
  <si>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</si>
  <si>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</si>
  <si>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 xml:space="preserve"> </t>
  </si>
  <si>
    <t>These statistics are made available to the public pursuant to H.R. 1158 Sec. 218 - Department of Homeland Security Appropriations Act, 2020. ) *The information in this report is subject to change.</t>
  </si>
  <si>
    <t>ICE FACILITIES DATA, FY24</t>
  </si>
  <si>
    <t>ICE Enforcement and Removal Operations Data, FY2024</t>
  </si>
  <si>
    <t xml:space="preserve">This list is limited to facilities that have a population count of greater than or equal to 1 as the time of the data pull.  This list does not include HOLD, HOSPITAL, HOTEL, ORR, or MIRP facilities.  </t>
  </si>
  <si>
    <t>Facility Average Length of Stay</t>
  </si>
  <si>
    <t>FY24 ADP: Detainee Classification Level</t>
  </si>
  <si>
    <t>FY24 ADP: Criminality</t>
  </si>
  <si>
    <t>FY24 ADP: ICE Threat Level</t>
  </si>
  <si>
    <t>FY24 ADP: Mandatory</t>
  </si>
  <si>
    <t>Contract Facility Inspections Information</t>
  </si>
  <si>
    <t>Data Source: ICE Integrated Decision Support (IIDS), 09/03/2024</t>
  </si>
  <si>
    <t>Name</t>
  </si>
  <si>
    <t>Address</t>
  </si>
  <si>
    <t>City</t>
  </si>
  <si>
    <t>State</t>
  </si>
  <si>
    <t>Zip</t>
  </si>
  <si>
    <t>AOR</t>
  </si>
  <si>
    <t>Type Detailed</t>
  </si>
  <si>
    <t>Male/Female</t>
  </si>
  <si>
    <t>FY24 ALOS</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</si>
  <si>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</si>
  <si>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</si>
  <si>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</si>
  <si>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</si>
  <si>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</si>
  <si>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</si>
  <si>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</si>
  <si>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</si>
  <si>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</si>
  <si>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</si>
  <si>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</si>
  <si>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</si>
  <si>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</si>
  <si>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</si>
  <si>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</si>
  <si>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End Date</t>
  </si>
  <si>
    <t>Pending FY24 Inspection</t>
  </si>
  <si>
    <t>Last Inspection Standard</t>
  </si>
  <si>
    <t>Last Final Rating</t>
  </si>
  <si>
    <t>ADAMS COUNTY DET CENTER</t>
  </si>
  <si>
    <t>20 HOBO FORK RD.</t>
  </si>
  <si>
    <t>NATCHEZ</t>
  </si>
  <si>
    <t>MS</t>
  </si>
  <si>
    <t>NOL</t>
  </si>
  <si>
    <t>DIGSA</t>
  </si>
  <si>
    <t>Female/Male</t>
  </si>
  <si>
    <t>ODO</t>
  </si>
  <si>
    <t>PBNDS 2011 - 2016 Revised</t>
  </si>
  <si>
    <t>Pending Final Rating</t>
  </si>
  <si>
    <t>ADELANTO ICE PROCESSING CENTER</t>
  </si>
  <si>
    <t>10250 RANCHO ROAD</t>
  </si>
  <si>
    <t>ADELANTO</t>
  </si>
  <si>
    <t>CA</t>
  </si>
  <si>
    <t>LOS</t>
  </si>
  <si>
    <t>CDF</t>
  </si>
  <si>
    <t>Pass</t>
  </si>
  <si>
    <t>ALAMANCE COUNTY DETENTION FACILITY</t>
  </si>
  <si>
    <t>109 SOUTH MAPLE STREET</t>
  </si>
  <si>
    <t>GRAHAM</t>
  </si>
  <si>
    <t>NC</t>
  </si>
  <si>
    <t>ATL</t>
  </si>
  <si>
    <t>IGSA</t>
  </si>
  <si>
    <t>Scheduled</t>
  </si>
  <si>
    <t>NDS 2019</t>
  </si>
  <si>
    <t>ALEXANDRIA STAGING FACILITY</t>
  </si>
  <si>
    <t>96 GEORGE THOMPSON DRIVE</t>
  </si>
  <si>
    <t>ALEXANDRIA</t>
  </si>
  <si>
    <t>LA</t>
  </si>
  <si>
    <t>STAGING</t>
  </si>
  <si>
    <t>Male</t>
  </si>
  <si>
    <t>N/A</t>
  </si>
  <si>
    <t>ALLEN PARISH PUBLIC SAFETY COMPLEX</t>
  </si>
  <si>
    <t>7340 HIGHWAY 26 WEST</t>
  </si>
  <si>
    <t>OBERLIN</t>
  </si>
  <si>
    <t xml:space="preserve">Pending Final Rating </t>
  </si>
  <si>
    <t>BAKER COUNTY SHERIFF DEPT.</t>
  </si>
  <si>
    <t>1 SHERIFF OFFICE DRIVE</t>
  </si>
  <si>
    <t>MACCLENNY</t>
  </si>
  <si>
    <t>FL</t>
  </si>
  <si>
    <t>MIA</t>
  </si>
  <si>
    <t>BALDWIN COUNTY CORRECTIONAL CENTER</t>
  </si>
  <si>
    <t>200 HAND AVE.</t>
  </si>
  <si>
    <t>BAY MINETTE</t>
  </si>
  <si>
    <t>AL</t>
  </si>
  <si>
    <t>USMS IGA</t>
  </si>
  <si>
    <t>Fail</t>
  </si>
  <si>
    <t>BLUEBONNET DETENTION FACILITY</t>
  </si>
  <si>
    <t>400 2ND STREET</t>
  </si>
  <si>
    <t>ANSON</t>
  </si>
  <si>
    <t>TX</t>
  </si>
  <si>
    <t>DAL</t>
  </si>
  <si>
    <t>BOONE COUNTY JAIL</t>
  </si>
  <si>
    <t>3020 CONRAD LANE</t>
  </si>
  <si>
    <t>BURLINGTON</t>
  </si>
  <si>
    <t>KY</t>
  </si>
  <si>
    <t>CHI</t>
  </si>
  <si>
    <t>BROWARD TRANSITIONAL CENTER</t>
  </si>
  <si>
    <t>3900 NORTH POWERLINE ROAD</t>
  </si>
  <si>
    <t>POMPANO BEACH</t>
  </si>
  <si>
    <t>BUFFALO SERVICE PROCESSING CENTER</t>
  </si>
  <si>
    <t>4250 FEDERAL DRIVE</t>
  </si>
  <si>
    <t>BATAVIA</t>
  </si>
  <si>
    <t>NY</t>
  </si>
  <si>
    <t>BUF</t>
  </si>
  <si>
    <t>SPC</t>
  </si>
  <si>
    <t>CALHOUN COUNTY CORRECTIONAL CENTER</t>
  </si>
  <si>
    <t>185 EAST MICHIGAN AVENUE</t>
  </si>
  <si>
    <t>BATTLE CREEK</t>
  </si>
  <si>
    <t>MI</t>
  </si>
  <si>
    <t>DET</t>
  </si>
  <si>
    <t>CAROLINE DETENTION FACILITY</t>
  </si>
  <si>
    <t>11093 S.W. LEWIS MEMORIAL DRIVE</t>
  </si>
  <si>
    <t>BOWLING GREEN</t>
  </si>
  <si>
    <t>VA</t>
  </si>
  <si>
    <t>WAS</t>
  </si>
  <si>
    <t>CCA, FLORENCE CORRECTIONAL CENTER</t>
  </si>
  <si>
    <t>1100 BOWLING ROAD</t>
  </si>
  <si>
    <t>FLORENCE</t>
  </si>
  <si>
    <t>AZ</t>
  </si>
  <si>
    <t>PHO</t>
  </si>
  <si>
    <t>CENTRAL LOUISIANA ICE PROCESSING CENTER (CLIPC)</t>
  </si>
  <si>
    <t>830 PINEHILL ROAD</t>
  </si>
  <si>
    <t>JENA</t>
  </si>
  <si>
    <t>CHASE COUNTY JAIL</t>
  </si>
  <si>
    <t>301 SOUTH WALNUT STREET</t>
  </si>
  <si>
    <t>COTTONWOOD FALL</t>
  </si>
  <si>
    <t>KS</t>
  </si>
  <si>
    <t>CHIPPEWA COUNTY SSM</t>
  </si>
  <si>
    <t>325 COURT STREET</t>
  </si>
  <si>
    <t>SAULT STE MARIE</t>
  </si>
  <si>
    <t>CHITTENDEN REGIONAL CORRECTIONAL FACILITY</t>
  </si>
  <si>
    <t>7 FARRELL STREET</t>
  </si>
  <si>
    <t>SOUTH BURLINGTON</t>
  </si>
  <si>
    <t>VT</t>
  </si>
  <si>
    <t>BOS</t>
  </si>
  <si>
    <t>ORSA</t>
  </si>
  <si>
    <t>ORSA NDS 2019</t>
  </si>
  <si>
    <t>CIBOLA COUNTY CORRECTIONAL CENTER</t>
  </si>
  <si>
    <t>2000 CIBOLA LOOP</t>
  </si>
  <si>
    <t>MILAN</t>
  </si>
  <si>
    <t>NM</t>
  </si>
  <si>
    <t>ELP</t>
  </si>
  <si>
    <t>CLAY COUNTY JUSTICE CENTER</t>
  </si>
  <si>
    <t>611 EAST JACKSON STREET</t>
  </si>
  <si>
    <t>BRAZIL</t>
  </si>
  <si>
    <t>IN</t>
  </si>
  <si>
    <t>CLINTON COUNTY CORRECTIONAL FACILITY</t>
  </si>
  <si>
    <t>58 PINE MOUNTAIN RD.</t>
  </si>
  <si>
    <t>MCELHATTAN</t>
  </si>
  <si>
    <t>PA</t>
  </si>
  <si>
    <t>PHI</t>
  </si>
  <si>
    <t>CLINTON COUNTY JAIL</t>
  </si>
  <si>
    <t>25 MCCARTHY DRIVE</t>
  </si>
  <si>
    <t>PLATTSBURGH</t>
  </si>
  <si>
    <t>COLLIER COUNTY NAPLES JAIL CENTER</t>
  </si>
  <si>
    <t>3347 TAMIAMI TRAIL E</t>
  </si>
  <si>
    <t>NAPLES</t>
  </si>
  <si>
    <t>CUMBERLAND COUNTY JAIL</t>
  </si>
  <si>
    <t>50 COUNTY WAY</t>
  </si>
  <si>
    <t>PORTLAND</t>
  </si>
  <si>
    <t>ME</t>
  </si>
  <si>
    <t>DALLAS COUNTY JAIL - LEW STERRETT JUSTICE CENTER</t>
  </si>
  <si>
    <t>111 WEST COMMERCE STREET</t>
  </si>
  <si>
    <t>DALLAS</t>
  </si>
  <si>
    <t>DENVER CONTRACT DETENTION FACILITY</t>
  </si>
  <si>
    <t>3130 OAKLAND ST</t>
  </si>
  <si>
    <t>AURORA</t>
  </si>
  <si>
    <t>CO</t>
  </si>
  <si>
    <t>DEN</t>
  </si>
  <si>
    <t>DEPARTMENT OF CORRECTIONS HAGATNA</t>
  </si>
  <si>
    <t>203 ASPINAL AVE. PO BOX 3236</t>
  </si>
  <si>
    <t>HAGATNA</t>
  </si>
  <si>
    <t>GU</t>
  </si>
  <si>
    <t>SFR</t>
  </si>
  <si>
    <t>DESERT VIEW ANNEX</t>
  </si>
  <si>
    <t>10450 RANCHO ROAD</t>
  </si>
  <si>
    <t>DODGE COUNTY JAIL</t>
  </si>
  <si>
    <t>215 WEST CENTRAL STREET</t>
  </si>
  <si>
    <t>JUNEAU</t>
  </si>
  <si>
    <t>WI</t>
  </si>
  <si>
    <t>EAST HIDALGO DETENTION CENTER</t>
  </si>
  <si>
    <t>1330 HIGHWAY 107</t>
  </si>
  <si>
    <t>LA VILLA</t>
  </si>
  <si>
    <t>HLG</t>
  </si>
  <si>
    <t>EDEN DETENTION CTR</t>
  </si>
  <si>
    <t>702 E BROADWAY ST</t>
  </si>
  <si>
    <t>EDEN</t>
  </si>
  <si>
    <t>EL PASO SERVICE PROCESSING CENTER</t>
  </si>
  <si>
    <t>8915 MONTANA AVE.</t>
  </si>
  <si>
    <t>EL PASO</t>
  </si>
  <si>
    <t>EL VALLE DETENTION FACILITY</t>
  </si>
  <si>
    <t>1800 INDUSTRIAL DRIVE</t>
  </si>
  <si>
    <t>RAYMONDVILLE</t>
  </si>
  <si>
    <t>ELIZABETH CONTRACT DETENTION FACILITY</t>
  </si>
  <si>
    <t>625 EVANS STREET</t>
  </si>
  <si>
    <t>ELIZABETH</t>
  </si>
  <si>
    <t>NJ</t>
  </si>
  <si>
    <t>NEW</t>
  </si>
  <si>
    <t>ELOY FEDERAL CONTRACT FACILITY</t>
  </si>
  <si>
    <t>1705 EAST HANNA RD.</t>
  </si>
  <si>
    <t>ELOY</t>
  </si>
  <si>
    <t>FLORENCE SERVICE PROCESSING CENTER</t>
  </si>
  <si>
    <t>3250 NORTH PINAL PARKWAY</t>
  </si>
  <si>
    <t>FLORENCE STAGING FACILITY</t>
  </si>
  <si>
    <t>FOLKSTON ANNEX IPC</t>
  </si>
  <si>
    <t>3424 HIGHWAY 252 EAST</t>
  </si>
  <si>
    <t>FOLKSTON</t>
  </si>
  <si>
    <t>GA</t>
  </si>
  <si>
    <t>FOLKSTON MAIN IPC</t>
  </si>
  <si>
    <t>3026 HWY 252 EAST</t>
  </si>
  <si>
    <t>FREEBORN COUNTY ADULT DETENTION CENTER</t>
  </si>
  <si>
    <t>411 SOUTH BROADWAY AVENUE</t>
  </si>
  <si>
    <t>ALBERT LEA</t>
  </si>
  <si>
    <t>MN</t>
  </si>
  <si>
    <t>SPM</t>
  </si>
  <si>
    <t>GEAUGA COUNTY JAIL</t>
  </si>
  <si>
    <t>12450 MERRITT DR</t>
  </si>
  <si>
    <t>CHARDON</t>
  </si>
  <si>
    <t>OH</t>
  </si>
  <si>
    <t>GOLDEN STATE ANNEX</t>
  </si>
  <si>
    <t>611 FRONTAGE RD</t>
  </si>
  <si>
    <t>MCFARLAND</t>
  </si>
  <si>
    <t>HANCOCK COUNTY PUBLIC SAFETY COMPLEX</t>
  </si>
  <si>
    <t>8450 HIGHWAY 90</t>
  </si>
  <si>
    <t>BAY ST. LOUIS</t>
  </si>
  <si>
    <t>HENDERSON DETENTION</t>
  </si>
  <si>
    <t>18 E BASIC ROAD</t>
  </si>
  <si>
    <t>HENDERSON</t>
  </si>
  <si>
    <t>NV</t>
  </si>
  <si>
    <t>SLC</t>
  </si>
  <si>
    <t>HONOLULU FEDERAL DETENTION CENTER</t>
  </si>
  <si>
    <t>351 ELLIOTT ST.</t>
  </si>
  <si>
    <t>HONOLULU</t>
  </si>
  <si>
    <t>HI</t>
  </si>
  <si>
    <t>BOP</t>
  </si>
  <si>
    <t>HOUSTON CONTRACT DETENTION FACILITY</t>
  </si>
  <si>
    <t>15850 EXPORT PLAZA DRIVE</t>
  </si>
  <si>
    <t>HOUSTON</t>
  </si>
  <si>
    <t>HOU</t>
  </si>
  <si>
    <t>IAH SECURE ADULT DETENTION FACILITY (POLK)</t>
  </si>
  <si>
    <t>3400 FM 350 SOUTH</t>
  </si>
  <si>
    <t>LIVINGSTON</t>
  </si>
  <si>
    <t>IMPERIAL REGIONAL DETENTION FACILITY</t>
  </si>
  <si>
    <t>1572 GATEWAY</t>
  </si>
  <si>
    <t>CALEXICO</t>
  </si>
  <si>
    <t>SND</t>
  </si>
  <si>
    <t>JACKSON PARISH CORRECTIONAL CENTER</t>
  </si>
  <si>
    <t>327 INDUSTRIAL DRIVE</t>
  </si>
  <si>
    <t>JONESBORO</t>
  </si>
  <si>
    <t>JOE CORLEY PROCESSING CTR</t>
  </si>
  <si>
    <t>500 HILBIG RD</t>
  </si>
  <si>
    <t>CONROE</t>
  </si>
  <si>
    <t>KANDIYOHI COUNTY JAIL</t>
  </si>
  <si>
    <t>2201 23RD ST NE</t>
  </si>
  <si>
    <t>WILLMAR</t>
  </si>
  <si>
    <t>KARNES COUNTY IMMIGRATION PROCESSING CENTER</t>
  </si>
  <si>
    <t>409 FM 1144</t>
  </si>
  <si>
    <t>KARNES CITY</t>
  </si>
  <si>
    <t>SNA</t>
  </si>
  <si>
    <t>KAY CO JUSTICE FACILITY</t>
  </si>
  <si>
    <t>1101 WEST DRY ROAD</t>
  </si>
  <si>
    <t>NEWKIRK</t>
  </si>
  <si>
    <t>OK</t>
  </si>
  <si>
    <t>KNOX COUNTY DETENTION FACILITY</t>
  </si>
  <si>
    <t>5001 MALONEYVILLE RD</t>
  </si>
  <si>
    <t>KNOXVILLE</t>
  </si>
  <si>
    <t>TN</t>
  </si>
  <si>
    <t>KROME NORTH SERVICE PROCESSING CENTER</t>
  </si>
  <si>
    <t>18201 SW 12TH ST</t>
  </si>
  <si>
    <t>MIAMI</t>
  </si>
  <si>
    <t>LAREDO PROCESSING CENTER</t>
  </si>
  <si>
    <t>4702 EAST SAUNDERS STREET</t>
  </si>
  <si>
    <t>LAREDO</t>
  </si>
  <si>
    <t>LIMESTONE COUNTY DETENTION CENTER</t>
  </si>
  <si>
    <t>910 NORTH TYUS STREET</t>
  </si>
  <si>
    <t>GROESBECK</t>
  </si>
  <si>
    <t>LINCOLN COUNTY SHERIFF'S</t>
  </si>
  <si>
    <t>#65 BUSINESS PARK DR</t>
  </si>
  <si>
    <t>TROY</t>
  </si>
  <si>
    <t>MO</t>
  </si>
  <si>
    <t>MADISON COUNTY JAIL</t>
  </si>
  <si>
    <t>2935 HIGHWAY 51</t>
  </si>
  <si>
    <t>CANTON</t>
  </si>
  <si>
    <t>NDS 2000</t>
  </si>
  <si>
    <t>MESA VERDE ICE PROCESSING CENTER</t>
  </si>
  <si>
    <t>425 GOLDEN STATE AVE</t>
  </si>
  <si>
    <t>BAKERSFIELD</t>
  </si>
  <si>
    <t>MINICASSIA DETENTION CENTER</t>
  </si>
  <si>
    <t>1415 ALBION AVENUE</t>
  </si>
  <si>
    <t>BURLEY</t>
  </si>
  <si>
    <t>ID</t>
  </si>
  <si>
    <t>MONROE COUNTY DETENTION-DORM</t>
  </si>
  <si>
    <t>7000 EAST DUNBAR ROAD</t>
  </si>
  <si>
    <t>MONROE</t>
  </si>
  <si>
    <t>MONTGOMERY ICE PROCESSING CENTER</t>
  </si>
  <si>
    <t>806 HILBIG RD</t>
  </si>
  <si>
    <t>MOSHANNON VALLEY PROCESSING CENTER</t>
  </si>
  <si>
    <t>555 GEO DRIVE</t>
  </si>
  <si>
    <t>PHILIPSBURG</t>
  </si>
  <si>
    <t>NEVADA SOUTHERN DETENTION CENTER</t>
  </si>
  <si>
    <t>2190 EAST MESQUITE AVENUE</t>
  </si>
  <si>
    <t>PAHRUMP</t>
  </si>
  <si>
    <t>USMS CDF</t>
  </si>
  <si>
    <t>NYE COUNTY SHERIFF-PAHRUMP</t>
  </si>
  <si>
    <t>1520 E. BASIN ROAD</t>
  </si>
  <si>
    <t>ORANGE COUNTY JAIL (FL)</t>
  </si>
  <si>
    <t>3855 SOUTH JOHN YOUNG PARKWAY</t>
  </si>
  <si>
    <t>ORLANDO</t>
  </si>
  <si>
    <t>ORANGE COUNTY JAIL (NY)</t>
  </si>
  <si>
    <t>110 WELLS FARM ROAD</t>
  </si>
  <si>
    <t>GOSHEN</t>
  </si>
  <si>
    <t>NYC</t>
  </si>
  <si>
    <t>OTAY MESA DETENTION CENTER</t>
  </si>
  <si>
    <t>7488 CALZADA DE LA FUENTE</t>
  </si>
  <si>
    <t>SAN DIEGO</t>
  </si>
  <si>
    <t>OTERO COUNTY PROCESSING CENTER</t>
  </si>
  <si>
    <t>26 MCGREGOR RANGE ROAD</t>
  </si>
  <si>
    <t>CHAPARRAL</t>
  </si>
  <si>
    <t>PHELPS COUNTY JAIL</t>
  </si>
  <si>
    <t>715 5TH AVENUE</t>
  </si>
  <si>
    <t>HOLDREGE</t>
  </si>
  <si>
    <t>NE</t>
  </si>
  <si>
    <t>PICKENS COUNTY DET CTR</t>
  </si>
  <si>
    <t>188 CEMETERY ST</t>
  </si>
  <si>
    <t>CARROLLTON</t>
  </si>
  <si>
    <t>PIKE COUNTY JAIL</t>
  </si>
  <si>
    <t>175 PIKE COUNTY BOULEVARD</t>
  </si>
  <si>
    <t>LORDS VALLEY</t>
  </si>
  <si>
    <t>PINE PRAIRIE ICE PROCESSING CENTER</t>
  </si>
  <si>
    <t>1133 HAMPTON DUPRE ROAD</t>
  </si>
  <si>
    <t>PINE PRAIRIE</t>
  </si>
  <si>
    <t>PINELLAS COUNTY JAIL</t>
  </si>
  <si>
    <t>14400 49TH STREET NORTH</t>
  </si>
  <si>
    <t>CLEARWATER</t>
  </si>
  <si>
    <t>PLYMOUTH COUNTY CORRECTIONAL FACILITY</t>
  </si>
  <si>
    <t>26 LONG POND ROAD</t>
  </si>
  <si>
    <t>PLYMOUTH</t>
  </si>
  <si>
    <t>MA</t>
  </si>
  <si>
    <t>POLK COUNTY JAIL</t>
  </si>
  <si>
    <t>1985 NE 51ST PLACE</t>
  </si>
  <si>
    <t>DES MOINES</t>
  </si>
  <si>
    <t>IA</t>
  </si>
  <si>
    <t>PORT ISABEL SPC</t>
  </si>
  <si>
    <t>27991 BUENA VISTA BOULEVARD</t>
  </si>
  <si>
    <t>LOS FRESNOS</t>
  </si>
  <si>
    <t>POTTAWATTAMIE COUNTY JAIL</t>
  </si>
  <si>
    <t>1400 BIG LAKE ROAD</t>
  </si>
  <si>
    <t>COUNCIL BLUFFS</t>
  </si>
  <si>
    <t>PRAIRIELAND DETENTION CENTER</t>
  </si>
  <si>
    <t>1209 SUNFLOWER LN</t>
  </si>
  <si>
    <t>ALVARADO</t>
  </si>
  <si>
    <t>PBNDS 2011 - 2013 Errata</t>
  </si>
  <si>
    <t>PRINCE EDWARD COUNTY (FARMVILLE)</t>
  </si>
  <si>
    <t>508 WATERWORKS ROAD</t>
  </si>
  <si>
    <t>FARMVILLE</t>
  </si>
  <si>
    <t>RICHWOOD CORRECTIONAL CENTER</t>
  </si>
  <si>
    <t>180 PINE BAYOU CIRCLE</t>
  </si>
  <si>
    <t>RIO GRANDE DETENTION CENTER</t>
  </si>
  <si>
    <t>1001 SAN RIO BOULEVARD</t>
  </si>
  <si>
    <t>RIVER CORRECTIONAL CENTER</t>
  </si>
  <si>
    <t>26362 HIGHWAY 15</t>
  </si>
  <si>
    <t>FERRIDAY</t>
  </si>
  <si>
    <t>ROBERT A DEYTON DETENTION FACILITY</t>
  </si>
  <si>
    <t>11866 HASTINGS BRIDGE ROAD P.O. BOX 429</t>
  </si>
  <si>
    <t>LOVEJOY</t>
  </si>
  <si>
    <t>SAIPAN DEPARTMENT OF CORRECTIONS (SUSUPE)</t>
  </si>
  <si>
    <t>VICENTE T. SEMAN BLDG, CIVIC CENTER</t>
  </si>
  <si>
    <t>SAIPAN</t>
  </si>
  <si>
    <t>MP</t>
  </si>
  <si>
    <t>SALT LAKE COUNTY METRO JAIL</t>
  </si>
  <si>
    <t>3415 SOUTH 900 WEST</t>
  </si>
  <si>
    <t>SALT LAKE CITY</t>
  </si>
  <si>
    <t>UT</t>
  </si>
  <si>
    <t>SAN JUAN STAGING</t>
  </si>
  <si>
    <t>651 FEDERAL DRIVE, SUITE 104</t>
  </si>
  <si>
    <t>GUAYNABO</t>
  </si>
  <si>
    <t>PR</t>
  </si>
  <si>
    <t>SAN LUIS REGIONAL DETENTION CENTER</t>
  </si>
  <si>
    <t>406 NORTH AVENUE D</t>
  </si>
  <si>
    <t>SAN LUIS</t>
  </si>
  <si>
    <t>SENECA COUNTY JAIL</t>
  </si>
  <si>
    <t>3040 SOUTH STATE HIGHWAY 100</t>
  </si>
  <si>
    <t>TIFFIN</t>
  </si>
  <si>
    <t>SHERBURNE COUNTY JAIL</t>
  </si>
  <si>
    <t>13880 BUSINESS CENTER DRIVE</t>
  </si>
  <si>
    <t>ELK RIVER</t>
  </si>
  <si>
    <t>SOUTH CENTRAL REGIONAL JAIL</t>
  </si>
  <si>
    <t>1001 CENTER WAY</t>
  </si>
  <si>
    <t>CHARLESTON</t>
  </si>
  <si>
    <t>WV</t>
  </si>
  <si>
    <t>SOUTH LOUISIANA ICE PROCESSING CENTER</t>
  </si>
  <si>
    <t>3843 STAGG AVENUE</t>
  </si>
  <si>
    <t>BASILE</t>
  </si>
  <si>
    <t>SOUTH TEXAS ICE PROCESSING CENTER</t>
  </si>
  <si>
    <t>566 VETERANS DRIVE</t>
  </si>
  <si>
    <t>PEARSALL</t>
  </si>
  <si>
    <t>ST. CLAIR COUNTY JAIL</t>
  </si>
  <si>
    <t>1170 MICHIGAN ROAD</t>
  </si>
  <si>
    <t>PORT HURON</t>
  </si>
  <si>
    <t>STEWART DETENTION CENTER</t>
  </si>
  <si>
    <t>146 CCA ROAD</t>
  </si>
  <si>
    <t>LUMPKIN</t>
  </si>
  <si>
    <t>STRAFFORD COUNTY CORRECTIONS</t>
  </si>
  <si>
    <t>266 COUNTY FARM ROAD</t>
  </si>
  <si>
    <t>DOVER</t>
  </si>
  <si>
    <t>NH</t>
  </si>
  <si>
    <t>T DON HUTTO DETENTION CENTER</t>
  </si>
  <si>
    <t>1001 WELCH STREET</t>
  </si>
  <si>
    <t>TAYLOR</t>
  </si>
  <si>
    <t>TACOMA ICE PROCESSING CENTER (NORTHWEST DET CTR)</t>
  </si>
  <si>
    <t>1623 E. J STREET</t>
  </si>
  <si>
    <t>TACOMA</t>
  </si>
  <si>
    <t>WA</t>
  </si>
  <si>
    <t>SEA</t>
  </si>
  <si>
    <t>TORRANCE/ESTANCIA, NM</t>
  </si>
  <si>
    <t>209 COUNTY ROAD 49</t>
  </si>
  <si>
    <t>ESTANCIA</t>
  </si>
  <si>
    <t>TULSA COUNTY JAIL (DAVID L. MOSS JUSTICE CTR)</t>
  </si>
  <si>
    <t>300 NORTH DENVER AVENUE</t>
  </si>
  <si>
    <t>TULSA</t>
  </si>
  <si>
    <t>WASHINGTON COUNTY DETENTION CENTER</t>
  </si>
  <si>
    <t>1155 WEST CLYDESDALE DRIVE</t>
  </si>
  <si>
    <t>FAYETTEVILLE</t>
  </si>
  <si>
    <t>AR</t>
  </si>
  <si>
    <t>WASHOE COUNTY JAIL</t>
  </si>
  <si>
    <t>911 PARR BLVD 775 328 3308</t>
  </si>
  <si>
    <t>RENO</t>
  </si>
  <si>
    <t>WEBB COUNTY DETENTION CENTER (CCA)</t>
  </si>
  <si>
    <t>9998 SOUTH HIGHWAY 83</t>
  </si>
  <si>
    <t>WINN CORRECTIONAL CENTER</t>
  </si>
  <si>
    <t>560 GUM SPRING ROAD</t>
  </si>
  <si>
    <t>WINNFIELD</t>
  </si>
  <si>
    <t>WYATT DETENTION CENTER</t>
  </si>
  <si>
    <t>950 HIGH STREET</t>
  </si>
  <si>
    <t>CENTRAL FALLS</t>
  </si>
  <si>
    <t>RI</t>
  </si>
  <si>
    <t>U.S. Immigration and Customs Enforcement</t>
  </si>
  <si>
    <t>ICE Transgender Detainee Population FY 2024 YTD:  as of 9/8/2024*</t>
  </si>
  <si>
    <t>FY 2024</t>
  </si>
  <si>
    <t>Count</t>
  </si>
  <si>
    <t>Total Book-Ins for FY24</t>
  </si>
  <si>
    <t xml:space="preserve">Total Current In ICE Custody Location/Area of Responsibility </t>
  </si>
  <si>
    <t>Current in ICE Custody with Final Order</t>
  </si>
  <si>
    <t>Current in ICE Custody without Final Order</t>
  </si>
  <si>
    <t>Current in ICE Custody Final Order Status Unknown</t>
  </si>
  <si>
    <t>Denver Area of Responsibility</t>
  </si>
  <si>
    <t>New Orleans Area of Responsibility</t>
  </si>
  <si>
    <t>Houston Area of Responsibility</t>
  </si>
  <si>
    <t>Miami Area of Responsibility</t>
  </si>
  <si>
    <t>Buffalo Area of Responsibility</t>
  </si>
  <si>
    <t>San Francisco Area of Responsibility</t>
  </si>
  <si>
    <t>El Paso Area of Responsibility</t>
  </si>
  <si>
    <t>Washington Area of Responsibility</t>
  </si>
  <si>
    <t>Philadelphia Area of Responsibility</t>
  </si>
  <si>
    <t>Boston Area of Responsibility</t>
  </si>
  <si>
    <t>Harlingen Area of Responsibility</t>
  </si>
  <si>
    <t>San Antonio Area of Responsibility</t>
  </si>
  <si>
    <t>Phoenix Area of Responsibility</t>
  </si>
  <si>
    <t>San Diego Area of Responsibility</t>
  </si>
  <si>
    <t>Seattle Area of Responsibility</t>
  </si>
  <si>
    <t>Atlanta Area of Responsibility</t>
  </si>
  <si>
    <t>* Data are based on an individual's self-identification as transgender.</t>
  </si>
  <si>
    <r>
      <t xml:space="preserve">August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</si>
  <si>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Facilities</t>
  </si>
  <si>
    <t>Placement Count</t>
  </si>
  <si>
    <t>T. DON HUTTO</t>
  </si>
  <si>
    <t>MAIN - FOLKSTON IPC (D RAY JAMES)</t>
  </si>
  <si>
    <t>MONTGOMERY COUNTY CORRECTIONAL FACILITY</t>
  </si>
  <si>
    <t>Grand Total</t>
  </si>
  <si>
    <t xml:space="preserve">July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</si>
  <si>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MONTGOMERY PROCESSING CTR</t>
  </si>
  <si>
    <t>ICA - FARMVILLE</t>
  </si>
  <si>
    <t>KANDIYOHI CO. JAIL</t>
  </si>
  <si>
    <t>STRAFFORD CO DEPT OF CORR</t>
  </si>
  <si>
    <t>DODGE COUNTY JAIL, JUNEAU</t>
  </si>
  <si>
    <t>PLYMOUTH CO COR FACILTY</t>
  </si>
  <si>
    <t>CLINTON COUNTY CORR. FAC.</t>
  </si>
  <si>
    <t>RICHWOOD COR CENTER</t>
  </si>
  <si>
    <t xml:space="preserve">June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</si>
  <si>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BUFFALO SPC</t>
  </si>
  <si>
    <t>EL PASO SPC</t>
  </si>
  <si>
    <t>FLORENCE SPC</t>
  </si>
  <si>
    <t>FREEBORN COUNTY JAIL, MN</t>
  </si>
  <si>
    <t xml:space="preserve">May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</si>
  <si>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HCA HOUSTON HC CONROE</t>
  </si>
  <si>
    <t>`</t>
  </si>
  <si>
    <t>EL PASO BEHAVIORAL HEALTH SYSTEM</t>
  </si>
  <si>
    <t xml:space="preserve">April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</si>
  <si>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PRAIRIELAND DETENTION FACILITY</t>
  </si>
  <si>
    <t>BAKER COUNTY SHERIFF'S OFFICE</t>
  </si>
  <si>
    <t>PIKE COUNTY CORRECTIONAL FACILITY</t>
  </si>
  <si>
    <t>SOUTH LOUISIANA DETENTION CENTER</t>
  </si>
  <si>
    <t xml:space="preserve">Definition for Vulnerable and Special Populations </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</si>
  <si>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</si>
  <si>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Fiscal Year (FY)  2022 Quarter 2 Data</t>
  </si>
  <si>
    <t>Placement Reason</t>
  </si>
  <si>
    <t>Number of Placements</t>
  </si>
  <si>
    <t>Average Number of Consecutive Days in Segregation</t>
  </si>
  <si>
    <t>Average Number of Cumulative Days in Segregation</t>
  </si>
  <si>
    <t>Disciplinary</t>
  </si>
  <si>
    <t>Facility Security Threat</t>
  </si>
  <si>
    <t>Medical/Mental Health</t>
  </si>
  <si>
    <t>Pending Investigation of Disciplinary Violation</t>
  </si>
  <si>
    <t>Protective Custody</t>
  </si>
  <si>
    <t>* Data represents 281 unique detainees. Some detainees have multiple placements within FY22 Q2 (296 total placements).</t>
  </si>
  <si>
    <t>Fiscal Year (FY) 2022 Quarter 3 Data</t>
  </si>
  <si>
    <t>* Data represents 209 unique detainees. Some detainees have multiple placements within FY22 Q3 (226 total placements).</t>
  </si>
  <si>
    <t>**All Q3 detainees previously under the Hunger Strike/Suicide Watch Placement reason have since had their placement reason updated</t>
  </si>
  <si>
    <t>Fiscal Year (FY) 2022 Quarter 4 Data</t>
  </si>
  <si>
    <t>*Data represents 281 unique detainees. Some detainees have multiple placements within FY22 Q4 (311 total placements).</t>
  </si>
  <si>
    <t>Fiscal Year (FY) 2023 Quarter 1 Data</t>
  </si>
  <si>
    <t>*Data represents 344 unique detainees. Some detainees have multiple placements within FY23 Q1 (377 total placements).</t>
  </si>
  <si>
    <t>Fiscal Year (FY) 2023 Quarter 2 Data</t>
  </si>
  <si>
    <t>*Data represents 335 unique detainees. Some detainees have multiple placements within FY23 Q2 (373 total placements).</t>
  </si>
  <si>
    <t>Fiscal Year (FY) 2023 Quarter 3 Data</t>
  </si>
  <si>
    <t>*Data represents 358 unique detainees. Some detainees have multiple placements within FY23 Q3 (418 total placements).</t>
  </si>
  <si>
    <t>Fiscal Year (FY) 2023 Quarter 4 Data</t>
  </si>
  <si>
    <t>*Data represents 288 unique detainees. Some detainees have multiple placements within FY23 Q4 (351 total placements).</t>
  </si>
  <si>
    <t>Fiscal Year (FY) 2024 Quarter 1 Data</t>
  </si>
  <si>
    <t>*Data represents 431 unique detainees. Some detainees have multiple placements within FY24 Q1 (497 total placements).</t>
  </si>
  <si>
    <t>Fiscal Year (FY) 2024 Quarter 2 Data</t>
  </si>
  <si>
    <t>Medical Mental</t>
  </si>
  <si>
    <t>*Data represents 351 unique detainees. Some detainees have multiple placements within FY24 Q2 (391 total placements).</t>
  </si>
  <si>
    <t>Fiscal Year (FY) 2024 Quarter 3 Data</t>
  </si>
  <si>
    <t>*Data represents 414 unique detainees. Some detainees have multiple placements within FY24 Q3 (446 total placements).</t>
  </si>
  <si>
    <t>The Basis for Any Use of Facility-Initiated Segregation</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</si>
  <si>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</si>
  <si>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 xml:space="preserve">The Process for and Frequency of Re-Evaluating Custody Decisions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</si>
  <si>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</si>
  <si>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ICE FOOTNOTES</t>
  </si>
  <si>
    <t>Term</t>
  </si>
  <si>
    <t>Definition</t>
  </si>
  <si>
    <t>ADP</t>
  </si>
  <si>
    <t>Average daily population</t>
  </si>
  <si>
    <t>ALIP</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</si>
  <si>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</si>
  <si>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</si>
  <si>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</si>
  <si>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</si>
  <si>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</si>
  <si>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</si>
  <si>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</si>
  <si>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</si>
  <si>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</si>
  <si>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</si>
  <si>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</si>
  <si>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</si>
  <si>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</si>
  <si>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</si>
  <si>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</si>
  <si>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</si>
  <si>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</si>
  <si>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</si>
  <si>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</si>
  <si>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</si>
  <si>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</si>
  <si>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</si>
  <si>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</si>
  <si>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</si>
  <si>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</si>
  <si>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</si>
  <si>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</si>
  <si>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</si>
  <si>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</si>
  <si>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</si>
  <si>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</si>
  <si>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</si>
  <si>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</si>
  <si>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</si>
  <si>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</si>
  <si>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</si>
  <si>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</si>
  <si>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</si>
  <si>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</si>
  <si>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</si>
  <si>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</si>
  <si>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</si>
  <si>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</si>
  <si>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Order of Recognizance</t>
  </si>
  <si>
    <t xml:space="preserve">A pre-final order alien is released because he/she is not a detention priority. </t>
  </si>
  <si>
    <t>Order of Supervision-No SLRFF</t>
  </si>
  <si>
    <t xml:space="preserve">A final order alien is released because the Field Office is unable to obtain a travel document. </t>
  </si>
  <si>
    <t>Order of Supervision</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</si>
  <si>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</si>
  <si>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</si>
  <si>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</si>
  <si>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</si>
  <si>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</si>
  <si>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</si>
  <si>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</si>
  <si>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</si>
  <si>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Online tracking device using smart phone or tablet</t>
  </si>
  <si>
    <t>TR</t>
  </si>
  <si>
    <t>Telephonic reporting</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</si>
  <si>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</si>
  <si>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</si>
  <si>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</si>
  <si>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</si>
  <si>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</si>
  <si>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</si>
  <si>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</si>
  <si>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</si>
  <si>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</si>
  <si>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</si>
  <si>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</si>
  <si>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</si>
  <si>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</si>
  <si>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</si>
  <si>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</si>
  <si>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</si>
  <si>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</si>
  <si>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</si>
  <si>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</si>
  <si>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The CBP Arresting Agency includes the following programs:  Border Patrol, Inspections, Inspections-Air, Inspections-Land, and Inspections-Sea.</t>
  </si>
  <si>
    <t>ICE Detention data exclude ORR transfers/facilities, and U.S. Marshals Service prisoners.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</si>
  <si>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</si>
  <si>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Removal Data Include Returns.  Returns include Voluntary Returns, Voluntary Departures and Withdrawals Under Docket Control.</t>
  </si>
  <si>
    <t>ICE Currently Detained Population Breakdown</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</si>
  <si>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</si>
  <si>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</si>
  <si>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</si>
  <si>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</si>
  <si>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</si>
  <si>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 xml:space="preserve"> Scheduled</t>
  </si>
  <si>
    <t>GUAYNABO MDC (SAN JUAN)</t>
  </si>
  <si>
    <t>HWY 28 INTSECT OF ROAD 165</t>
  </si>
  <si>
    <t>SAN JUAN</t>
  </si>
  <si>
    <t>Wristworn</t>
  </si>
  <si>
    <t>Ankle Monitor</t>
  </si>
  <si>
    <t>Dual Tech</t>
  </si>
  <si>
    <t>SmartLINK</t>
  </si>
  <si>
    <t>Washington DC</t>
  </si>
  <si>
    <t>VoiceID</t>
  </si>
  <si>
    <t>St Paul</t>
  </si>
  <si>
    <t>Seattle</t>
  </si>
  <si>
    <t>San Francisco</t>
  </si>
  <si>
    <t>No Tech</t>
  </si>
  <si>
    <t>San Diego</t>
  </si>
  <si>
    <t>San Antonio</t>
  </si>
  <si>
    <t>Salt Lake City</t>
  </si>
  <si>
    <t>Phoenix</t>
  </si>
  <si>
    <t>Philadelphia</t>
  </si>
  <si>
    <t>Newark</t>
  </si>
  <si>
    <t>New York</t>
  </si>
  <si>
    <t>New Orleans</t>
  </si>
  <si>
    <t>Miami</t>
  </si>
  <si>
    <t>Los Angeles</t>
  </si>
  <si>
    <t>Houston</t>
  </si>
  <si>
    <t>Harlingen</t>
  </si>
  <si>
    <t>El Paso</t>
  </si>
  <si>
    <t>Detroit</t>
  </si>
  <si>
    <t>Denver</t>
  </si>
  <si>
    <t>Dallas</t>
  </si>
  <si>
    <t>Chicago</t>
  </si>
  <si>
    <t>Buffalo</t>
  </si>
  <si>
    <t>Boston</t>
  </si>
  <si>
    <t>Baltimore</t>
  </si>
  <si>
    <t>Atlanta</t>
  </si>
  <si>
    <t>Total</t>
  </si>
  <si>
    <t>Average Length in Program</t>
  </si>
  <si>
    <t>AOR/Technology</t>
  </si>
  <si>
    <t>Active ATD Participants and Average Length in Program, FY24,  as of 09/07/2024, by AOR and Technology</t>
  </si>
  <si>
    <t>Data from OBP Report, 09.08.2024</t>
  </si>
  <si>
    <t>*Only Participants with court tracking assigned</t>
  </si>
  <si>
    <t>Court Data from BI Inc.</t>
  </si>
  <si>
    <t>ECMS-Single Adult</t>
  </si>
  <si>
    <t>Single Adult</t>
  </si>
  <si>
    <t>Failed to Attend</t>
  </si>
  <si>
    <t>ECMS-FAMU</t>
  </si>
  <si>
    <t>Attended</t>
  </si>
  <si>
    <t>FAMU</t>
  </si>
  <si>
    <t>%</t>
  </si>
  <si>
    <t>Metric</t>
  </si>
  <si>
    <t>FAMU Status</t>
  </si>
  <si>
    <t>FY24 thru August Court Appearance: Final Hearings*</t>
  </si>
  <si>
    <t>ATD Active Population by Status, Extended Case Management Service, Count and ALIP, FY24</t>
  </si>
  <si>
    <t>Costs listed above are only related to technology costs, and do not include other associated contract and case management costs that are a part of the ATD program. Average daily participant cost is greater than those listed in the table above.</t>
  </si>
  <si>
    <t>Data from BI Inc. Participants Report, 09.07.2024</t>
  </si>
  <si>
    <t xml:space="preserve">Court Data from BI Inc. </t>
  </si>
  <si>
    <t>FY24 thru August Court Appearance: Total Hearings*</t>
  </si>
  <si>
    <t>Daily Tech Cost</t>
  </si>
  <si>
    <t>Technology</t>
  </si>
  <si>
    <t>ATD Active Population Counts and Daily Cost by Technology</t>
  </si>
  <si>
    <t>ICE ALTERNATIVES TO DETENTION DATA, FY24</t>
  </si>
  <si>
    <t>VeriWatch</t>
  </si>
  <si>
    <t>Active ATD Participants and Average Length in Program, FY23,  as of 9/30/2023, by AOR and Technology</t>
  </si>
  <si>
    <t>Data from OBP Report, 9.24.2023</t>
  </si>
  <si>
    <t>Court Data from BI Inc. as of 9/30/2023</t>
  </si>
  <si>
    <t>FY23 Year End Court Appearance: Final Hearings*</t>
  </si>
  <si>
    <t>ATD Active Population by Status, Extended Case Management Service, Count and ALIP, FY23</t>
  </si>
  <si>
    <t>Data from BI Inc. Participants Report, 9.30.2023</t>
  </si>
  <si>
    <t>Dual Technology</t>
  </si>
  <si>
    <t>No Technology</t>
  </si>
  <si>
    <t>Veriwatch</t>
  </si>
  <si>
    <t>FY23 Year End Court Appearance: Total Hearings*</t>
  </si>
  <si>
    <t>ICE ALTERNATIVES TO DETENTION DATA, FY23</t>
  </si>
  <si>
    <t>ICE DETENTION DATA, FY2024</t>
  </si>
  <si>
    <t>ICE Currently Detained by Processing Disposition: FY2024</t>
  </si>
  <si>
    <t>Average Time from USCIS Fear Decision Service Date to ICE Release (In Days)</t>
  </si>
  <si>
    <t>Noncitizens with USCIS-Established Fear Decisions in an ICE Detention Facility: FY2024</t>
  </si>
  <si>
    <t>Processing Disposition</t>
  </si>
  <si>
    <t>Adult</t>
  </si>
  <si>
    <t>ICE Release Fiscal Year</t>
  </si>
  <si>
    <t>Detention Facility Type</t>
  </si>
  <si>
    <t>Total Detained</t>
  </si>
  <si>
    <t>FY2024</t>
  </si>
  <si>
    <t>Expedited Removal (I-860)</t>
  </si>
  <si>
    <t>Notice to Appear (I-862)</t>
  </si>
  <si>
    <t>Reinstatement of Deport Order (I-871)</t>
  </si>
  <si>
    <t>Other</t>
  </si>
  <si>
    <t>ICE Currently Detained by Criminality and Arresting Agency: FY2024</t>
  </si>
  <si>
    <t>ICE Initial Book-Ins by Arresting Agency and Month: FY2024</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</si>
  <si>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</si>
  <si>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</si>
  <si>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</si>
  <si>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</si>
  <si>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</si>
  <si>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</si>
  <si>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</si>
  <si>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</si>
  <si>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</si>
  <si>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</si>
  <si>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</si>
  <si>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</si>
  <si>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</si>
  <si>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</si>
  <si>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</si>
  <si>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</si>
  <si>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</si>
  <si>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</si>
  <si>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</si>
  <si>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</si>
  <si>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r>
      <t>ICE Initial Book-Ins by</t>
    </r>
    <r>
      <rPr>
        <b/>
        <strike/>
        <sz val="9"/>
        <color theme="1"/>
        <rFont val="Calibri"/>
        <family val="2"/>
        <scheme val="minor"/>
      </rPr>
      <t xml:space="preserve"> </t>
    </r>
    <r>
      <rPr>
        <b/>
        <sz val="9"/>
        <color theme="1"/>
        <rFont val="Calibri"/>
        <family val="2"/>
        <scheme val="minor"/>
      </rPr>
      <t>Criminality: FY2024</t>
    </r>
  </si>
  <si>
    <t>ICE Final Book Outs : FY2024</t>
  </si>
  <si>
    <t>ICE Removals: FY2024</t>
  </si>
  <si>
    <t>Facility Type</t>
  </si>
  <si>
    <t>Removals</t>
  </si>
  <si>
    <t>Removals with a FAMU Identifier</t>
  </si>
  <si>
    <t>ICE Final Book Outs by Release Reason, Month and Criminality: FY2024</t>
  </si>
  <si>
    <t>Release Reason</t>
  </si>
  <si>
    <t>Bonded Out</t>
  </si>
  <si>
    <t>Bond Set by ICE</t>
  </si>
  <si>
    <t>Bond Set by IJ</t>
  </si>
  <si>
    <t>Paroled</t>
  </si>
  <si>
    <t>Proceedings Terminated</t>
  </si>
  <si>
    <t>Release to Remove</t>
  </si>
  <si>
    <t>Relief Granted by IJ</t>
  </si>
  <si>
    <t>Transfer to U.S. Marshals or other agency</t>
  </si>
  <si>
    <t>Transferred</t>
  </si>
  <si>
    <t>ICE Average Daily Population by Arresting Agency, Month and Criminality: FY2024</t>
  </si>
  <si>
    <t>FY Overall</t>
  </si>
  <si>
    <t>CBP Average</t>
  </si>
  <si>
    <t xml:space="preserve">ICE Average  </t>
  </si>
  <si>
    <t xml:space="preserve">Average </t>
  </si>
  <si>
    <t>ICE Average Length of Stay by Arresting Agency, Month and Criminality: FY2024</t>
  </si>
  <si>
    <t>ICE Average Daily Population by Month: FY2024</t>
  </si>
  <si>
    <t>ICE Average Length of Stay by Month: FY2024</t>
  </si>
  <si>
    <t>ICE Average Length of Stay Adult Facility Type by Month and Arresting Agency: FY2024</t>
  </si>
  <si>
    <t>Arresting Agency</t>
  </si>
  <si>
    <t>Individuals with Positive Credible Fear Determination Parole Requested: FY2022 - FY2024</t>
  </si>
  <si>
    <t>Fiscal Year</t>
  </si>
  <si>
    <t>FY2023</t>
  </si>
  <si>
    <t>FY2022</t>
  </si>
  <si>
    <t>Individuals with Positive Credible Fear Determination Parole Status: FY2022 - FY2024</t>
  </si>
  <si>
    <t>Parole Status</t>
  </si>
  <si>
    <t>Parole Granted</t>
  </si>
  <si>
    <t>Parole Denied</t>
  </si>
  <si>
    <t>ICE Currently Detained of Stateless Noncitizens by Detention Facility</t>
  </si>
  <si>
    <t>Detention Facility</t>
  </si>
  <si>
    <t>Detention Facility Code</t>
  </si>
  <si>
    <t>ADAMSMS</t>
  </si>
  <si>
    <t>CALHOMI CALHOUN CO., BATTLE CR,MI</t>
  </si>
  <si>
    <t>CALHOMI</t>
  </si>
  <si>
    <t>CARDFVA</t>
  </si>
  <si>
    <t>DENICDF</t>
  </si>
  <si>
    <t>HOUSTON CONTRACT DET.FAC.</t>
  </si>
  <si>
    <t>HOUICDF</t>
  </si>
  <si>
    <t>MTGPCTX</t>
  </si>
  <si>
    <t>CCASDCA</t>
  </si>
  <si>
    <t>River Correctional Center</t>
  </si>
  <si>
    <t>RVRCCLA</t>
  </si>
  <si>
    <t>STCDFTX</t>
  </si>
  <si>
    <t>LAWINCI</t>
  </si>
  <si>
    <t>WYATTRI</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</si>
  <si>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</si>
  <si>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</si>
  <si>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</si>
  <si>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</si>
  <si>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</si>
  <si>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</si>
  <si>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</si>
  <si>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</si>
  <si>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</si>
  <si>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</si>
  <si>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</si>
  <si>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</si>
  <si>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</si>
  <si>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</si>
  <si>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</si>
  <si>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Individuals</t>
  </si>
  <si>
    <t>Single Adults with a Positive Fear Determination Still in Custody</t>
  </si>
  <si>
    <t>Detainees</t>
  </si>
  <si>
    <t>0-180 Days</t>
  </si>
  <si>
    <t>181-365 Days</t>
  </si>
  <si>
    <t>366-730 Days</t>
  </si>
  <si>
    <t>More than 730 Days</t>
  </si>
  <si>
    <t>FY2024 Bonded Out Book Outs/Releases Count and ALOS - Prior 12 months plus Current Month</t>
  </si>
  <si>
    <t>Total ICE Final Book Outs/ ICE Final Releases</t>
  </si>
  <si>
    <t>ICE Final Book Outs/ ICE Final Releases with Bond Posted</t>
  </si>
  <si>
    <t>Bond Posted Book Outs/Releases (%)</t>
  </si>
  <si>
    <t>Average Bond Amount ($)</t>
  </si>
  <si>
    <t>ALOS (Days)</t>
  </si>
  <si>
    <t xml:space="preserve">The data contained within this Semiannual page has been refreshed for the United States Armed Forces, United States Citizens, Parents of United States Citizens, and Temporary Protective Status Countries tables for FY2024 YTD. These tables will not be updated until the end of the fiscal year. </t>
  </si>
  <si>
    <t>United States Armed Forces Noncitizen Arrests FY2018 - FY2024</t>
  </si>
  <si>
    <t>Arrests</t>
  </si>
  <si>
    <t>FY2018</t>
  </si>
  <si>
    <t>FY2019</t>
  </si>
  <si>
    <t>FY2020</t>
  </si>
  <si>
    <t>FY2021</t>
  </si>
  <si>
    <t xml:space="preserve">FY2022 </t>
  </si>
  <si>
    <t>United States Armed Forces Noncitizen Bookins FY2018 - FY2024</t>
  </si>
  <si>
    <t>Bookins</t>
  </si>
  <si>
    <t>United States Armed Forces Noncitizen Removals FY2018 - FY2024</t>
  </si>
  <si>
    <t>United States Citizen Arrests FY2018 - FY2024</t>
  </si>
  <si>
    <t>United States Citizens Bookins FY2018 - FY2024</t>
  </si>
  <si>
    <t>United States Citizens Removals FY2018 - FY2024</t>
  </si>
  <si>
    <t>Parents of USC Arrests FY2018 - FY2024</t>
  </si>
  <si>
    <t>Parents of USC Bookins FY2018 - FY2024</t>
  </si>
  <si>
    <t>Parents of USC Removals FY2018 - FY2024</t>
  </si>
  <si>
    <t>Temporary Protected Status Countries Arrests FY2018 - FY2024</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</si>
  <si>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</si>
  <si>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</si>
  <si>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</si>
  <si>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</si>
  <si>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</si>
  <si>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</si>
  <si>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</si>
  <si>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</si>
  <si>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</si>
  <si>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</si>
  <si>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</si>
  <si>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</si>
  <si>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</si>
  <si>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</si>
  <si>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</si>
  <si>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</si>
  <si>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</si>
  <si>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FY2024</t>
  </si>
  <si>
    <t>Temporary Protected Status Countries Removals FY2018 - FY2024</t>
  </si>
  <si>
    <t xml:space="preserve">Individuals identified as part of family unit are measured based off the Case Family Status of Intact and Intact-Reunified for that individual.  This includes those individuals identified as a family member by either CBP and/or ICE. Designation as a Family Unit member does not imply that all members of the family unit were removed. </t>
  </si>
  <si>
    <t>FY2024 ICE Average Daily Population and ICE Average Length of Stay</t>
  </si>
  <si>
    <t>FY2024 YTD ICE Detention data are updated through 09/07/2024 (IIDS Run Date 09/09/2024; EID as of 09/07/2024).</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</si>
  <si>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</si>
  <si>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</si>
  <si>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discontinued the use of Family Residential Centers on March 31, 2022. Data regarding FSC detentions is not reported here.</t>
  </si>
  <si>
    <t>FY2024 ICE Final Book Outs</t>
  </si>
  <si>
    <t>FY2024 YTD ICE Final Book Outs data are updated through 09/07/2024 (IIDS Run Date 09/09/2024; EID as of 09/07/2024).</t>
  </si>
  <si>
    <t>In FY2024 ICE began tracking Final Bookouts in lieu of Final Releases due to a change in methodology.  Prior year data reflects ICE Final Releases.</t>
  </si>
  <si>
    <t>An ICE Final Book Out is defined as a Final Bookout that reflects one of the following release reasons: Bonded Out, Order of Recognizance, Order of Supervision, Paroled, Relief Granted by IJ, Proceedings Terminated, Release to Remove, Transferred, Transfer to U.S. Marshals or other agency,  or Other(Died, Escaped, ORR-Runaway, Processing Disposition Changed Locally). All Case Statuses are included.</t>
  </si>
  <si>
    <t>FY2023 ICE Final Releases</t>
  </si>
  <si>
    <t>FY2023 ICE Final Releases data is historic and remains static.</t>
  </si>
  <si>
    <t>An ICE Final Release is defined as a Final Release that reflects one of the following release reasons: Bonded Out, Order of Recognizance, Order of Supervision or Paroled.  All Case Statuses are included.</t>
  </si>
  <si>
    <t>A Non-Citizen may have multiple releases; only the most recent release is included in this report.</t>
  </si>
  <si>
    <t>FY2024 ICE Removals</t>
  </si>
  <si>
    <t>FY2024 YTD ICE Removals data are updated through 09/07/2024 (IIDS Run Date 09/09/2024; EID as of 09/07/2024).</t>
  </si>
  <si>
    <t>ICE Departures include aliens processed for Expedited Removal (ER) or Voluntary Return (VR) that are turned over to ERO for detention. As of May 12, 2023, noncitizens processed for ER that were turned over from Border Patrol to ICE for removal via ICE Air are also included. Noncitizens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</si>
  <si>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</si>
  <si>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discontinued the use of Family Residential Centers on March 31, 2022. Data regarding FSC detentions is not reported here</t>
  </si>
  <si>
    <t>ICE National Docket data are a snapshot as of 09/08/2024 (IIDS Run Date 09/09/2024; EID as of 09/08/2024).</t>
  </si>
  <si>
    <t>Processing dispositions of Other may include, but are not limited to, Non Citizens processed under Administrative Removal, Visa Waiver Program Removal, Stowaway or Crewmember.</t>
  </si>
  <si>
    <t>A stateless person is someone who, under national laws, does not enjoy citizenship – the legal bond between a government and an individual – in any country.</t>
  </si>
  <si>
    <t>FY2024 ICE Initial Book-Ins</t>
  </si>
  <si>
    <t>FY2024 YTD ICE Book-ins data is updated through 09/07/2024 (IIDS Run Date 09/09/2024; EID as of 09/07/2024).</t>
  </si>
  <si>
    <t>USCIS Average Time from USCIS Fear Decision Service Date to ICE Release (In Days) &amp; Non-Citizens with USCIS-Established Fear Decisions in an ICE Detention Facility</t>
  </si>
  <si>
    <t>Non Citizens Currently in ICE Detention Facilities data are a snapshot as 09/08/2024 (IIDS Run Date 09/09/2024; EID as of 09/08/2024).</t>
  </si>
  <si>
    <t>FY2024 YTD ICE Final Releases data are updated through 09/07/2024 (IIDS Run Date 09/09/2024; EID as of 09/07/2024).</t>
  </si>
  <si>
    <t>USCIS provided data containing APSO (Asylum Pre Screening Officer) cases clocked during FY2022 - FY2024. Data were received on 09/09/2024.</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</si>
  <si>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</si>
  <si>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</si>
  <si>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371,211 records in the USCIS provided data, the breakdown of the fear screening determinations is as follows; 178,922 positive fear screening determinations, 123,800 negative fear screening determinations and 68,486 without an identified determination. Of the 178,922 with positive fear screening determinations; 110,382 have Persecution Claim Established and 68,540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</si>
  <si>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</si>
  <si>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371,211 unique fear determinations and 26,406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</si>
  <si>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</si>
  <si>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</si>
  <si>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</si>
  <si>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two categories the ICLOS and Detainees tab is broken out by are
• Adult Facility Individuals
o Anyone who is in an adult facility and does not have a positive fear determination at the date of the snapshot
• Single Adults with a Positive Fear determination still in custody
o Anyone who is in an adult facility and has a positive fear determination at the date of the snapshot
•	Adult Facility Individuals
o	Anyone who is in an adult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</si>
  <si>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</si>
  <si>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</si>
  <si>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09/10/2024 (IIDS Run Date 09/11/2024; EID as of 09/10/2024).</t>
  </si>
  <si>
    <t>Monthly Bond Statistics</t>
  </si>
  <si>
    <t>FY2024 YTD ICE Final Book Out data are updated through 09/07/2024 (IIDS Run Date 09/09/2024; EID as of 09/07/2024).</t>
  </si>
  <si>
    <t>An ICE Final Release is defined as a Final Release that reflects one of the following release reasons: Bonded Out, Order of Recognizance, Order of Supervision, Paroled, or Prosecutorial Discretion. All Case Statuses are included.</t>
  </si>
  <si>
    <t>BMU provided data containing Bonds Posted cases recorded from 08/01/2023 - 09/09/2024 . Data were received on 09/10/2024.</t>
  </si>
  <si>
    <t xml:space="preserve">Bond Posted Book Outs (%) is calculated by the sum total count of ICE Final Book Outs of the noncitizens with bond posted divided by the total count of ICE Final Book Outs. </t>
  </si>
  <si>
    <t xml:space="preserve">Bond Posted Releases (%) is calculated by the sum total count of ICE Final Releases of the noncitizens with bond posted divided by the total count of ICE Final Releases. </t>
  </si>
  <si>
    <t xml:space="preserve">ICE Final Releases(FY2023 and prior years)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</si>
  <si>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</si>
  <si>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</si>
  <si>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FY2024 YTD Encounters data is updated through 09/10/2024 (IIDS Run Date 09/11/2024; EID as of 09/10/2024).</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</si>
  <si>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</si>
  <si>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</si>
  <si>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</si>
  <si>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</si>
  <si>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</si>
  <si>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</si>
  <si>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FY2024 YTD ICE Arrests data are updated through 04/22/2024 (IIDS Run Date 04/23/2024; EID as of 04/22/2024).</t>
  </si>
  <si>
    <t>FY2024 YTD ICE Detention data are updated through 04/22/2024 (IIDS Run Date 04/23/2024; EID as of 04/22/2024).</t>
  </si>
  <si>
    <t>FY2024 YTD ICE Removals data are updated through 04/22/2024 (IIDS Run Date 04/23/2024; EID as of 04/22/2024).</t>
  </si>
  <si>
    <t>FY2018-FY2023 data are historical and remain static.</t>
  </si>
  <si>
    <t>For United States Citizens tables:</t>
  </si>
  <si>
    <t>For Parents of United States Citizens tables:</t>
  </si>
  <si>
    <t>For Temporary Protected Status Countries tables:</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</si>
  <si>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</si>
  <si>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</si>
  <si>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</si>
  <si>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</si>
  <si>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</si>
  <si>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</si>
  <si>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</si>
  <si>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</si>
  <si>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</si>
  <si>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</si>
  <si>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</si>
  <si>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</si>
  <si>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reported are since the designation date.</t>
  </si>
  <si>
    <t>Afghanistan designated TPS as of 05/20/2022. Arrests, Bookins, and Removals for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</si>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</sst>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0.0%"/>
    <numFmt numFmtId="167" formatCode="#,##0.0"/>
    <numFmt numFmtId="168" formatCode="_(* #,##0.0_);_(* \(#,##0.0\);_(* &quot;-&quot;_);_(@_)"/>
    <numFmt numFmtId="169" formatCode="&quot;$&quot;#,##0.00"/>
    <numFmt numFmtId="170" formatCode="0.0"/>
    <numFmt numFmtId="171" formatCode="_(* #,##0.0_);_(* \(#,##0.0\);_(* &quot;-&quot;?_);_(@_)"/>
    <numFmt numFmtId="172" formatCode="mmm\-yyyy"/>
    <numFmt numFmtId="173" formatCode="_(* #,##0_);_(* \(#,##0\);_(* &quot;-&quot;?_);_(@_)"/>
  </numFmts>
  <fonts count="59"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b/>
      <sz val="9"/>
      <color theme="1"/>
      <name val="Calibri"/>
      <family val="2"/>
      <scheme val="minor"/>
    </font>
    <font>
      <sz val="10"/>
      <color indexed="72"/>
      <name val="MS Sans Serif"/>
      <family val="2"/>
    </font>
    <font>
      <b/>
      <sz val="9"/>
      <color theme="0"/>
      <name val="Calibri"/>
      <family val="2"/>
      <scheme val="minor"/>
    </font>
    <font>
      <b/>
      <sz val="12"/>
      <color theme="4" tint="-0.499984740745262"/>
      <name val="Calibri"/>
      <family val="2"/>
      <scheme val="minor"/>
    </font>
    <font>
      <b/>
      <sz val="20"/>
      <color theme="4" tint="-0.499984740745262"/>
      <name val="Calibri"/>
      <family val="2"/>
      <scheme val="minor"/>
    </font>
    <font>
      <b/>
      <sz val="24"/>
      <color theme="4" tint="-0.499984740745262"/>
      <name val="Calibri"/>
      <family val="2"/>
      <scheme val="minor"/>
    </font>
    <font>
      <sz val="12"/>
      <name val="Times New Roman"/>
      <family val="1"/>
    </font>
    <font>
      <sz val="10"/>
      <color rgb="FF000000"/>
      <name val="Arial"/>
      <family val="2"/>
    </font>
    <font>
      <b/>
      <sz val="11"/>
      <color theme="1"/>
      <name val="Calibri"/>
      <family val="2"/>
      <scheme val="minor"/>
    </font>
    <font>
      <b/>
      <sz val="10"/>
      <color theme="1"/>
      <name val="Calibri"/>
      <family val="2"/>
      <scheme val="minor"/>
    </font>
    <font>
      <sz val="11"/>
      <name val="Calibri"/>
      <family val="2"/>
      <scheme val="minor"/>
    </font>
    <font>
      <i/>
      <sz val="11"/>
      <color theme="1"/>
      <name val="Calibri"/>
      <family val="2"/>
      <scheme val="minor"/>
    </font>
    <font>
      <b/>
      <sz val="10"/>
      <name val="Calibri"/>
      <family val="2"/>
      <scheme val="minor"/>
    </font>
    <font>
      <b/>
      <sz val="10"/>
      <color rgb="FF000000"/>
      <name val="Calibri"/>
      <family val="2"/>
    </font>
    <font>
      <b/>
      <i/>
      <sz val="10"/>
      <color rgb="FF000000"/>
      <name val="Calibri"/>
      <family val="2"/>
    </font>
    <font>
      <b/>
      <sz val="11"/>
      <color rgb="FF000000"/>
      <name val="Calibri"/>
      <family val="2"/>
      <scheme val="minor"/>
    </font>
    <font>
      <sz val="11"/>
      <color rgb="FF000000"/>
      <name val="Calibri"/>
      <family val="2"/>
      <scheme val="minor"/>
    </font>
    <font>
      <sz val="12"/>
      <name val="Calibri"/>
      <family val="2"/>
      <scheme val="minor"/>
    </font>
    <font>
      <sz val="10"/>
      <color indexed="8"/>
      <name val="Arial"/>
      <family val="2"/>
    </font>
    <font>
      <sz val="12"/>
      <color indexed="8"/>
      <name val="Arial"/>
      <family val="2"/>
    </font>
    <font>
      <sz val="12"/>
      <color theme="1"/>
      <name val="Calibri"/>
      <family val="2"/>
      <scheme val="minor"/>
    </font>
    <font>
      <sz val="12"/>
      <color indexed="8"/>
      <name val="Calibri"/>
      <family val="2"/>
      <scheme val="minor"/>
    </font>
    <font>
      <b/>
      <sz val="12"/>
      <name val="Times New Roman"/>
      <family val="1"/>
    </font>
    <font>
      <b/>
      <sz val="12"/>
      <color theme="0"/>
      <name val="Times New Roman"/>
      <family val="1"/>
    </font>
    <font>
      <b/>
      <sz val="12"/>
      <color theme="3" tint="-0.499984740745262"/>
      <name val="Times New Roman"/>
      <family val="1"/>
    </font>
    <font>
      <b/>
      <sz val="12"/>
      <color theme="4" tint="-0.499984740745262"/>
      <name val="Times New Roman"/>
      <family val="1"/>
    </font>
    <font>
      <sz val="12"/>
      <color rgb="FF000000"/>
      <name val="Calibri"/>
      <family val="2"/>
      <scheme val="minor"/>
    </font>
    <font>
      <b/>
      <sz val="11"/>
      <color theme="0"/>
      <name val="Calibri"/>
      <family val="2"/>
      <scheme val="minor"/>
    </font>
    <font>
      <b/>
      <sz val="12"/>
      <color rgb="FF000000"/>
      <name val="Times New Roman"/>
      <family val="1"/>
    </font>
    <font>
      <sz val="12"/>
      <color rgb="FF000000"/>
      <name val="Times New Roman"/>
      <family val="1"/>
    </font>
    <font>
      <sz val="12"/>
      <color rgb="FF000000"/>
      <name val="Calibri"/>
    </font>
    <font>
      <sz val="12"/>
      <name val="Calibri"/>
    </font>
    <font>
      <b/>
      <sz val="12"/>
      <color theme="1"/>
      <name val="Times New Roman"/>
      <family val="1"/>
    </font>
    <font>
      <b/>
      <sz val="12"/>
      <color indexed="8"/>
      <name val="Times New Roman"/>
      <family val="1"/>
    </font>
    <font>
      <b/>
      <sz val="10"/>
      <name val="Calibri"/>
      <family val="2"/>
    </font>
    <font>
      <sz val="8"/>
      <name val="Calibri"/>
      <family val="2"/>
    </font>
    <font>
      <sz val="8"/>
      <color theme="1"/>
      <name val="Calibri"/>
      <family val="2"/>
      <scheme val="minor"/>
    </font>
    <font>
      <b/>
      <sz val="11"/>
      <color rgb="FF000000"/>
      <name val="Calibri"/>
      <family val="2"/>
    </font>
    <font>
      <sz val="11"/>
      <color rgb="FF000000"/>
      <name val="Calibri"/>
      <family val="2"/>
    </font>
    <font>
      <b/>
      <sz val="11"/>
      <color theme="0"/>
      <name val="Calibri"/>
      <family val="2"/>
    </font>
    <font>
      <b/>
      <sz val="12"/>
      <color rgb="FFFF0000"/>
      <name val="Times New Roman"/>
      <family val="1"/>
    </font>
    <font>
      <b/>
      <sz val="18"/>
      <color theme="3" tint="-0.499984740745262"/>
      <name val="Calibri"/>
      <family val="2"/>
      <scheme val="minor"/>
    </font>
    <font>
      <b/>
      <sz val="9"/>
      <color theme="0"/>
      <name val="Times New Roman"/>
      <family val="1"/>
    </font>
    <font>
      <b/>
      <sz val="9"/>
      <color theme="1"/>
      <name val="Times New Roman"/>
      <family val="1"/>
    </font>
    <font>
      <b/>
      <strike/>
      <sz val="9"/>
      <color theme="1"/>
      <name val="Calibri"/>
      <family val="2"/>
      <scheme val="minor"/>
    </font>
    <font>
      <b/>
      <i/>
      <sz val="9"/>
      <color theme="1"/>
      <name val="Calibri"/>
      <family val="2"/>
      <scheme val="minor"/>
    </font>
    <font>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9">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14999847407452621"/>
        <bgColor indexed="64"/>
      </patternFill>
    </fill>
    <fill>
      <patternFill patternType="solid">
        <fgColor indexed="9"/>
        <bgColor indexed="64"/>
      </patternFill>
    </fill>
    <fill>
      <patternFill patternType="solid">
        <fgColor theme="4" tint="0.59999389629810485"/>
        <bgColor indexed="64"/>
      </patternFill>
    </fill>
    <fill>
      <patternFill patternType="solid">
        <fgColor rgb="FFFFFFFF"/>
        <bgColor rgb="FF000000"/>
      </patternFill>
    </fill>
    <fill>
      <patternFill patternType="solid">
        <fgColor theme="4" tint="0.59999389629810485"/>
        <bgColor theme="4" tint="0.79998168889431442"/>
      </patternFill>
    </fill>
    <fill>
      <patternFill patternType="solid">
        <fgColor rgb="FFD9E1F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D9D9D9"/>
        <bgColor indexed="64"/>
      </patternFill>
    </fill>
    <fill>
      <patternFill patternType="solid">
        <fgColor theme="4" tint="-0.49998474074526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1"/>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auto="1"/>
      </left>
      <right style="thin">
        <color auto="1"/>
      </right>
      <top style="thin">
        <color auto="1"/>
      </top>
      <bottom style="medium">
        <color auto="1"/>
      </bottom>
      <diagonal/>
    </border>
    <border>
      <left/>
      <right style="medium">
        <color rgb="FF000000"/>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right style="thin">
        <color indexed="64"/>
      </right>
      <top style="medium">
        <color indexed="64"/>
      </top>
      <bottom style="thin">
        <color indexed="64"/>
      </bottom>
      <diagonal/>
    </border>
    <border>
      <left/>
      <right style="thin">
        <color auto="1"/>
      </right>
      <top style="thin">
        <color auto="1"/>
      </top>
      <bottom style="medium">
        <color auto="1"/>
      </bottom>
      <diagonal/>
    </border>
    <border>
      <left style="thin">
        <color indexed="64"/>
      </left>
      <right style="medium">
        <color indexed="64"/>
      </right>
      <top style="thin">
        <color indexed="64"/>
      </top>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9" fillId="0" borderId="0"/>
    <xf numFmtId="0" fontId="15" fillId="0" borderId="0"/>
    <xf numFmtId="44" fontId="1" fillId="0" borderId="0" applyFont="0" applyFill="0" applyBorder="0" applyAlignment="0" applyProtection="0"/>
    <xf numFmtId="9" fontId="1" fillId="0" borderId="0" applyFont="0" applyFill="0" applyBorder="0" applyAlignment="0" applyProtection="0"/>
  </cellStyleXfs>
  <cellXfs count="492">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5" borderId="0" xfId="3" applyFont="1" applyFill="1" applyAlignment="1">
      <alignment vertical="center" wrapText="1"/>
    </xf>
    <xf numFmtId="0" fontId="11" fillId="5" borderId="8" xfId="3" applyFont="1" applyFill="1" applyBorder="1" applyAlignment="1">
      <alignment vertical="center" wrapText="1"/>
    </xf>
    <xf numFmtId="0" fontId="13" fillId="5" borderId="4" xfId="3" applyFont="1" applyFill="1" applyBorder="1" applyAlignment="1">
      <alignment vertical="center" wrapText="1"/>
    </xf>
    <xf numFmtId="0" fontId="12" fillId="4" borderId="0" xfId="2" applyFont="1" applyFill="1" applyAlignment="1">
      <alignment vertical="top"/>
    </xf>
    <xf numFmtId="0" fontId="0" fillId="2" borderId="0" xfId="0" applyFill="1"/>
    <xf numFmtId="0" fontId="0" fillId="0" borderId="5" xfId="0" applyBorder="1"/>
    <xf numFmtId="0" fontId="7" fillId="3" borderId="9" xfId="0" applyFont="1" applyFill="1" applyBorder="1" applyAlignment="1">
      <alignment horizontal="left" vertical="top" wrapText="1"/>
    </xf>
    <xf numFmtId="0" fontId="7" fillId="3" borderId="10" xfId="0" applyFont="1" applyFill="1" applyBorder="1" applyAlignment="1">
      <alignment horizontal="left" vertical="top" wrapText="1"/>
    </xf>
    <xf numFmtId="0" fontId="6" fillId="0" borderId="12" xfId="0" applyFont="1" applyBorder="1" applyAlignment="1">
      <alignment horizontal="left" vertical="top" wrapText="1"/>
    </xf>
    <xf numFmtId="0" fontId="6" fillId="2" borderId="12" xfId="0" applyFont="1" applyFill="1" applyBorder="1" applyAlignment="1">
      <alignment horizontal="left" vertical="top" wrapText="1"/>
    </xf>
    <xf numFmtId="49" fontId="14" fillId="2" borderId="12" xfId="0" applyNumberFormat="1" applyFont="1" applyFill="1" applyBorder="1" applyAlignment="1">
      <alignment vertical="top" wrapText="1"/>
    </xf>
    <xf numFmtId="49" fontId="14" fillId="0" borderId="12" xfId="0" applyNumberFormat="1" applyFont="1" applyBorder="1" applyAlignment="1">
      <alignment vertical="top" wrapText="1"/>
    </xf>
    <xf numFmtId="0" fontId="0" fillId="0" borderId="1" xfId="0" applyBorder="1" applyAlignment="1">
      <alignment horizontal="left"/>
    </xf>
    <xf numFmtId="0" fontId="5" fillId="0" borderId="0" xfId="3" applyFont="1" applyAlignment="1">
      <alignment vertical="center" wrapText="1"/>
    </xf>
    <xf numFmtId="0" fontId="0" fillId="0" borderId="18" xfId="0" applyBorder="1"/>
    <xf numFmtId="0" fontId="19" fillId="0" borderId="18" xfId="0" applyFont="1" applyBorder="1" applyAlignment="1">
      <alignment horizontal="left"/>
    </xf>
    <xf numFmtId="1" fontId="0" fillId="0" borderId="18" xfId="0" applyNumberFormat="1" applyBorder="1"/>
    <xf numFmtId="0" fontId="19" fillId="0" borderId="18" xfId="0" applyFont="1" applyBorder="1" applyAlignment="1">
      <alignment horizontal="left" vertical="center" wrapText="1"/>
    </xf>
    <xf numFmtId="164" fontId="0" fillId="2" borderId="19" xfId="1" applyNumberFormat="1" applyFont="1" applyFill="1" applyBorder="1" applyAlignment="1">
      <alignment horizontal="left"/>
    </xf>
    <xf numFmtId="164" fontId="19" fillId="2" borderId="20" xfId="1" applyNumberFormat="1" applyFont="1" applyFill="1" applyBorder="1" applyAlignment="1">
      <alignment horizontal="right"/>
    </xf>
    <xf numFmtId="164" fontId="0" fillId="0" borderId="0" xfId="0" applyNumberFormat="1"/>
    <xf numFmtId="164" fontId="0" fillId="2" borderId="21" xfId="1" applyNumberFormat="1" applyFont="1" applyFill="1" applyBorder="1" applyAlignment="1">
      <alignment horizontal="left"/>
    </xf>
    <xf numFmtId="164" fontId="19" fillId="2" borderId="22" xfId="1" applyNumberFormat="1" applyFont="1" applyFill="1" applyBorder="1" applyAlignment="1">
      <alignment horizontal="right"/>
    </xf>
    <xf numFmtId="164" fontId="16" fillId="4" borderId="16" xfId="1" applyNumberFormat="1" applyFont="1" applyFill="1" applyBorder="1" applyAlignment="1">
      <alignment horizontal="left"/>
    </xf>
    <xf numFmtId="164" fontId="16" fillId="4" borderId="23" xfId="1" applyNumberFormat="1" applyFont="1" applyFill="1" applyBorder="1" applyAlignment="1">
      <alignment horizontal="left" vertical="center"/>
    </xf>
    <xf numFmtId="164" fontId="16" fillId="0" borderId="16" xfId="1" applyNumberFormat="1" applyFont="1" applyFill="1" applyBorder="1"/>
    <xf numFmtId="0" fontId="16" fillId="0" borderId="23" xfId="0" applyFont="1" applyBorder="1" applyAlignment="1">
      <alignment horizontal="left" vertical="center"/>
    </xf>
    <xf numFmtId="0" fontId="10" fillId="3" borderId="10"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8" fillId="0" borderId="0" xfId="0" applyFont="1" applyAlignment="1">
      <alignment horizontal="left" vertical="center" wrapText="1"/>
    </xf>
    <xf numFmtId="0" fontId="16" fillId="6" borderId="25" xfId="0" applyFont="1" applyFill="1" applyBorder="1"/>
    <xf numFmtId="0" fontId="0" fillId="0" borderId="1" xfId="0" applyBorder="1"/>
    <xf numFmtId="0" fontId="20" fillId="6" borderId="10" xfId="0" applyFont="1" applyFill="1" applyBorder="1" applyAlignment="1">
      <alignment horizontal="center" vertical="center" wrapText="1"/>
    </xf>
    <xf numFmtId="0" fontId="20" fillId="6" borderId="9" xfId="0" applyFont="1" applyFill="1" applyBorder="1" applyAlignment="1">
      <alignment horizontal="center" vertical="center" wrapText="1"/>
    </xf>
    <xf numFmtId="0" fontId="21" fillId="7" borderId="24" xfId="0" applyFont="1" applyFill="1" applyBorder="1" applyAlignment="1">
      <alignment vertical="top" wrapText="1"/>
    </xf>
    <xf numFmtId="0" fontId="21" fillId="7" borderId="6" xfId="0" applyFont="1" applyFill="1" applyBorder="1" applyAlignment="1">
      <alignment vertical="top" wrapText="1"/>
    </xf>
    <xf numFmtId="0" fontId="16" fillId="6" borderId="1" xfId="0" applyFont="1" applyFill="1" applyBorder="1"/>
    <xf numFmtId="0" fontId="20" fillId="6" borderId="11" xfId="0" applyFont="1" applyFill="1" applyBorder="1" applyAlignment="1">
      <alignment horizontal="center" vertical="center" wrapText="1"/>
    </xf>
    <xf numFmtId="0" fontId="20" fillId="6" borderId="2" xfId="0" applyFont="1" applyFill="1" applyBorder="1" applyAlignment="1">
      <alignment horizontal="center" vertical="center" wrapText="1"/>
    </xf>
    <xf numFmtId="0" fontId="20" fillId="2" borderId="0" xfId="0" applyFont="1" applyFill="1" applyAlignment="1">
      <alignment horizontal="center" vertical="center" wrapText="1"/>
    </xf>
    <xf numFmtId="0" fontId="16" fillId="8" borderId="1" xfId="0" applyFont="1" applyFill="1" applyBorder="1"/>
    <xf numFmtId="0" fontId="16" fillId="8" borderId="1" xfId="0" applyFont="1" applyFill="1" applyBorder="1" applyAlignment="1">
      <alignment horizontal="left"/>
    </xf>
    <xf numFmtId="0" fontId="12" fillId="0" borderId="0" xfId="2" applyFont="1" applyAlignment="1">
      <alignment vertical="top"/>
    </xf>
    <xf numFmtId="0" fontId="19" fillId="0" borderId="0" xfId="0" applyFont="1"/>
    <xf numFmtId="2" fontId="23" fillId="9" borderId="28" xfId="0" applyNumberFormat="1" applyFont="1" applyFill="1" applyBorder="1" applyAlignment="1">
      <alignment horizontal="right" vertical="center"/>
    </xf>
    <xf numFmtId="0" fontId="23" fillId="9" borderId="28" xfId="0" applyFont="1" applyFill="1" applyBorder="1" applyAlignment="1">
      <alignment horizontal="right" vertical="center"/>
    </xf>
    <xf numFmtId="0" fontId="23" fillId="9" borderId="29" xfId="0" applyFont="1" applyFill="1" applyBorder="1" applyAlignment="1">
      <alignment vertical="center"/>
    </xf>
    <xf numFmtId="2" fontId="24" fillId="0" borderId="28" xfId="0" applyNumberFormat="1" applyFont="1" applyBorder="1" applyAlignment="1">
      <alignment horizontal="right" vertical="center"/>
    </xf>
    <xf numFmtId="0" fontId="24" fillId="0" borderId="28" xfId="0" applyFont="1" applyBorder="1" applyAlignment="1">
      <alignment horizontal="right" vertical="center"/>
    </xf>
    <xf numFmtId="0" fontId="24" fillId="0" borderId="29" xfId="0" applyFont="1" applyBorder="1" applyAlignment="1">
      <alignment vertical="center"/>
    </xf>
    <xf numFmtId="0" fontId="24" fillId="0" borderId="29" xfId="0" applyFont="1" applyBorder="1" applyAlignment="1">
      <alignment vertical="center" wrapText="1"/>
    </xf>
    <xf numFmtId="0" fontId="23" fillId="9" borderId="30" xfId="0" applyFont="1" applyFill="1" applyBorder="1" applyAlignment="1">
      <alignment vertical="center" wrapText="1"/>
    </xf>
    <xf numFmtId="0" fontId="23" fillId="9" borderId="17" xfId="0" applyFont="1" applyFill="1" applyBorder="1" applyAlignment="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0" fillId="0" borderId="0" xfId="0" applyAlignment="1">
      <alignment vertical="center"/>
    </xf>
    <xf numFmtId="0" fontId="23" fillId="9" borderId="30" xfId="0" applyFont="1" applyFill="1" applyBorder="1" applyAlignment="1">
      <alignment vertical="center"/>
    </xf>
    <xf numFmtId="0" fontId="23" fillId="9" borderId="31" xfId="0" applyFont="1" applyFill="1" applyBorder="1" applyAlignment="1">
      <alignment vertical="center"/>
    </xf>
    <xf numFmtId="0" fontId="6" fillId="0" borderId="0" xfId="0" applyFont="1"/>
    <xf numFmtId="165" fontId="6" fillId="0" borderId="0" xfId="0" applyNumberFormat="1" applyFont="1"/>
    <xf numFmtId="0" fontId="25" fillId="0" borderId="1" xfId="0" applyFont="1" applyBorder="1" applyAlignment="1">
      <alignment vertical="center"/>
    </xf>
    <xf numFmtId="3" fontId="4" fillId="0" borderId="1" xfId="0" applyNumberFormat="1" applyFont="1" applyBorder="1" applyAlignment="1">
      <alignment horizontal="right" vertical="center"/>
    </xf>
    <xf numFmtId="3" fontId="26" fillId="0" borderId="1" xfId="0" applyNumberFormat="1" applyFont="1" applyBorder="1" applyAlignment="1">
      <alignment horizontal="right" vertical="center"/>
    </xf>
    <xf numFmtId="3" fontId="26" fillId="0" borderId="1" xfId="0" applyNumberFormat="1" applyFont="1" applyBorder="1" applyAlignment="1">
      <alignment vertical="center"/>
    </xf>
    <xf numFmtId="0" fontId="26" fillId="0" borderId="1" xfId="0" applyFont="1" applyBorder="1" applyAlignment="1">
      <alignment vertical="center"/>
    </xf>
    <xf numFmtId="165" fontId="26" fillId="0" borderId="1" xfId="0" applyNumberFormat="1" applyFont="1" applyBorder="1" applyAlignment="1">
      <alignment vertical="center"/>
    </xf>
    <xf numFmtId="0" fontId="27" fillId="0" borderId="1" xfId="0" applyFont="1" applyBorder="1" applyAlignment="1">
      <alignment vertical="center"/>
    </xf>
    <xf numFmtId="0" fontId="25" fillId="0" borderId="1" xfId="0" applyFont="1" applyBorder="1" applyAlignment="1">
      <alignment horizontal="left" vertical="center"/>
    </xf>
    <xf numFmtId="3" fontId="28" fillId="0" borderId="1" xfId="0" applyNumberFormat="1" applyFont="1" applyBorder="1" applyAlignment="1">
      <alignment horizontal="right" vertical="center"/>
    </xf>
    <xf numFmtId="3" fontId="29" fillId="0" borderId="1" xfId="0" applyNumberFormat="1" applyFont="1" applyBorder="1" applyAlignment="1">
      <alignment horizontal="right" vertical="center"/>
    </xf>
    <xf numFmtId="3" fontId="29" fillId="0" borderId="1" xfId="1" applyNumberFormat="1" applyFont="1" applyFill="1" applyBorder="1" applyAlignment="1">
      <alignment vertical="center"/>
    </xf>
    <xf numFmtId="0" fontId="29" fillId="0" borderId="1" xfId="0" applyFont="1" applyBorder="1" applyAlignment="1">
      <alignment vertical="center"/>
    </xf>
    <xf numFmtId="165" fontId="29" fillId="0" borderId="1" xfId="0" applyNumberFormat="1" applyFont="1" applyBorder="1" applyAlignment="1">
      <alignment vertical="center"/>
    </xf>
    <xf numFmtId="3" fontId="25" fillId="0" borderId="1" xfId="0" applyNumberFormat="1" applyFont="1" applyBorder="1" applyAlignment="1">
      <alignment horizontal="right" vertical="center"/>
    </xf>
    <xf numFmtId="1" fontId="30" fillId="10" borderId="8" xfId="0" applyNumberFormat="1" applyFont="1" applyFill="1" applyBorder="1" applyAlignment="1">
      <alignment horizontal="left" wrapText="1"/>
    </xf>
    <xf numFmtId="1" fontId="30" fillId="10" borderId="8" xfId="4" applyNumberFormat="1" applyFont="1" applyFill="1" applyBorder="1" applyAlignment="1">
      <alignment horizontal="left" wrapText="1"/>
    </xf>
    <xf numFmtId="165" fontId="30" fillId="10" borderId="8" xfId="0" applyNumberFormat="1" applyFont="1" applyFill="1" applyBorder="1" applyAlignment="1">
      <alignment horizontal="left" wrapText="1"/>
    </xf>
    <xf numFmtId="3" fontId="31" fillId="3" borderId="4" xfId="1" applyNumberFormat="1" applyFont="1" applyFill="1" applyBorder="1" applyAlignment="1">
      <alignment horizontal="left" vertical="top" wrapText="1"/>
    </xf>
    <xf numFmtId="1" fontId="31" fillId="3" borderId="4" xfId="1" applyNumberFormat="1" applyFont="1" applyFill="1" applyBorder="1" applyAlignment="1">
      <alignment horizontal="left" vertical="top" wrapText="1"/>
    </xf>
    <xf numFmtId="3" fontId="31" fillId="3" borderId="4" xfId="1" applyNumberFormat="1" applyFont="1" applyFill="1" applyBorder="1" applyAlignment="1">
      <alignment vertical="top" wrapText="1"/>
    </xf>
    <xf numFmtId="0" fontId="31" fillId="3" borderId="4" xfId="4" applyFont="1" applyFill="1" applyBorder="1" applyAlignment="1">
      <alignment horizontal="left" vertical="top" wrapText="1"/>
    </xf>
    <xf numFmtId="0" fontId="31" fillId="3" borderId="4" xfId="4" applyFont="1" applyFill="1" applyBorder="1" applyAlignment="1">
      <alignment vertical="top" wrapText="1"/>
    </xf>
    <xf numFmtId="165" fontId="31" fillId="3" borderId="4" xfId="4" applyNumberFormat="1" applyFont="1" applyFill="1" applyBorder="1" applyAlignment="1">
      <alignment horizontal="left" vertical="top" wrapText="1"/>
    </xf>
    <xf numFmtId="3" fontId="31" fillId="3" borderId="1" xfId="1" applyNumberFormat="1" applyFont="1" applyFill="1" applyBorder="1" applyAlignment="1">
      <alignment vertical="top" wrapText="1"/>
    </xf>
    <xf numFmtId="0" fontId="31" fillId="3" borderId="1" xfId="4" applyFont="1" applyFill="1" applyBorder="1" applyAlignment="1">
      <alignment vertical="top" wrapText="1"/>
    </xf>
    <xf numFmtId="165" fontId="31" fillId="3" borderId="1" xfId="4" applyNumberFormat="1" applyFont="1" applyFill="1" applyBorder="1" applyAlignment="1">
      <alignment vertical="top" wrapText="1"/>
    </xf>
    <xf numFmtId="0" fontId="32" fillId="2" borderId="0" xfId="0" applyFont="1" applyFill="1" applyAlignment="1">
      <alignment vertical="center"/>
    </xf>
    <xf numFmtId="165" fontId="32" fillId="2" borderId="0" xfId="0" applyNumberFormat="1" applyFont="1" applyFill="1" applyAlignment="1">
      <alignment vertical="center"/>
    </xf>
    <xf numFmtId="0" fontId="32" fillId="2" borderId="33" xfId="0" applyFont="1" applyFill="1" applyBorder="1" applyAlignment="1">
      <alignment vertical="center"/>
    </xf>
    <xf numFmtId="1" fontId="5" fillId="5" borderId="0" xfId="3" applyNumberFormat="1" applyFont="1" applyFill="1" applyAlignment="1">
      <alignment vertical="center" wrapText="1"/>
    </xf>
    <xf numFmtId="165" fontId="5" fillId="5" borderId="0" xfId="3" applyNumberFormat="1" applyFont="1" applyFill="1" applyAlignment="1">
      <alignment vertical="center" wrapText="1"/>
    </xf>
    <xf numFmtId="0" fontId="18" fillId="0" borderId="0" xfId="0" applyFont="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19" fillId="0" borderId="0" xfId="0" applyFont="1" applyAlignment="1">
      <alignment horizontal="left" vertical="center"/>
    </xf>
    <xf numFmtId="0" fontId="6" fillId="0" borderId="3" xfId="0" applyFont="1" applyBorder="1" applyAlignment="1">
      <alignment horizontal="left" vertical="top" wrapText="1"/>
    </xf>
    <xf numFmtId="14" fontId="36" fillId="0" borderId="0" xfId="3" applyNumberFormat="1" applyFont="1" applyAlignment="1">
      <alignment vertical="center" wrapText="1"/>
    </xf>
    <xf numFmtId="0" fontId="24" fillId="0" borderId="0" xfId="0" applyFont="1"/>
    <xf numFmtId="3" fontId="36" fillId="3" borderId="4" xfId="1" applyNumberFormat="1" applyFont="1" applyFill="1" applyBorder="1" applyAlignment="1">
      <alignment horizontal="left" vertical="top" wrapText="1"/>
    </xf>
    <xf numFmtId="1" fontId="36" fillId="10" borderId="8" xfId="0" applyNumberFormat="1" applyFont="1" applyFill="1" applyBorder="1" applyAlignment="1">
      <alignment horizontal="left" vertical="top" wrapText="1"/>
    </xf>
    <xf numFmtId="14" fontId="34" fillId="0" borderId="1" xfId="0" applyNumberFormat="1" applyFont="1" applyBorder="1" applyAlignment="1">
      <alignment horizontal="right"/>
    </xf>
    <xf numFmtId="14" fontId="37" fillId="0" borderId="0" xfId="0" applyNumberFormat="1" applyFont="1"/>
    <xf numFmtId="0" fontId="36" fillId="0" borderId="0" xfId="3" applyFont="1" applyAlignment="1">
      <alignment vertical="center" wrapText="1"/>
    </xf>
    <xf numFmtId="14" fontId="34" fillId="0" borderId="32" xfId="0" applyNumberFormat="1" applyFont="1" applyBorder="1" applyAlignment="1">
      <alignment horizontal="right"/>
    </xf>
    <xf numFmtId="0" fontId="37" fillId="0" borderId="0" xfId="0" applyFont="1"/>
    <xf numFmtId="3" fontId="36" fillId="3" borderId="4" xfId="1" applyNumberFormat="1" applyFont="1" applyFill="1" applyBorder="1" applyAlignment="1">
      <alignment horizontal="right" wrapText="1"/>
    </xf>
    <xf numFmtId="14" fontId="36" fillId="10" borderId="8" xfId="0" applyNumberFormat="1" applyFont="1" applyFill="1" applyBorder="1" applyAlignment="1">
      <alignment vertical="top" wrapText="1"/>
    </xf>
    <xf numFmtId="0" fontId="34" fillId="0" borderId="1" xfId="0" applyFont="1" applyBorder="1" applyAlignment="1">
      <alignment horizontal="right"/>
    </xf>
    <xf numFmtId="0" fontId="38" fillId="0" borderId="1" xfId="0" applyFont="1" applyBorder="1"/>
    <xf numFmtId="0" fontId="38" fillId="0" borderId="34" xfId="0" applyFont="1" applyBorder="1"/>
    <xf numFmtId="0" fontId="39" fillId="0" borderId="1" xfId="0" applyFont="1" applyBorder="1"/>
    <xf numFmtId="0" fontId="39" fillId="0" borderId="1" xfId="0" applyFont="1" applyBorder="1" applyAlignment="1">
      <alignment horizontal="right"/>
    </xf>
    <xf numFmtId="166" fontId="0" fillId="0" borderId="0" xfId="7" applyNumberFormat="1" applyFont="1" applyBorder="1"/>
    <xf numFmtId="164" fontId="0" fillId="0" borderId="0" xfId="1" applyNumberFormat="1" applyFont="1" applyBorder="1"/>
    <xf numFmtId="2" fontId="6" fillId="0" borderId="17" xfId="0" applyNumberFormat="1" applyFont="1" applyBorder="1"/>
    <xf numFmtId="0" fontId="6" fillId="0" borderId="17" xfId="0" applyFont="1" applyBorder="1"/>
    <xf numFmtId="0" fontId="6" fillId="0" borderId="17" xfId="0" applyFont="1" applyBorder="1" applyAlignment="1">
      <alignment horizontal="left" indent="1"/>
    </xf>
    <xf numFmtId="167" fontId="40" fillId="11" borderId="17" xfId="0" applyNumberFormat="1" applyFont="1" applyFill="1" applyBorder="1"/>
    <xf numFmtId="3" fontId="40" fillId="11" borderId="17" xfId="0" applyNumberFormat="1" applyFont="1" applyFill="1" applyBorder="1"/>
    <xf numFmtId="0" fontId="40" fillId="11" borderId="17" xfId="0" applyFont="1" applyFill="1" applyBorder="1" applyAlignment="1">
      <alignment horizontal="left"/>
    </xf>
    <xf numFmtId="167" fontId="6" fillId="0" borderId="17" xfId="0" applyNumberFormat="1" applyFont="1" applyBorder="1"/>
    <xf numFmtId="3" fontId="6" fillId="0" borderId="17" xfId="0" applyNumberFormat="1" applyFont="1" applyBorder="1"/>
    <xf numFmtId="167" fontId="6" fillId="0" borderId="17" xfId="0" applyNumberFormat="1" applyFont="1" applyBorder="1" applyAlignment="1">
      <alignment vertical="center"/>
    </xf>
    <xf numFmtId="3" fontId="6" fillId="0" borderId="17" xfId="0" applyNumberFormat="1" applyFont="1" applyBorder="1" applyAlignment="1">
      <alignment vertical="center"/>
    </xf>
    <xf numFmtId="0" fontId="6" fillId="0" borderId="17" xfId="0" applyFont="1" applyBorder="1" applyAlignment="1">
      <alignment horizontal="left" vertical="center" indent="1"/>
    </xf>
    <xf numFmtId="2" fontId="0" fillId="0" borderId="0" xfId="0" applyNumberFormat="1"/>
    <xf numFmtId="164" fontId="5" fillId="5" borderId="0" xfId="1" applyNumberFormat="1" applyFont="1" applyFill="1" applyBorder="1" applyAlignment="1">
      <alignment vertical="center" wrapText="1"/>
    </xf>
    <xf numFmtId="166" fontId="5" fillId="5" borderId="0" xfId="7" applyNumberFormat="1" applyFont="1" applyFill="1" applyBorder="1" applyAlignment="1">
      <alignment vertical="center" wrapText="1"/>
    </xf>
    <xf numFmtId="167" fontId="40" fillId="11" borderId="17" xfId="0" applyNumberFormat="1" applyFont="1" applyFill="1" applyBorder="1" applyAlignment="1">
      <alignment vertical="center"/>
    </xf>
    <xf numFmtId="3" fontId="40" fillId="11" borderId="17" xfId="0" applyNumberFormat="1" applyFont="1" applyFill="1" applyBorder="1" applyAlignment="1">
      <alignment vertical="center"/>
    </xf>
    <xf numFmtId="0" fontId="40" fillId="11" borderId="17" xfId="0" applyFont="1" applyFill="1" applyBorder="1" applyAlignment="1">
      <alignment vertical="center"/>
    </xf>
    <xf numFmtId="0" fontId="40" fillId="11" borderId="17" xfId="0" applyFont="1" applyFill="1" applyBorder="1"/>
    <xf numFmtId="3" fontId="0" fillId="0" borderId="0" xfId="0" applyNumberFormat="1"/>
    <xf numFmtId="168" fontId="41" fillId="10" borderId="17" xfId="0" applyNumberFormat="1" applyFont="1" applyFill="1" applyBorder="1" applyAlignment="1">
      <alignment horizontal="center"/>
    </xf>
    <xf numFmtId="41" fontId="41" fillId="10" borderId="17" xfId="0" applyNumberFormat="1" applyFont="1" applyFill="1" applyBorder="1" applyAlignment="1">
      <alignment horizontal="center"/>
    </xf>
    <xf numFmtId="0" fontId="40" fillId="10" borderId="17" xfId="0" applyFont="1" applyFill="1" applyBorder="1"/>
    <xf numFmtId="0" fontId="31" fillId="3" borderId="17" xfId="0" applyFont="1" applyFill="1" applyBorder="1" applyAlignment="1">
      <alignment horizontal="center" vertical="center" wrapText="1"/>
    </xf>
    <xf numFmtId="0" fontId="42" fillId="2" borderId="0" xfId="0" applyFont="1" applyFill="1" applyAlignment="1">
      <alignment horizontal="left" vertical="center" wrapText="1"/>
    </xf>
    <xf numFmtId="166" fontId="0" fillId="0" borderId="0" xfId="7" applyNumberFormat="1" applyFont="1"/>
    <xf numFmtId="164" fontId="0" fillId="0" borderId="0" xfId="1" applyNumberFormat="1" applyFont="1"/>
    <xf numFmtId="3" fontId="5" fillId="5" borderId="0" xfId="3" applyNumberFormat="1" applyFont="1" applyFill="1" applyAlignment="1">
      <alignment vertical="center" wrapText="1"/>
    </xf>
    <xf numFmtId="0" fontId="43" fillId="2" borderId="0" xfId="0" applyFont="1" applyFill="1" applyAlignment="1">
      <alignment horizontal="left" vertical="center" wrapText="1"/>
    </xf>
    <xf numFmtId="164" fontId="42" fillId="2" borderId="0" xfId="1" applyNumberFormat="1" applyFont="1" applyFill="1" applyBorder="1" applyAlignment="1">
      <alignment horizontal="left" vertical="center" wrapText="1"/>
    </xf>
    <xf numFmtId="0" fontId="44" fillId="0" borderId="0" xfId="0" applyFont="1" applyAlignment="1">
      <alignment horizontal="left"/>
    </xf>
    <xf numFmtId="167" fontId="45" fillId="12" borderId="1" xfId="0" applyNumberFormat="1" applyFont="1" applyFill="1" applyBorder="1" applyAlignment="1">
      <alignment vertical="center"/>
    </xf>
    <xf numFmtId="3" fontId="45" fillId="12" borderId="1" xfId="0" applyNumberFormat="1" applyFont="1" applyFill="1" applyBorder="1" applyAlignment="1">
      <alignment vertical="center"/>
    </xf>
    <xf numFmtId="0" fontId="45" fillId="12" borderId="1" xfId="0" applyFont="1" applyFill="1" applyBorder="1" applyAlignment="1">
      <alignment vertical="center"/>
    </xf>
    <xf numFmtId="167" fontId="0" fillId="0" borderId="1" xfId="0" applyNumberFormat="1" applyBorder="1"/>
    <xf numFmtId="0" fontId="46" fillId="0" borderId="1" xfId="0" applyFont="1" applyBorder="1" applyAlignment="1">
      <alignment vertical="center"/>
    </xf>
    <xf numFmtId="166" fontId="45" fillId="12" borderId="1" xfId="7" applyNumberFormat="1" applyFont="1" applyFill="1" applyBorder="1" applyAlignment="1">
      <alignment vertical="center"/>
    </xf>
    <xf numFmtId="164" fontId="45" fillId="12" borderId="1" xfId="1" applyNumberFormat="1" applyFont="1" applyFill="1" applyBorder="1" applyAlignment="1">
      <alignment vertical="center"/>
    </xf>
    <xf numFmtId="3" fontId="0" fillId="0" borderId="1" xfId="0" applyNumberFormat="1" applyBorder="1"/>
    <xf numFmtId="166" fontId="0" fillId="0" borderId="1" xfId="7" applyNumberFormat="1" applyFont="1" applyBorder="1" applyAlignment="1">
      <alignment horizontal="right"/>
    </xf>
    <xf numFmtId="164" fontId="0" fillId="0" borderId="1" xfId="1" applyNumberFormat="1" applyFont="1" applyBorder="1" applyAlignment="1">
      <alignment horizontal="right"/>
    </xf>
    <xf numFmtId="167" fontId="46" fillId="0" borderId="1" xfId="0" applyNumberFormat="1" applyFont="1" applyBorder="1" applyAlignment="1">
      <alignment vertical="center"/>
    </xf>
    <xf numFmtId="3" fontId="46" fillId="0" borderId="1" xfId="0" applyNumberFormat="1" applyFont="1" applyBorder="1" applyAlignment="1">
      <alignment vertical="center"/>
    </xf>
    <xf numFmtId="166" fontId="35" fillId="13" borderId="1" xfId="7" applyNumberFormat="1" applyFont="1" applyFill="1" applyBorder="1" applyAlignment="1">
      <alignment horizontal="right"/>
    </xf>
    <xf numFmtId="164" fontId="35" fillId="13" borderId="1" xfId="1" applyNumberFormat="1" applyFont="1" applyFill="1" applyBorder="1" applyAlignment="1">
      <alignment horizontal="right"/>
    </xf>
    <xf numFmtId="0" fontId="35" fillId="13" borderId="1" xfId="0" applyFont="1" applyFill="1" applyBorder="1" applyAlignment="1">
      <alignment horizontal="left"/>
    </xf>
    <xf numFmtId="0" fontId="47" fillId="13" borderId="1" xfId="0" applyFont="1" applyFill="1" applyBorder="1" applyAlignment="1">
      <alignment horizontal="left" vertical="top"/>
    </xf>
    <xf numFmtId="169" fontId="45" fillId="12" borderId="1" xfId="6" applyNumberFormat="1" applyFont="1" applyFill="1" applyBorder="1" applyAlignment="1">
      <alignment vertical="center"/>
    </xf>
    <xf numFmtId="169" fontId="46" fillId="0" borderId="1" xfId="6" applyNumberFormat="1" applyFont="1" applyBorder="1" applyAlignment="1">
      <alignment vertical="center"/>
    </xf>
    <xf numFmtId="0" fontId="48" fillId="5" borderId="0" xfId="3" applyFont="1" applyFill="1" applyAlignment="1">
      <alignment vertical="center" wrapText="1"/>
    </xf>
    <xf numFmtId="169" fontId="0" fillId="0" borderId="1" xfId="0" applyNumberFormat="1" applyBorder="1"/>
    <xf numFmtId="166" fontId="1" fillId="0" borderId="1" xfId="7" applyNumberFormat="1" applyFont="1" applyFill="1" applyBorder="1" applyAlignment="1">
      <alignment horizontal="right"/>
    </xf>
    <xf numFmtId="164" fontId="0" fillId="0" borderId="1" xfId="1" applyNumberFormat="1" applyFont="1" applyFill="1" applyBorder="1" applyAlignment="1">
      <alignment horizontal="right"/>
    </xf>
    <xf numFmtId="166" fontId="35" fillId="13" borderId="1" xfId="7" applyNumberFormat="1" applyFont="1" applyFill="1" applyBorder="1" applyAlignment="1">
      <alignment horizontal="left"/>
    </xf>
    <xf numFmtId="164" fontId="35" fillId="13" borderId="1" xfId="1" applyNumberFormat="1" applyFont="1" applyFill="1" applyBorder="1" applyAlignment="1">
      <alignment horizontal="left"/>
    </xf>
    <xf numFmtId="0" fontId="5" fillId="2" borderId="0" xfId="3" applyFont="1" applyFill="1" applyAlignment="1">
      <alignment vertical="center" wrapText="1"/>
    </xf>
    <xf numFmtId="0" fontId="12" fillId="4" borderId="0" xfId="2" applyFont="1" applyFill="1" applyAlignment="1">
      <alignment horizontal="left" vertical="top"/>
    </xf>
    <xf numFmtId="2" fontId="28" fillId="0" borderId="17" xfId="0" applyNumberFormat="1" applyFont="1" applyBorder="1"/>
    <xf numFmtId="0" fontId="28" fillId="0" borderId="17" xfId="0" applyFont="1" applyBorder="1"/>
    <xf numFmtId="0" fontId="28" fillId="0" borderId="17" xfId="0" applyFont="1" applyBorder="1" applyAlignment="1">
      <alignment horizontal="left" indent="1"/>
    </xf>
    <xf numFmtId="3" fontId="29" fillId="0" borderId="1" xfId="0" applyNumberFormat="1" applyFont="1" applyBorder="1" applyAlignment="1">
      <alignment vertical="center"/>
    </xf>
    <xf numFmtId="0" fontId="2" fillId="2" borderId="0" xfId="0" applyFont="1" applyFill="1"/>
    <xf numFmtId="0" fontId="11" fillId="5" borderId="0" xfId="3" applyFont="1" applyFill="1" applyAlignment="1">
      <alignment vertical="center" wrapText="1"/>
    </xf>
    <xf numFmtId="0" fontId="2" fillId="0" borderId="0" xfId="0" applyFont="1"/>
    <xf numFmtId="0" fontId="5" fillId="4" borderId="0" xfId="3" applyFont="1" applyFill="1" applyAlignment="1">
      <alignment vertical="center" wrapText="1"/>
    </xf>
    <xf numFmtId="0" fontId="50" fillId="2" borderId="0" xfId="0" applyFont="1" applyFill="1"/>
    <xf numFmtId="0" fontId="51" fillId="2" borderId="0" xfId="0" applyFont="1" applyFill="1" applyAlignment="1">
      <alignment horizontal="center"/>
    </xf>
    <xf numFmtId="0" fontId="51" fillId="0" borderId="0" xfId="0" applyFont="1" applyAlignment="1">
      <alignment horizontal="center"/>
    </xf>
    <xf numFmtId="0" fontId="8" fillId="2" borderId="5" xfId="0" applyFont="1" applyFill="1" applyBorder="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8" fillId="2" borderId="38" xfId="0" applyFont="1" applyFill="1" applyBorder="1" applyAlignment="1">
      <alignment horizontal="center" vertical="center"/>
    </xf>
    <xf numFmtId="0" fontId="8" fillId="2" borderId="0" xfId="0" applyFont="1" applyFill="1" applyAlignment="1">
      <alignment horizontal="center"/>
    </xf>
    <xf numFmtId="0" fontId="8" fillId="2" borderId="0" xfId="0" applyFont="1" applyFill="1" applyAlignment="1">
      <alignment horizontal="left" vertical="center" wrapText="1"/>
    </xf>
    <xf numFmtId="0" fontId="2" fillId="2" borderId="0" xfId="0" applyFont="1" applyFill="1" applyAlignment="1">
      <alignment horizontal="left"/>
    </xf>
    <xf numFmtId="0" fontId="8" fillId="2" borderId="0" xfId="0" applyFont="1" applyFill="1" applyAlignment="1">
      <alignment horizontal="left" vertical="center"/>
    </xf>
    <xf numFmtId="0" fontId="8" fillId="2" borderId="38" xfId="0" applyFont="1" applyFill="1" applyBorder="1" applyAlignment="1">
      <alignment horizontal="left" vertical="center"/>
    </xf>
    <xf numFmtId="0" fontId="8" fillId="2" borderId="0" xfId="0" applyFont="1" applyFill="1" applyAlignment="1">
      <alignment horizontal="left"/>
    </xf>
    <xf numFmtId="3" fontId="2" fillId="2" borderId="0" xfId="0" applyNumberFormat="1" applyFont="1" applyFill="1" applyAlignment="1">
      <alignment horizontal="left"/>
    </xf>
    <xf numFmtId="0" fontId="10" fillId="3" borderId="7" xfId="0" applyFont="1" applyFill="1" applyBorder="1" applyAlignment="1">
      <alignment horizontal="center" vertical="center" wrapText="1"/>
    </xf>
    <xf numFmtId="0" fontId="10" fillId="3" borderId="1" xfId="0" applyFont="1" applyFill="1" applyBorder="1" applyAlignment="1">
      <alignment horizontal="center" vertical="center" wrapText="1"/>
    </xf>
    <xf numFmtId="170" fontId="10" fillId="3" borderId="1" xfId="0" applyNumberFormat="1" applyFont="1" applyFill="1" applyBorder="1" applyAlignment="1">
      <alignment horizontal="center" vertical="center" wrapText="1"/>
    </xf>
    <xf numFmtId="170" fontId="10" fillId="0" borderId="0" xfId="0" applyNumberFormat="1" applyFont="1" applyAlignment="1">
      <alignment horizontal="center" vertical="center" wrapText="1"/>
    </xf>
    <xf numFmtId="0" fontId="10" fillId="3" borderId="1" xfId="0" applyFont="1" applyFill="1" applyBorder="1" applyAlignment="1">
      <alignment vertical="center" wrapText="1"/>
    </xf>
    <xf numFmtId="3" fontId="2" fillId="2" borderId="0" xfId="0" applyNumberFormat="1" applyFont="1" applyFill="1"/>
    <xf numFmtId="0" fontId="2" fillId="4" borderId="40" xfId="0" applyFont="1" applyFill="1" applyBorder="1"/>
    <xf numFmtId="164" fontId="2" fillId="4" borderId="41" xfId="1" applyNumberFormat="1" applyFont="1" applyFill="1" applyBorder="1"/>
    <xf numFmtId="170" fontId="2" fillId="0" borderId="1" xfId="1" applyNumberFormat="1" applyFont="1" applyFill="1" applyBorder="1"/>
    <xf numFmtId="170" fontId="2" fillId="0" borderId="0" xfId="1" applyNumberFormat="1" applyFont="1" applyFill="1" applyBorder="1"/>
    <xf numFmtId="41" fontId="2" fillId="4" borderId="36" xfId="0" applyNumberFormat="1" applyFont="1" applyFill="1" applyBorder="1"/>
    <xf numFmtId="3" fontId="8" fillId="2" borderId="0" xfId="0" applyNumberFormat="1" applyFont="1" applyFill="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170" fontId="2" fillId="2" borderId="0" xfId="1" applyNumberFormat="1" applyFont="1" applyFill="1" applyBorder="1"/>
    <xf numFmtId="164" fontId="2" fillId="0" borderId="1" xfId="1" applyNumberFormat="1" applyFont="1" applyFill="1" applyBorder="1" applyAlignment="1"/>
    <xf numFmtId="164" fontId="2" fillId="2" borderId="3" xfId="1" applyNumberFormat="1" applyFont="1" applyFill="1" applyBorder="1" applyAlignment="1">
      <alignment horizontal="left"/>
    </xf>
    <xf numFmtId="164" fontId="2" fillId="2" borderId="0" xfId="1" applyNumberFormat="1" applyFont="1" applyFill="1" applyBorder="1" applyAlignment="1">
      <alignment horizontal="left"/>
    </xf>
    <xf numFmtId="164" fontId="2" fillId="0" borderId="0" xfId="1" applyNumberFormat="1" applyFont="1" applyFill="1" applyBorder="1" applyAlignment="1"/>
    <xf numFmtId="3" fontId="8" fillId="2" borderId="33" xfId="0" applyNumberFormat="1" applyFont="1" applyFill="1" applyBorder="1" applyAlignment="1">
      <alignment horizontal="center"/>
    </xf>
    <xf numFmtId="0" fontId="8" fillId="2" borderId="33" xfId="0" applyFont="1" applyFill="1" applyBorder="1" applyAlignment="1">
      <alignment horizontal="center"/>
    </xf>
    <xf numFmtId="164" fontId="2" fillId="2" borderId="5" xfId="1" applyNumberFormat="1" applyFont="1" applyFill="1" applyBorder="1" applyAlignment="1">
      <alignment horizontal="left"/>
    </xf>
    <xf numFmtId="0" fontId="2" fillId="2" borderId="0" xfId="0" applyFont="1" applyFill="1" applyAlignment="1">
      <alignment wrapText="1"/>
    </xf>
    <xf numFmtId="0" fontId="8" fillId="2" borderId="0" xfId="0" applyFont="1" applyFill="1" applyAlignment="1">
      <alignment horizontal="center" wrapText="1"/>
    </xf>
    <xf numFmtId="0" fontId="8" fillId="0" borderId="0" xfId="0" applyFont="1" applyAlignment="1">
      <alignment horizontal="center"/>
    </xf>
    <xf numFmtId="16" fontId="8" fillId="0" borderId="0" xfId="0" applyNumberFormat="1" applyFont="1" applyAlignment="1">
      <alignment horizontal="center"/>
    </xf>
    <xf numFmtId="16" fontId="8"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4" borderId="41" xfId="7" applyFont="1" applyFill="1" applyBorder="1"/>
    <xf numFmtId="0" fontId="2" fillId="4" borderId="41" xfId="0" applyFont="1" applyFill="1" applyBorder="1"/>
    <xf numFmtId="41" fontId="2" fillId="4" borderId="41" xfId="1" applyNumberFormat="1" applyFont="1" applyFill="1" applyBorder="1"/>
    <xf numFmtId="41" fontId="2" fillId="4" borderId="41" xfId="0" applyNumberFormat="1" applyFont="1" applyFill="1" applyBorder="1"/>
    <xf numFmtId="41" fontId="2" fillId="4" borderId="44" xfId="1" applyNumberFormat="1" applyFont="1" applyFill="1" applyBorder="1"/>
    <xf numFmtId="164" fontId="2" fillId="0" borderId="32" xfId="1" applyNumberFormat="1" applyFont="1" applyFill="1" applyBorder="1" applyAlignment="1">
      <alignment horizontal="left"/>
    </xf>
    <xf numFmtId="9" fontId="2" fillId="2" borderId="32" xfId="7" applyFont="1" applyFill="1" applyBorder="1" applyAlignment="1">
      <alignment horizontal="right"/>
    </xf>
    <xf numFmtId="164" fontId="2" fillId="2" borderId="32" xfId="1" applyNumberFormat="1" applyFont="1" applyFill="1" applyBorder="1" applyAlignment="1">
      <alignment horizontal="left"/>
    </xf>
    <xf numFmtId="41" fontId="2" fillId="0" borderId="32" xfId="1" applyNumberFormat="1" applyFont="1" applyFill="1" applyBorder="1" applyAlignment="1">
      <alignment horizontal="left"/>
    </xf>
    <xf numFmtId="41" fontId="2" fillId="2" borderId="11" xfId="1" applyNumberFormat="1" applyFont="1" applyFill="1" applyBorder="1" applyAlignment="1">
      <alignment horizontal="left"/>
    </xf>
    <xf numFmtId="3" fontId="8"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7" applyFont="1" applyFill="1" applyBorder="1" applyAlignment="1">
      <alignment horizontal="right"/>
    </xf>
    <xf numFmtId="164" fontId="2" fillId="2" borderId="1" xfId="1" applyNumberFormat="1" applyFont="1" applyFill="1" applyBorder="1" applyAlignment="1">
      <alignment horizontal="left"/>
    </xf>
    <xf numFmtId="41" fontId="2" fillId="0" borderId="1" xfId="1" applyNumberFormat="1" applyFont="1" applyFill="1" applyBorder="1" applyAlignment="1">
      <alignment horizontal="left"/>
    </xf>
    <xf numFmtId="41" fontId="2" fillId="2" borderId="12" xfId="1" applyNumberFormat="1" applyFont="1" applyFill="1" applyBorder="1" applyAlignment="1">
      <alignment horizontal="left"/>
    </xf>
    <xf numFmtId="0" fontId="8" fillId="2" borderId="38" xfId="0" applyFont="1" applyFill="1" applyBorder="1" applyAlignment="1">
      <alignment horizontal="center"/>
    </xf>
    <xf numFmtId="0" fontId="2" fillId="0" borderId="5" xfId="0" applyFont="1" applyBorder="1"/>
    <xf numFmtId="0" fontId="8" fillId="2" borderId="0" xfId="0" applyFont="1" applyFill="1" applyAlignment="1">
      <alignment vertical="center" wrapText="1"/>
    </xf>
    <xf numFmtId="0" fontId="8" fillId="2" borderId="38" xfId="0" applyFont="1" applyFill="1" applyBorder="1"/>
    <xf numFmtId="0" fontId="8" fillId="2" borderId="0" xfId="0" applyFont="1" applyFill="1"/>
    <xf numFmtId="16" fontId="8" fillId="2" borderId="0" xfId="0" applyNumberFormat="1" applyFont="1" applyFill="1"/>
    <xf numFmtId="16" fontId="2" fillId="2" borderId="0" xfId="0" applyNumberFormat="1" applyFont="1" applyFill="1"/>
    <xf numFmtId="0" fontId="10" fillId="3" borderId="48" xfId="0" applyFont="1" applyFill="1" applyBorder="1" applyAlignment="1">
      <alignment vertical="center" wrapText="1"/>
    </xf>
    <xf numFmtId="0" fontId="8" fillId="0" borderId="38" xfId="0" applyFont="1" applyBorder="1" applyAlignment="1">
      <alignment horizontal="center"/>
    </xf>
    <xf numFmtId="164" fontId="2" fillId="10" borderId="49" xfId="1" applyNumberFormat="1" applyFont="1" applyFill="1" applyBorder="1" applyAlignment="1"/>
    <xf numFmtId="164" fontId="2" fillId="0" borderId="49" xfId="1" applyNumberFormat="1" applyFont="1" applyFill="1" applyBorder="1" applyAlignment="1"/>
    <xf numFmtId="3" fontId="8" fillId="0" borderId="38" xfId="0" applyNumberFormat="1" applyFont="1" applyBorder="1" applyAlignment="1">
      <alignment horizontal="center"/>
    </xf>
    <xf numFmtId="164" fontId="2" fillId="0" borderId="34" xfId="1" applyNumberFormat="1" applyFont="1" applyFill="1" applyBorder="1" applyAlignment="1"/>
    <xf numFmtId="0" fontId="8" fillId="2" borderId="51" xfId="0" applyFont="1" applyFill="1" applyBorder="1" applyAlignment="1">
      <alignment horizontal="center"/>
    </xf>
    <xf numFmtId="16" fontId="8" fillId="2" borderId="0" xfId="0" applyNumberFormat="1" applyFont="1" applyFill="1" applyAlignment="1">
      <alignment horizontal="center"/>
    </xf>
    <xf numFmtId="0" fontId="2" fillId="2" borderId="38" xfId="0" applyFont="1" applyFill="1" applyBorder="1"/>
    <xf numFmtId="0" fontId="10" fillId="3" borderId="3" xfId="0" applyFont="1" applyFill="1" applyBorder="1" applyAlignment="1">
      <alignment horizontal="center" vertical="center" wrapText="1"/>
    </xf>
    <xf numFmtId="0" fontId="8" fillId="4" borderId="40" xfId="0" applyFont="1" applyFill="1" applyBorder="1"/>
    <xf numFmtId="41" fontId="2" fillId="4" borderId="41" xfId="0" applyNumberFormat="1" applyFont="1" applyFill="1" applyBorder="1" applyAlignment="1">
      <alignment horizontal="right"/>
    </xf>
    <xf numFmtId="164" fontId="2" fillId="4" borderId="41" xfId="1" applyNumberFormat="1" applyFont="1" applyFill="1" applyBorder="1" applyAlignment="1">
      <alignment horizontal="right"/>
    </xf>
    <xf numFmtId="3" fontId="2" fillId="2" borderId="38" xfId="0" applyNumberFormat="1" applyFont="1" applyFill="1" applyBorder="1"/>
    <xf numFmtId="164" fontId="8" fillId="14" borderId="32" xfId="1" applyNumberFormat="1" applyFont="1" applyFill="1" applyBorder="1" applyAlignment="1">
      <alignment horizontal="left"/>
    </xf>
    <xf numFmtId="164" fontId="2" fillId="14" borderId="32" xfId="1" applyNumberFormat="1" applyFont="1" applyFill="1" applyBorder="1" applyAlignment="1">
      <alignment horizontal="right"/>
    </xf>
    <xf numFmtId="164" fontId="2" fillId="2" borderId="0" xfId="0" applyNumberFormat="1" applyFont="1" applyFill="1"/>
    <xf numFmtId="164" fontId="2" fillId="0" borderId="32"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2" xfId="1" applyNumberFormat="1" applyFont="1" applyFill="1" applyBorder="1" applyAlignment="1">
      <alignment horizontal="right"/>
    </xf>
    <xf numFmtId="164" fontId="53" fillId="14" borderId="1" xfId="1" applyNumberFormat="1" applyFont="1" applyFill="1" applyBorder="1" applyAlignment="1">
      <alignment horizontal="right"/>
    </xf>
    <xf numFmtId="164" fontId="8" fillId="14" borderId="1" xfId="1" applyNumberFormat="1" applyFont="1" applyFill="1" applyBorder="1" applyAlignment="1">
      <alignment horizontal="left"/>
    </xf>
    <xf numFmtId="164" fontId="2" fillId="14" borderId="1" xfId="1" applyNumberFormat="1" applyFont="1" applyFill="1" applyBorder="1" applyAlignment="1">
      <alignment horizontal="right"/>
    </xf>
    <xf numFmtId="164" fontId="54" fillId="2"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8" fillId="2" borderId="52" xfId="0" applyFont="1" applyFill="1" applyBorder="1" applyAlignment="1">
      <alignment horizontal="center"/>
    </xf>
    <xf numFmtId="16" fontId="8" fillId="2" borderId="38" xfId="0" applyNumberFormat="1" applyFont="1" applyFill="1" applyBorder="1" applyAlignment="1">
      <alignment horizontal="center"/>
    </xf>
    <xf numFmtId="0" fontId="2" fillId="4" borderId="3" xfId="0" applyFont="1" applyFill="1" applyBorder="1"/>
    <xf numFmtId="41" fontId="2" fillId="12" borderId="1" xfId="1" applyNumberFormat="1" applyFont="1" applyFill="1" applyBorder="1"/>
    <xf numFmtId="41" fontId="2" fillId="12" borderId="1" xfId="0" applyNumberFormat="1" applyFont="1" applyFill="1" applyBorder="1" applyAlignment="1">
      <alignment horizontal="right" vertical="top"/>
    </xf>
    <xf numFmtId="41" fontId="2" fillId="12" borderId="1" xfId="1" applyNumberFormat="1" applyFont="1" applyFill="1" applyBorder="1" applyAlignment="1">
      <alignment horizontal="right" vertical="top"/>
    </xf>
    <xf numFmtId="41" fontId="8" fillId="2" borderId="0" xfId="0" applyNumberFormat="1" applyFont="1" applyFill="1" applyAlignment="1">
      <alignment horizontal="center"/>
    </xf>
    <xf numFmtId="4" fontId="8" fillId="2" borderId="0" xfId="0" applyNumberFormat="1" applyFont="1" applyFill="1" applyAlignment="1">
      <alignment horizontal="center"/>
    </xf>
    <xf numFmtId="4" fontId="8" fillId="2" borderId="38" xfId="0" applyNumberFormat="1" applyFont="1" applyFill="1" applyBorder="1" applyAlignment="1">
      <alignment horizontal="center"/>
    </xf>
    <xf numFmtId="4" fontId="8"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3" xfId="1" applyNumberFormat="1" applyFont="1" applyFill="1" applyBorder="1" applyAlignment="1">
      <alignment horizontal="right"/>
    </xf>
    <xf numFmtId="4" fontId="8" fillId="0" borderId="0" xfId="0" applyNumberFormat="1" applyFont="1"/>
    <xf numFmtId="0" fontId="8" fillId="0" borderId="0" xfId="0" applyFont="1"/>
    <xf numFmtId="168" fontId="2" fillId="12" borderId="1" xfId="1" applyNumberFormat="1" applyFont="1" applyFill="1" applyBorder="1"/>
    <xf numFmtId="168" fontId="2" fillId="12" borderId="1" xfId="0" applyNumberFormat="1" applyFont="1" applyFill="1" applyBorder="1" applyAlignment="1">
      <alignment horizontal="right" vertical="top"/>
    </xf>
    <xf numFmtId="168" fontId="2" fillId="12" borderId="1" xfId="1" applyNumberFormat="1" applyFont="1" applyFill="1" applyBorder="1" applyAlignment="1">
      <alignment horizontal="right" vertical="top"/>
    </xf>
    <xf numFmtId="168" fontId="2" fillId="0" borderId="1" xfId="1" applyNumberFormat="1" applyFont="1" applyFill="1" applyBorder="1" applyAlignment="1">
      <alignment horizontal="left"/>
    </xf>
    <xf numFmtId="168" fontId="2" fillId="0" borderId="1" xfId="1" applyNumberFormat="1" applyFont="1" applyFill="1" applyBorder="1" applyAlignment="1">
      <alignment horizontal="right" vertical="top"/>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38" xfId="0" applyNumberFormat="1" applyFont="1" applyFill="1" applyBorder="1"/>
    <xf numFmtId="4" fontId="2" fillId="2" borderId="0" xfId="0" applyNumberFormat="1" applyFont="1" applyFill="1"/>
    <xf numFmtId="16" fontId="2" fillId="0" borderId="38" xfId="0" applyNumberFormat="1" applyFont="1" applyBorder="1"/>
    <xf numFmtId="168" fontId="2" fillId="2" borderId="0" xfId="1" applyNumberFormat="1" applyFont="1" applyFill="1" applyBorder="1" applyAlignment="1">
      <alignment horizontal="left"/>
    </xf>
    <xf numFmtId="0" fontId="2" fillId="0" borderId="38" xfId="0" applyFont="1" applyBorder="1"/>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8" fillId="0" borderId="0" xfId="1" applyNumberFormat="1" applyFont="1" applyFill="1" applyBorder="1" applyAlignment="1">
      <alignment horizontal="left"/>
    </xf>
    <xf numFmtId="0" fontId="10" fillId="3" borderId="4" xfId="0" applyFont="1" applyFill="1" applyBorder="1" applyAlignment="1">
      <alignment horizontal="center" vertical="center" wrapText="1"/>
    </xf>
    <xf numFmtId="164" fontId="2" fillId="2" borderId="4"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41" fontId="2" fillId="4" borderId="1" xfId="1" applyNumberFormat="1" applyFont="1" applyFill="1" applyBorder="1" applyAlignment="1">
      <alignment horizontal="left"/>
    </xf>
    <xf numFmtId="0" fontId="2" fillId="10" borderId="53" xfId="0" applyFont="1" applyFill="1" applyBorder="1" applyAlignment="1">
      <alignment horizontal="center" vertical="center"/>
    </xf>
    <xf numFmtId="0" fontId="2" fillId="10" borderId="54" xfId="0" applyFont="1" applyFill="1" applyBorder="1" applyAlignment="1">
      <alignment horizontal="center" vertical="center"/>
    </xf>
    <xf numFmtId="4" fontId="0" fillId="0" borderId="0" xfId="0" applyNumberFormat="1"/>
    <xf numFmtId="0" fontId="10" fillId="3" borderId="37" xfId="0" applyFont="1" applyFill="1" applyBorder="1" applyAlignment="1">
      <alignment horizontal="center" vertical="center" wrapText="1"/>
    </xf>
    <xf numFmtId="16" fontId="10" fillId="3" borderId="10" xfId="0" applyNumberFormat="1" applyFont="1" applyFill="1" applyBorder="1" applyAlignment="1">
      <alignment horizontal="center" vertical="center" wrapText="1"/>
    </xf>
    <xf numFmtId="164" fontId="8" fillId="10" borderId="40" xfId="1" applyNumberFormat="1" applyFont="1" applyFill="1" applyBorder="1" applyAlignment="1">
      <alignment horizontal="left"/>
    </xf>
    <xf numFmtId="164" fontId="8" fillId="10" borderId="41" xfId="1" applyNumberFormat="1" applyFont="1" applyFill="1" applyBorder="1" applyAlignment="1">
      <alignment horizontal="left"/>
    </xf>
    <xf numFmtId="164" fontId="8" fillId="10" borderId="44" xfId="1" applyNumberFormat="1" applyFont="1" applyFill="1" applyBorder="1" applyAlignment="1">
      <alignment horizontal="left"/>
    </xf>
    <xf numFmtId="164" fontId="2" fillId="0" borderId="2" xfId="1" applyNumberFormat="1" applyFont="1" applyFill="1" applyBorder="1" applyAlignment="1">
      <alignment horizontal="left"/>
    </xf>
    <xf numFmtId="164" fontId="2" fillId="0" borderId="55" xfId="1" applyNumberFormat="1" applyFont="1" applyFill="1" applyBorder="1" applyAlignment="1">
      <alignment horizontal="left"/>
    </xf>
    <xf numFmtId="164" fontId="2" fillId="0" borderId="3" xfId="1" applyNumberFormat="1" applyFont="1" applyFill="1" applyBorder="1" applyAlignment="1">
      <alignment horizontal="left"/>
    </xf>
    <xf numFmtId="164" fontId="2" fillId="0" borderId="12" xfId="1" applyNumberFormat="1" applyFont="1" applyFill="1" applyBorder="1" applyAlignment="1">
      <alignment horizontal="left"/>
    </xf>
    <xf numFmtId="0" fontId="2" fillId="0" borderId="3" xfId="0" applyFont="1" applyBorder="1" applyAlignment="1">
      <alignment horizontal="left"/>
    </xf>
    <xf numFmtId="0" fontId="2" fillId="0" borderId="1" xfId="0" applyFont="1" applyBorder="1"/>
    <xf numFmtId="0" fontId="2" fillId="0" borderId="12" xfId="0" applyFont="1" applyBorder="1"/>
    <xf numFmtId="0" fontId="2" fillId="0" borderId="23" xfId="0" applyFont="1" applyBorder="1" applyAlignment="1">
      <alignment horizontal="left"/>
    </xf>
    <xf numFmtId="0" fontId="2" fillId="0" borderId="25" xfId="0" applyFont="1" applyBorder="1"/>
    <xf numFmtId="0" fontId="2" fillId="0" borderId="16" xfId="0" applyFont="1" applyBorder="1"/>
    <xf numFmtId="0" fontId="40" fillId="0" borderId="0" xfId="0" applyFont="1"/>
    <xf numFmtId="0" fontId="56" fillId="15" borderId="39" xfId="0" applyFont="1" applyFill="1" applyBorder="1"/>
    <xf numFmtId="0" fontId="56" fillId="15" borderId="43" xfId="0" applyFont="1" applyFill="1" applyBorder="1"/>
    <xf numFmtId="0" fontId="56" fillId="15" borderId="34" xfId="0" applyFont="1" applyFill="1" applyBorder="1"/>
    <xf numFmtId="0" fontId="56" fillId="16" borderId="43" xfId="0" applyFont="1" applyFill="1" applyBorder="1"/>
    <xf numFmtId="0" fontId="56" fillId="16" borderId="34" xfId="0" applyFont="1" applyFill="1" applyBorder="1"/>
    <xf numFmtId="0" fontId="56" fillId="15" borderId="1" xfId="0" applyFont="1" applyFill="1" applyBorder="1" applyAlignment="1">
      <alignment horizontal="center"/>
    </xf>
    <xf numFmtId="0" fontId="56" fillId="16" borderId="1" xfId="0" applyFont="1" applyFill="1" applyBorder="1" applyAlignment="1">
      <alignment horizontal="center"/>
    </xf>
    <xf numFmtId="0" fontId="56" fillId="0" borderId="1" xfId="0" applyFont="1" applyBorder="1"/>
    <xf numFmtId="171" fontId="57" fillId="2" borderId="1" xfId="1" applyNumberFormat="1" applyFont="1" applyFill="1" applyBorder="1" applyAlignment="1">
      <alignment horizontal="left"/>
    </xf>
    <xf numFmtId="0" fontId="55" fillId="4" borderId="32" xfId="0" applyFont="1" applyFill="1" applyBorder="1"/>
    <xf numFmtId="171" fontId="57" fillId="2" borderId="32" xfId="1" applyNumberFormat="1" applyFont="1" applyFill="1" applyBorder="1" applyAlignment="1">
      <alignment horizontal="left"/>
    </xf>
    <xf numFmtId="0" fontId="16" fillId="0" borderId="0" xfId="0" applyFont="1"/>
    <xf numFmtId="0" fontId="55" fillId="4" borderId="0" xfId="0" applyFont="1" applyFill="1"/>
    <xf numFmtId="0" fontId="56" fillId="4" borderId="0" xfId="0" applyFont="1" applyFill="1"/>
    <xf numFmtId="164" fontId="57" fillId="2" borderId="1" xfId="1" applyNumberFormat="1" applyFont="1" applyFill="1" applyBorder="1" applyAlignment="1">
      <alignment horizontal="left"/>
    </xf>
    <xf numFmtId="164" fontId="57" fillId="2" borderId="25" xfId="1" applyNumberFormat="1" applyFont="1" applyFill="1" applyBorder="1" applyAlignment="1">
      <alignment horizontal="left"/>
    </xf>
    <xf numFmtId="164" fontId="57" fillId="2" borderId="32" xfId="1" applyNumberFormat="1" applyFont="1" applyFill="1" applyBorder="1" applyAlignment="1">
      <alignment horizontal="left"/>
    </xf>
    <xf numFmtId="0" fontId="31" fillId="3" borderId="9" xfId="0" applyFont="1" applyFill="1" applyBorder="1" applyAlignment="1">
      <alignment horizontal="center" vertical="center" wrapText="1"/>
    </xf>
    <xf numFmtId="172" fontId="31" fillId="3" borderId="37" xfId="0" applyNumberFormat="1" applyFont="1" applyFill="1" applyBorder="1" applyAlignment="1">
      <alignment horizontal="center" vertical="center" wrapText="1"/>
    </xf>
    <xf numFmtId="172" fontId="31" fillId="3" borderId="10" xfId="0" applyNumberFormat="1" applyFont="1" applyFill="1" applyBorder="1" applyAlignment="1">
      <alignment horizontal="center" vertical="center" wrapText="1"/>
    </xf>
    <xf numFmtId="172" fontId="31" fillId="17" borderId="56" xfId="0" applyNumberFormat="1" applyFont="1" applyFill="1" applyBorder="1" applyAlignment="1">
      <alignment horizontal="center" vertical="center" wrapText="1"/>
    </xf>
    <xf numFmtId="172" fontId="31" fillId="17" borderId="37" xfId="0" applyNumberFormat="1" applyFont="1" applyFill="1" applyBorder="1" applyAlignment="1">
      <alignment horizontal="center" vertical="center" wrapText="1"/>
    </xf>
    <xf numFmtId="172" fontId="31" fillId="17" borderId="10" xfId="0" applyNumberFormat="1" applyFont="1" applyFill="1" applyBorder="1" applyAlignment="1">
      <alignment horizontal="center" vertical="center" wrapText="1"/>
    </xf>
    <xf numFmtId="164" fontId="40" fillId="14" borderId="3"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2" xfId="1" applyNumberFormat="1" applyFont="1" applyFill="1" applyBorder="1" applyAlignment="1">
      <alignment horizontal="right"/>
    </xf>
    <xf numFmtId="41" fontId="6" fillId="2" borderId="34" xfId="1" applyNumberFormat="1" applyFont="1" applyFill="1" applyBorder="1" applyAlignment="1">
      <alignment horizontal="right"/>
    </xf>
    <xf numFmtId="166" fontId="6" fillId="2" borderId="1" xfId="1" applyNumberFormat="1" applyFont="1" applyFill="1" applyBorder="1" applyAlignment="1">
      <alignment horizontal="right"/>
    </xf>
    <xf numFmtId="166" fontId="6" fillId="2" borderId="12" xfId="1" applyNumberFormat="1" applyFont="1" applyFill="1" applyBorder="1" applyAlignment="1">
      <alignment horizontal="right"/>
    </xf>
    <xf numFmtId="166" fontId="6" fillId="2" borderId="34" xfId="1" applyNumberFormat="1" applyFont="1" applyFill="1" applyBorder="1" applyAlignment="1">
      <alignment horizontal="right"/>
    </xf>
    <xf numFmtId="173" fontId="6" fillId="2" borderId="1" xfId="1" applyNumberFormat="1" applyFont="1" applyFill="1" applyBorder="1" applyAlignment="1">
      <alignment horizontal="right"/>
    </xf>
    <xf numFmtId="173" fontId="6" fillId="2" borderId="12" xfId="1" applyNumberFormat="1" applyFont="1" applyFill="1" applyBorder="1" applyAlignment="1">
      <alignment horizontal="right"/>
    </xf>
    <xf numFmtId="173" fontId="6" fillId="2" borderId="34" xfId="1" applyNumberFormat="1" applyFont="1" applyFill="1" applyBorder="1" applyAlignment="1">
      <alignment horizontal="right"/>
    </xf>
    <xf numFmtId="164" fontId="40" fillId="14" borderId="23" xfId="1" applyNumberFormat="1" applyFont="1" applyFill="1" applyBorder="1" applyAlignment="1">
      <alignment horizontal="left"/>
    </xf>
    <xf numFmtId="171" fontId="6" fillId="2" borderId="25" xfId="1" applyNumberFormat="1" applyFont="1" applyFill="1" applyBorder="1" applyAlignment="1">
      <alignment horizontal="right"/>
    </xf>
    <xf numFmtId="171" fontId="6" fillId="2" borderId="16" xfId="1" applyNumberFormat="1" applyFont="1" applyFill="1" applyBorder="1" applyAlignment="1">
      <alignment horizontal="right"/>
    </xf>
    <xf numFmtId="171" fontId="6" fillId="2" borderId="57" xfId="1" applyNumberFormat="1" applyFont="1" applyFill="1" applyBorder="1" applyAlignment="1">
      <alignment horizontal="right"/>
    </xf>
    <xf numFmtId="3" fontId="6" fillId="2" borderId="12" xfId="1" applyNumberFormat="1" applyFont="1" applyFill="1" applyBorder="1" applyAlignment="1">
      <alignment horizontal="right"/>
    </xf>
    <xf numFmtId="3" fontId="6" fillId="2" borderId="16" xfId="1" applyNumberFormat="1" applyFont="1" applyFill="1" applyBorder="1" applyAlignment="1">
      <alignment horizontal="right"/>
    </xf>
    <xf numFmtId="164" fontId="40" fillId="14" borderId="13" xfId="1" applyNumberFormat="1" applyFont="1" applyFill="1" applyBorder="1" applyAlignment="1">
      <alignment horizontal="left"/>
    </xf>
    <xf numFmtId="3" fontId="6" fillId="2" borderId="58"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6" xfId="1" applyNumberFormat="1" applyFont="1" applyFill="1" applyBorder="1" applyAlignment="1">
      <alignment horizontal="right"/>
    </xf>
    <xf numFmtId="41" fontId="6" fillId="18" borderId="1" xfId="1" applyNumberFormat="1" applyFont="1" applyFill="1" applyBorder="1" applyAlignment="1">
      <alignment horizontal="right"/>
    </xf>
    <xf numFmtId="41" fontId="6" fillId="2" borderId="25" xfId="1" applyNumberFormat="1" applyFont="1" applyFill="1" applyBorder="1" applyAlignment="1">
      <alignment horizontal="right"/>
    </xf>
    <xf numFmtId="164" fontId="40"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12" fillId="4" borderId="24" xfId="2" applyFont="1" applyFill="1" applyBorder="1" applyAlignment="1">
      <alignment horizontal="center" vertical="top"/>
    </xf>
    <xf numFmtId="0" fontId="6" fillId="0" borderId="38" xfId="0" applyFont="1" applyBorder="1" applyAlignment="1">
      <alignment vertical="center"/>
    </xf>
    <xf numFmtId="0" fontId="6" fillId="0" borderId="1" xfId="0" applyFont="1" applyBorder="1" applyAlignment="1">
      <alignment vertical="center" wrapText="1"/>
    </xf>
    <xf numFmtId="0" fontId="6" fillId="0" borderId="1" xfId="0" applyFont="1" applyBorder="1"/>
    <xf numFmtId="0" fontId="6" fillId="0" borderId="1" xfId="0" applyFont="1" applyBorder="1" applyAlignment="1">
      <alignment wrapText="1"/>
    </xf>
    <xf numFmtId="0" fontId="6" fillId="0" borderId="38" xfId="0" applyFont="1" applyBorder="1" applyAlignment="1">
      <alignment vertical="center" wrapText="1"/>
    </xf>
    <xf numFmtId="0" fontId="6" fillId="0" borderId="12" xfId="0" applyFont="1" applyBorder="1" applyAlignment="1">
      <alignment vertical="center"/>
    </xf>
    <xf numFmtId="49" fontId="14" fillId="0" borderId="12" xfId="0" applyNumberFormat="1" applyFont="1" applyBorder="1" applyAlignment="1">
      <alignment horizontal="left" vertical="top" wrapText="1"/>
    </xf>
    <xf numFmtId="0" fontId="6" fillId="0" borderId="12" xfId="0" applyFont="1" applyBorder="1" applyAlignment="1">
      <alignment wrapText="1"/>
    </xf>
    <xf numFmtId="0" fontId="6" fillId="0" borderId="12" xfId="0" applyFont="1" applyBorder="1" applyAlignment="1">
      <alignment vertical="center" wrapText="1"/>
    </xf>
    <xf numFmtId="0" fontId="6" fillId="2" borderId="58" xfId="0" applyFont="1" applyFill="1" applyBorder="1" applyAlignment="1">
      <alignment horizontal="left" vertical="top" wrapText="1"/>
    </xf>
    <xf numFmtId="0" fontId="6" fillId="2" borderId="16" xfId="0" applyFont="1" applyFill="1" applyBorder="1" applyAlignment="1">
      <alignment horizontal="left" vertical="top" wrapText="1"/>
    </xf>
    <xf numFmtId="0" fontId="44" fillId="0" borderId="0" xfId="0" applyFont="1" applyAlignment="1">
      <alignment horizontal="left"/>
    </xf>
    <xf numFmtId="0" fontId="43" fillId="2" borderId="0" xfId="0" applyFont="1" applyFill="1" applyAlignment="1">
      <alignment horizontal="left" vertical="center" wrapText="1"/>
    </xf>
    <xf numFmtId="0" fontId="42" fillId="2" borderId="0" xfId="0" applyFont="1" applyFill="1" applyAlignment="1">
      <alignment horizontal="left" wrapText="1"/>
    </xf>
    <xf numFmtId="0" fontId="16" fillId="0" borderId="0" xfId="0" applyFont="1" applyAlignment="1">
      <alignment horizontal="center" wrapText="1"/>
    </xf>
    <xf numFmtId="0" fontId="16" fillId="0" borderId="0" xfId="0" applyFont="1" applyAlignment="1">
      <alignment horizontal="center"/>
    </xf>
    <xf numFmtId="0" fontId="42" fillId="2" borderId="0" xfId="0" applyFont="1" applyFill="1" applyAlignment="1">
      <alignment horizontal="left" vertical="center" wrapText="1"/>
    </xf>
    <xf numFmtId="0" fontId="12" fillId="0" borderId="0" xfId="2" applyFont="1" applyAlignment="1">
      <alignment horizontal="center" vertical="top"/>
    </xf>
    <xf numFmtId="0" fontId="11" fillId="5" borderId="0" xfId="3" applyFont="1" applyFill="1" applyAlignment="1">
      <alignment horizontal="center" vertical="center" wrapText="1"/>
    </xf>
    <xf numFmtId="0" fontId="12" fillId="4" borderId="0" xfId="2" applyFont="1" applyFill="1" applyAlignment="1">
      <alignment horizontal="center" vertical="top"/>
    </xf>
    <xf numFmtId="0" fontId="17" fillId="0" borderId="0" xfId="0" applyFont="1" applyAlignment="1">
      <alignment horizontal="center"/>
    </xf>
    <xf numFmtId="164" fontId="2" fillId="2" borderId="4" xfId="1" applyNumberFormat="1" applyFont="1" applyFill="1" applyBorder="1" applyAlignment="1">
      <alignment horizontal="left" vertical="center"/>
    </xf>
    <xf numFmtId="164" fontId="2" fillId="2" borderId="32" xfId="1" applyNumberFormat="1" applyFont="1" applyFill="1" applyBorder="1" applyAlignment="1">
      <alignment horizontal="left" vertical="center"/>
    </xf>
    <xf numFmtId="0" fontId="8" fillId="0" borderId="0" xfId="0" applyFont="1" applyAlignment="1">
      <alignment horizontal="left" vertical="center"/>
    </xf>
    <xf numFmtId="0" fontId="2" fillId="10" borderId="42" xfId="0" applyFont="1" applyFill="1" applyBorder="1" applyAlignment="1">
      <alignment horizontal="center" vertical="center"/>
    </xf>
    <xf numFmtId="0" fontId="2" fillId="10" borderId="43" xfId="0" applyFont="1" applyFill="1" applyBorder="1" applyAlignment="1">
      <alignment horizontal="center" vertical="center"/>
    </xf>
    <xf numFmtId="0" fontId="2" fillId="10" borderId="45" xfId="0" applyFont="1" applyFill="1" applyBorder="1" applyAlignment="1">
      <alignment horizontal="center" vertical="center"/>
    </xf>
    <xf numFmtId="0" fontId="8" fillId="2" borderId="5" xfId="0" applyFont="1" applyFill="1" applyBorder="1" applyAlignment="1">
      <alignment horizontal="left" vertical="center"/>
    </xf>
    <xf numFmtId="0" fontId="8" fillId="2" borderId="0" xfId="0" applyFont="1" applyFill="1" applyAlignment="1">
      <alignment horizontal="left" vertical="center"/>
    </xf>
    <xf numFmtId="0" fontId="8" fillId="10" borderId="42" xfId="0" applyFont="1" applyFill="1" applyBorder="1" applyAlignment="1">
      <alignment horizontal="center" vertical="center"/>
    </xf>
    <xf numFmtId="0" fontId="8" fillId="10" borderId="43" xfId="0" applyFont="1" applyFill="1" applyBorder="1" applyAlignment="1">
      <alignment horizontal="center" vertical="center"/>
    </xf>
    <xf numFmtId="0" fontId="8" fillId="10" borderId="45" xfId="0" applyFont="1" applyFill="1" applyBorder="1" applyAlignment="1">
      <alignment horizontal="center" vertical="center"/>
    </xf>
    <xf numFmtId="0" fontId="8" fillId="2" borderId="5" xfId="0" applyFont="1" applyFill="1" applyBorder="1" applyAlignment="1">
      <alignment horizontal="left" vertical="center" wrapText="1"/>
    </xf>
    <xf numFmtId="0" fontId="8" fillId="2" borderId="0" xfId="0" applyFont="1" applyFill="1" applyAlignment="1">
      <alignment horizontal="left" vertical="center" wrapText="1"/>
    </xf>
    <xf numFmtId="0" fontId="2" fillId="10" borderId="39" xfId="0" applyFont="1" applyFill="1" applyBorder="1" applyAlignment="1">
      <alignment horizontal="center" vertical="center"/>
    </xf>
    <xf numFmtId="0" fontId="2" fillId="10" borderId="34" xfId="0" applyFont="1" applyFill="1" applyBorder="1" applyAlignment="1">
      <alignment horizontal="center" vertical="center"/>
    </xf>
    <xf numFmtId="0" fontId="8" fillId="0" borderId="14" xfId="0" applyFont="1" applyBorder="1" applyAlignment="1">
      <alignment horizontal="left" vertical="center"/>
    </xf>
    <xf numFmtId="0" fontId="8" fillId="0" borderId="47" xfId="0" applyFont="1" applyBorder="1" applyAlignment="1">
      <alignment horizontal="left" vertical="center"/>
    </xf>
    <xf numFmtId="0" fontId="10" fillId="3" borderId="1" xfId="0" applyFont="1" applyFill="1" applyBorder="1" applyAlignment="1">
      <alignment horizontal="center" vertical="center" wrapText="1"/>
    </xf>
    <xf numFmtId="0" fontId="10" fillId="3" borderId="46" xfId="0" applyFont="1" applyFill="1" applyBorder="1" applyAlignment="1">
      <alignment horizontal="center" vertical="center" wrapText="1"/>
    </xf>
    <xf numFmtId="0" fontId="10" fillId="3" borderId="47" xfId="0" applyFont="1" applyFill="1" applyBorder="1" applyAlignment="1">
      <alignment horizontal="center" vertical="center" wrapText="1"/>
    </xf>
    <xf numFmtId="0" fontId="2" fillId="4" borderId="41" xfId="0" applyFont="1" applyFill="1" applyBorder="1" applyAlignment="1">
      <alignment horizontal="left"/>
    </xf>
    <xf numFmtId="0" fontId="2" fillId="4" borderId="50" xfId="0" applyFont="1" applyFill="1" applyBorder="1" applyAlignment="1">
      <alignment horizontal="center"/>
    </xf>
    <xf numFmtId="0" fontId="2" fillId="4" borderId="49" xfId="0" applyFont="1" applyFill="1" applyBorder="1" applyAlignment="1">
      <alignment horizontal="center"/>
    </xf>
    <xf numFmtId="164" fontId="2" fillId="2" borderId="1" xfId="1" applyNumberFormat="1" applyFont="1" applyFill="1" applyBorder="1" applyAlignment="1">
      <alignment horizontal="left"/>
    </xf>
    <xf numFmtId="0" fontId="8" fillId="0" borderId="5" xfId="0" applyFont="1" applyBorder="1" applyAlignment="1">
      <alignment horizontal="left" vertical="center" wrapText="1"/>
    </xf>
    <xf numFmtId="0" fontId="8" fillId="0" borderId="0" xfId="0" applyFont="1" applyAlignment="1">
      <alignment horizontal="left" vertical="center" wrapText="1"/>
    </xf>
    <xf numFmtId="0" fontId="8" fillId="2" borderId="38" xfId="0" applyFont="1" applyFill="1" applyBorder="1" applyAlignment="1">
      <alignment horizontal="left" vertical="center"/>
    </xf>
    <xf numFmtId="0" fontId="8" fillId="2" borderId="5" xfId="0" applyFont="1" applyFill="1" applyBorder="1" applyAlignment="1">
      <alignment vertical="center" wrapText="1"/>
    </xf>
    <xf numFmtId="0" fontId="8" fillId="2" borderId="0" xfId="0" applyFont="1" applyFill="1" applyAlignment="1">
      <alignment vertical="center" wrapText="1"/>
    </xf>
    <xf numFmtId="0" fontId="8" fillId="0" borderId="0" xfId="0" applyFont="1" applyAlignment="1">
      <alignment vertical="center" wrapText="1"/>
    </xf>
    <xf numFmtId="0" fontId="2" fillId="2" borderId="1" xfId="0" applyFont="1" applyFill="1" applyBorder="1"/>
    <xf numFmtId="0" fontId="2" fillId="4" borderId="39" xfId="0" applyFont="1" applyFill="1" applyBorder="1" applyAlignment="1">
      <alignment horizontal="left"/>
    </xf>
    <xf numFmtId="0" fontId="2" fillId="4" borderId="34" xfId="0" applyFont="1" applyFill="1" applyBorder="1" applyAlignment="1">
      <alignment horizontal="left"/>
    </xf>
    <xf numFmtId="0" fontId="2" fillId="2" borderId="0" xfId="0" applyFont="1" applyFill="1"/>
    <xf numFmtId="0" fontId="2" fillId="2" borderId="35" xfId="0" applyFont="1" applyFill="1" applyBorder="1"/>
    <xf numFmtId="164" fontId="2" fillId="2" borderId="39" xfId="1" applyNumberFormat="1" applyFont="1" applyFill="1" applyBorder="1" applyAlignment="1">
      <alignment horizontal="left"/>
    </xf>
    <xf numFmtId="164" fontId="2" fillId="2" borderId="34" xfId="1" applyNumberFormat="1" applyFont="1" applyFill="1" applyBorder="1" applyAlignment="1">
      <alignment horizontal="left"/>
    </xf>
    <xf numFmtId="164" fontId="2" fillId="2" borderId="0" xfId="1" applyNumberFormat="1" applyFont="1" applyFill="1" applyBorder="1" applyAlignment="1">
      <alignment horizontal="left"/>
    </xf>
    <xf numFmtId="0" fontId="49" fillId="2" borderId="0" xfId="0" applyFont="1" applyFill="1" applyAlignment="1">
      <alignment horizontal="left" vertical="center"/>
    </xf>
    <xf numFmtId="0" fontId="51" fillId="10" borderId="9" xfId="0" applyFont="1" applyFill="1" applyBorder="1" applyAlignment="1">
      <alignment horizontal="center" vertical="center"/>
    </xf>
    <xf numFmtId="0" fontId="51" fillId="10" borderId="37" xfId="0" applyFont="1" applyFill="1" applyBorder="1" applyAlignment="1">
      <alignment horizontal="center" vertical="center"/>
    </xf>
    <xf numFmtId="0" fontId="51" fillId="10" borderId="10" xfId="0" applyFont="1" applyFill="1" applyBorder="1" applyAlignment="1">
      <alignment horizontal="center" vertical="center"/>
    </xf>
    <xf numFmtId="0" fontId="10" fillId="3" borderId="39" xfId="0" applyFont="1" applyFill="1" applyBorder="1" applyAlignment="1">
      <alignment horizontal="center" vertical="center" wrapText="1"/>
    </xf>
    <xf numFmtId="0" fontId="10" fillId="3" borderId="34" xfId="0" applyFont="1" applyFill="1" applyBorder="1" applyAlignment="1">
      <alignment horizontal="center" vertical="center" wrapText="1"/>
    </xf>
    <xf numFmtId="0" fontId="12" fillId="0" borderId="0" xfId="2" applyFont="1" applyAlignment="1">
      <alignment horizontal="left" vertical="top"/>
    </xf>
    <xf numFmtId="0" fontId="11" fillId="5" borderId="0" xfId="3" applyFont="1" applyFill="1" applyAlignment="1">
      <alignment horizontal="left" vertical="center" wrapText="1"/>
    </xf>
    <xf numFmtId="0" fontId="12" fillId="4" borderId="0" xfId="2" applyFont="1" applyFill="1" applyAlignment="1">
      <alignment horizontal="left" vertical="top"/>
    </xf>
    <xf numFmtId="0" fontId="56" fillId="16" borderId="46" xfId="0" applyFont="1" applyFill="1" applyBorder="1" applyAlignment="1">
      <alignment horizontal="center"/>
    </xf>
    <xf numFmtId="0" fontId="56" fillId="16" borderId="48" xfId="0" applyFont="1" applyFill="1" applyBorder="1" applyAlignment="1">
      <alignment horizontal="center"/>
    </xf>
    <xf numFmtId="0" fontId="56" fillId="15" borderId="46" xfId="0" applyFont="1" applyFill="1" applyBorder="1" applyAlignment="1">
      <alignment horizontal="center"/>
    </xf>
    <xf numFmtId="0" fontId="56" fillId="15" borderId="48" xfId="0" applyFont="1" applyFill="1" applyBorder="1" applyAlignment="1">
      <alignment horizontal="center"/>
    </xf>
    <xf numFmtId="0" fontId="55" fillId="4" borderId="1" xfId="0" applyFont="1" applyFill="1" applyBorder="1" applyAlignment="1">
      <alignment horizontal="center" vertical="center"/>
    </xf>
    <xf numFmtId="0" fontId="55" fillId="10" borderId="1" xfId="0" applyFont="1" applyFill="1" applyBorder="1" applyAlignment="1">
      <alignment horizontal="center" vertical="center"/>
    </xf>
    <xf numFmtId="0" fontId="58" fillId="0" borderId="0" xfId="0" applyFont="1" applyAlignment="1">
      <alignment wrapText="1"/>
    </xf>
    <xf numFmtId="0" fontId="40" fillId="0" borderId="0" xfId="0" applyFont="1" applyAlignment="1">
      <alignment wrapText="1"/>
    </xf>
    <xf numFmtId="0" fontId="33" fillId="0" borderId="0" xfId="2" applyFont="1" applyAlignment="1">
      <alignment horizontal="left" vertical="top"/>
    </xf>
    <xf numFmtId="0" fontId="33" fillId="5" borderId="0" xfId="3" applyFont="1" applyFill="1" applyAlignment="1">
      <alignment horizontal="left" vertical="center" wrapText="1"/>
    </xf>
    <xf numFmtId="0" fontId="33" fillId="4" borderId="0" xfId="2" applyFont="1" applyFill="1" applyAlignment="1">
      <alignment horizontal="left" vertical="top"/>
    </xf>
    <xf numFmtId="0" fontId="31" fillId="3" borderId="1" xfId="4" applyFont="1" applyFill="1" applyBorder="1" applyAlignment="1">
      <alignment horizontal="left" vertical="top" wrapText="1"/>
    </xf>
    <xf numFmtId="3" fontId="31" fillId="3" borderId="1" xfId="1" applyNumberFormat="1" applyFont="1" applyFill="1" applyBorder="1" applyAlignment="1">
      <alignment horizontal="left" vertical="top" wrapText="1"/>
    </xf>
    <xf numFmtId="0" fontId="2" fillId="0" borderId="0" xfId="0" applyFont="1" applyAlignment="1">
      <alignment vertical="top" wrapText="1"/>
    </xf>
    <xf numFmtId="0" fontId="17" fillId="0" borderId="0" xfId="0" applyFont="1" applyAlignment="1">
      <alignment horizontal="left" vertical="center"/>
    </xf>
    <xf numFmtId="0" fontId="21" fillId="7" borderId="27" xfId="0" applyFont="1" applyFill="1" applyBorder="1" applyAlignment="1">
      <alignment vertical="top" wrapText="1"/>
    </xf>
    <xf numFmtId="0" fontId="21" fillId="7" borderId="26" xfId="0" applyFont="1" applyFill="1" applyBorder="1" applyAlignment="1">
      <alignment vertical="top" wrapText="1"/>
    </xf>
    <xf numFmtId="0" fontId="12" fillId="0" borderId="24" xfId="2" applyFont="1" applyBorder="1" applyAlignment="1">
      <alignment horizontal="center" vertical="top"/>
    </xf>
    <xf numFmtId="0" fontId="21" fillId="7" borderId="20" xfId="0" applyFont="1" applyFill="1" applyBorder="1" applyAlignment="1">
      <alignment horizontal="left" vertical="top" wrapText="1"/>
    </xf>
    <xf numFmtId="0" fontId="21" fillId="7" borderId="19" xfId="0" applyFont="1" applyFill="1" applyBorder="1" applyAlignment="1">
      <alignment horizontal="left" vertical="top" wrapText="1"/>
    </xf>
    <xf numFmtId="0" fontId="23" fillId="9" borderId="27" xfId="0" applyFont="1" applyFill="1" applyBorder="1" applyAlignment="1">
      <alignment horizontal="center" vertical="center"/>
    </xf>
    <xf numFmtId="0" fontId="23" fillId="9" borderId="31" xfId="0" applyFont="1" applyFill="1" applyBorder="1" applyAlignment="1">
      <alignment horizontal="center" vertical="center"/>
    </xf>
    <xf numFmtId="0" fontId="23" fillId="9" borderId="30" xfId="0" applyFont="1" applyFill="1" applyBorder="1" applyAlignment="1">
      <alignment horizontal="center" vertical="center"/>
    </xf>
    <xf numFmtId="0" fontId="0" fillId="0" borderId="27" xfId="0" applyBorder="1" applyAlignment="1">
      <alignment horizontal="left" vertical="top" wrapText="1"/>
    </xf>
    <xf numFmtId="0" fontId="0" fillId="0" borderId="31" xfId="0" applyBorder="1" applyAlignment="1">
      <alignment horizontal="left" vertical="top" wrapText="1"/>
    </xf>
    <xf numFmtId="0" fontId="0" fillId="0" borderId="30" xfId="0" applyBorder="1" applyAlignment="1">
      <alignment horizontal="left" vertical="top" wrapText="1"/>
    </xf>
    <xf numFmtId="0" fontId="19" fillId="0" borderId="0" xfId="0" applyFont="1" applyAlignment="1">
      <alignment horizontal="left" vertical="center"/>
    </xf>
    <xf numFmtId="0" fontId="18" fillId="0" borderId="5" xfId="0" applyFont="1" applyBorder="1" applyAlignment="1">
      <alignment horizontal="left" vertical="top" wrapText="1"/>
    </xf>
    <xf numFmtId="0" fontId="18" fillId="0" borderId="0" xfId="0" applyFont="1" applyAlignment="1">
      <alignment horizontal="left" vertical="top" wrapText="1"/>
    </xf>
    <xf numFmtId="0" fontId="23" fillId="9" borderId="5" xfId="0" applyFont="1" applyFill="1" applyBorder="1" applyAlignment="1">
      <alignment horizontal="center" vertical="center"/>
    </xf>
    <xf numFmtId="0" fontId="23" fillId="9" borderId="0" xfId="0" applyFont="1" applyFill="1" applyAlignment="1">
      <alignment horizontal="center" vertical="center"/>
    </xf>
    <xf numFmtId="0" fontId="0" fillId="0" borderId="5" xfId="0" applyBorder="1" applyAlignment="1">
      <alignment horizontal="left" vertical="top" wrapText="1"/>
    </xf>
    <xf numFmtId="0" fontId="0" fillId="0" borderId="0" xfId="0" applyAlignment="1">
      <alignment horizontal="left" vertical="top" wrapText="1"/>
    </xf>
    <xf numFmtId="0" fontId="6" fillId="2" borderId="3" xfId="0" applyFont="1" applyFill="1" applyBorder="1" applyAlignment="1">
      <alignment horizontal="center" vertical="top" wrapText="1"/>
    </xf>
    <xf numFmtId="0" fontId="6" fillId="0" borderId="3" xfId="0" applyFont="1" applyBorder="1" applyAlignment="1">
      <alignment horizontal="center" vertical="top"/>
    </xf>
    <xf numFmtId="0" fontId="6" fillId="0" borderId="3" xfId="0" applyFont="1" applyBorder="1" applyAlignment="1">
      <alignment horizontal="center" vertical="top" wrapText="1"/>
    </xf>
    <xf numFmtId="0" fontId="56" fillId="0" borderId="13" xfId="0" applyFont="1" applyBorder="1" applyAlignment="1">
      <alignment horizontal="center" vertical="top" wrapText="1"/>
    </xf>
    <xf numFmtId="0" fontId="56" fillId="0" borderId="7" xfId="0" applyFont="1" applyBorder="1" applyAlignment="1">
      <alignment horizontal="center" vertical="top" wrapText="1"/>
    </xf>
    <xf numFmtId="0" fontId="56" fillId="0" borderId="2" xfId="0" applyFont="1" applyBorder="1" applyAlignment="1">
      <alignment horizontal="center" vertical="top" wrapText="1"/>
    </xf>
    <xf numFmtId="0" fontId="56" fillId="0" borderId="13" xfId="0" applyFont="1" applyBorder="1" applyAlignment="1">
      <alignment vertical="top" wrapText="1"/>
    </xf>
    <xf numFmtId="0" fontId="56" fillId="0" borderId="7" xfId="0" applyFont="1" applyBorder="1" applyAlignment="1">
      <alignment vertical="top" wrapText="1"/>
    </xf>
    <xf numFmtId="0" fontId="56" fillId="0" borderId="15" xfId="0" applyFont="1" applyBorder="1" applyAlignment="1">
      <alignment vertical="top" wrapText="1"/>
    </xf>
    <xf numFmtId="0" fontId="6" fillId="0" borderId="3" xfId="0" applyFont="1" applyBorder="1" applyAlignment="1">
      <alignment horizontal="left" vertical="top" wrapText="1"/>
    </xf>
    <xf numFmtId="0" fontId="6" fillId="0" borderId="13" xfId="0" applyFont="1" applyBorder="1" applyAlignment="1">
      <alignment horizontal="center" vertical="top" wrapText="1"/>
    </xf>
    <xf numFmtId="0" fontId="6" fillId="0" borderId="7" xfId="0" applyFont="1" applyBorder="1" applyAlignment="1">
      <alignment horizontal="center" vertical="top" wrapText="1"/>
    </xf>
  </cellXfs>
  <cellStyles count="8">
    <cellStyle name="Comma" xfId="1" builtinId="3"/>
    <cellStyle name="Currency" xfId="6" builtinId="4"/>
    <cellStyle name="Normal" xfId="0" builtinId="0"/>
    <cellStyle name="Normal 2" xfId="4" xr:uid="{00000000-0005-0000-0000-000002000000}"/>
    <cellStyle name="Normal 2 2" xfId="5" xr:uid="{A4A51A68-C48F-49A0-AF6C-5F5C7DBA2DBD}"/>
    <cellStyle name="Normal 5" xfId="2" xr:uid="{00000000-0005-0000-0000-000003000000}"/>
    <cellStyle name="Normal_FLQuickRefGuide_4.27.09" xfId="3" xr:uid="{00000000-0005-0000-0000-000004000000}"/>
    <cellStyle name="Percent" xfId="7" builtinId="5"/>
  </cellStyles>
  <dxfs count="33">
    <dxf>
      <font>
        <strike val="0"/>
        <outline val="0"/>
        <shadow val="0"/>
        <u val="none"/>
        <vertAlign val="baseline"/>
        <sz val="12"/>
        <color rgb="FF000000"/>
        <name val="Calibri"/>
        <family val="2"/>
        <scheme val="minor"/>
      </font>
      <fill>
        <patternFill patternType="none">
          <fgColor indexed="64"/>
          <bgColor auto="1"/>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rgb="FF000000"/>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Calibri"/>
        <family val="2"/>
        <scheme val="minor"/>
      </font>
      <numFmt numFmtId="19" formatCode="m/d/yyyy"/>
      <fill>
        <patternFill patternType="none">
          <fgColor indexed="64"/>
          <bgColor rgb="FFFFFF00"/>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rgb="FF000000"/>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165" formatCode="00000"/>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D2020F-1D4E-425F-ABB1-4648306F2FB8}" name="Table_Facility_List_Staging_8_26_2013.accdb_11432" displayName="Table_Facility_List_Staging_8_26_2013.accdb_11432" ref="A7:AB114" headerRowDxfId="32" dataDxfId="30" totalsRowDxfId="28" headerRowBorderDxfId="31" tableBorderDxfId="29">
  <autoFilter ref="A7:AB114" xr:uid="{61BD7780-12DE-4870-B406-61B4C7C077E2}"/>
  <tableColumns count="28">
    <tableColumn id="2" xr3:uid="{48A3640F-ABF4-4BF4-A246-43DA41CA0027}" name="Name" dataDxfId="27"/>
    <tableColumn id="3" xr3:uid="{FDA65017-4350-469E-A90B-2877359ADF98}" name="Address" dataDxfId="26"/>
    <tableColumn id="4" xr3:uid="{41BDE193-F2F4-4044-882D-F0F6EEEF3131}" name="City" dataDxfId="25"/>
    <tableColumn id="6" xr3:uid="{7D5ABE1C-F48C-4615-A79F-561156595747}" name="State" dataDxfId="24"/>
    <tableColumn id="7" xr3:uid="{6A760C6A-167B-4C8F-9322-3BFA954CF86B}" name="Zip" dataDxfId="23"/>
    <tableColumn id="9" xr3:uid="{A387F29F-96E2-47C0-A808-9448EEA32847}" name="AOR" dataDxfId="22"/>
    <tableColumn id="12" xr3:uid="{B8F9460B-D8DE-4640-9108-9D9BECDBC735}" name="Type Detailed" dataDxfId="21"/>
    <tableColumn id="81" xr3:uid="{97541B3C-AE67-4A41-B359-72A892F944C6}" name="Male/Female" dataDxfId="20"/>
    <tableColumn id="43" xr3:uid="{A8BC0DB1-A080-428E-866F-623EEE7BD02E}" name="FY24 ALOS" dataDxfId="19"/>
    <tableColumn id="67" xr3:uid="{1F7A4E65-4378-4966-B271-6F4ED145E262}" name="Level A" dataDxfId="18"/>
    <tableColumn id="68" xr3:uid="{52EE7C13-025E-4625-AFA4-1158C0DB94E6}" name="Level B" dataDxfId="17"/>
    <tableColumn id="69" xr3:uid="{2B04F58D-4123-4085-AD57-D6E8D9D97410}" name="Level C" dataDxfId="16"/>
    <tableColumn id="70" xr3:uid="{1170D75F-C572-49F7-BD59-3A68195C5227}" name="Level D" dataDxfId="15"/>
    <tableColumn id="71" xr3:uid="{4B2F9C0C-96DA-4B4D-91F5-5384AA508DD1}" name="Male Crim" dataDxfId="14"/>
    <tableColumn id="72" xr3:uid="{51CF5899-C5D9-458E-A298-BA0BFB67B846}" name="Male Non-Crim" dataDxfId="13"/>
    <tableColumn id="73" xr3:uid="{B2B98D2A-566F-48B5-829F-C36B850BDB67}" name="Female Crim" dataDxfId="12"/>
    <tableColumn id="74" xr3:uid="{D0AB0065-3C79-4671-B179-0F1B17709555}" name="Female Non-Crim" dataDxfId="11"/>
    <tableColumn id="75" xr3:uid="{4031E6C0-BE5A-43CD-92CC-19DE2C19035C}" name="ICE Threat Level 1" dataDxfId="10"/>
    <tableColumn id="76" xr3:uid="{F6504371-4FD9-49B0-AA2F-E4A47CFEFF1F}" name="ICE Threat Level 2" dataDxfId="9"/>
    <tableColumn id="77" xr3:uid="{9C96DD39-38CA-422C-9A94-450886651401}" name="ICE Threat Level 3" dataDxfId="8"/>
    <tableColumn id="78" xr3:uid="{B7A19F13-ED1A-47BE-96FB-82D04F4B4B58}" name="No ICE Threat Level" dataDxfId="7"/>
    <tableColumn id="79" xr3:uid="{BE9FAEA1-342B-4B0B-A7C9-BA2FB9922CF5}" name="Mandatory" dataDxfId="6"/>
    <tableColumn id="86" xr3:uid="{F7426D64-FFFD-440F-8EF1-5EBF6F3F6AF1}" name="Guaranteed Minimum" dataDxfId="5"/>
    <tableColumn id="124" xr3:uid="{005BDF95-830B-4D24-B43F-5CC0F1572D4A}" name="Last Inspection Type" dataDxfId="4"/>
    <tableColumn id="10" xr3:uid="{8BA4033E-39FE-4A1E-B08B-447612A800B4}" name="Last Inspection End Date" dataDxfId="3"/>
    <tableColumn id="5" xr3:uid="{138061F3-8465-4FC4-A5F5-D4C17AA66F50}" name="Pending FY24 Inspection" dataDxfId="2"/>
    <tableColumn id="1" xr3:uid="{E36BB348-8CDF-49F6-9615-84BB34B24056}" name="Last Inspection Standard" dataDxfId="1"/>
    <tableColumn id="8" xr3:uid="{FB1C9613-EC4B-4BA7-A34E-2E6FB6CE6B9A}" name="Last Final Rating" dataDxfId="0"/>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topLeftCell="A2" zoomScale="80" zoomScaleNormal="80" workbookViewId="0"/>
  </sheetViews>
  <sheetFormatPr defaultColWidth="0" defaultRowHeight="15" zeroHeight="1" x14ac:dyDescent="0.25"/>
  <cols>
    <col min="1" max="1" width="110.42578125" customWidth="1"/>
    <col min="2" max="16384" width="8.85546875" hidden="1"/>
  </cols>
  <sheetData>
    <row r="1" spans="1:1" ht="119.1" customHeight="1" x14ac:dyDescent="0.25">
      <c r="A1" s="5" t="s">
        <v>0</v>
      </c>
    </row>
    <row r="2" spans="1:1" ht="51.75" customHeight="1" x14ac:dyDescent="0.25">
      <c r="A2" s="4" t="s">
        <v>1</v>
      </c>
    </row>
    <row r="3" spans="1:1" ht="76.349999999999994" customHeight="1" x14ac:dyDescent="0.25">
      <c r="A3" s="4" t="s">
        <v>2</v>
      </c>
    </row>
    <row r="4" spans="1:1" ht="22.5" customHeight="1" x14ac:dyDescent="0.25">
      <c r="A4" s="4" t="s">
        <v>3</v>
      </c>
    </row>
    <row r="5" spans="1:1" ht="36.75" customHeight="1" x14ac:dyDescent="0.25">
      <c r="A5" s="4" t="s">
        <v>4</v>
      </c>
    </row>
    <row r="6" spans="1:1" x14ac:dyDescent="0.2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E2B92-E294-49BF-8B79-DB46998969A5}">
  <dimension ref="A1:F292"/>
  <sheetViews>
    <sheetView zoomScaleNormal="100" workbookViewId="0">
      <selection activeCell="D35" sqref="D35"/>
    </sheetView>
  </sheetViews>
  <sheetFormatPr defaultRowHeight="15" x14ac:dyDescent="0.25"/>
  <cols>
    <col min="1" max="1" width="52.28515625" customWidth="1"/>
    <col min="2" max="2" width="16.140625" customWidth="1"/>
  </cols>
  <sheetData>
    <row r="1" spans="1:6" ht="26.25" x14ac:dyDescent="0.25">
      <c r="A1" s="396" t="s">
        <v>442</v>
      </c>
      <c r="B1" s="396"/>
      <c r="C1" s="45"/>
      <c r="D1" s="45"/>
      <c r="E1" s="45"/>
      <c r="F1" s="45"/>
    </row>
    <row r="2" spans="1:6" ht="15.75" thickBot="1" x14ac:dyDescent="0.3">
      <c r="A2" s="464"/>
      <c r="B2" s="464"/>
    </row>
    <row r="3" spans="1:6" ht="83.1" customHeight="1" thickBot="1" x14ac:dyDescent="0.3">
      <c r="A3" s="462" t="s">
        <v>468</v>
      </c>
      <c r="B3" s="463"/>
    </row>
    <row r="4" spans="1:6" x14ac:dyDescent="0.25">
      <c r="A4" s="36" t="s">
        <v>469</v>
      </c>
      <c r="B4" s="35" t="s">
        <v>470</v>
      </c>
    </row>
    <row r="5" spans="1:6" x14ac:dyDescent="0.25">
      <c r="A5" s="34" t="s">
        <v>302</v>
      </c>
      <c r="B5" s="34">
        <v>152</v>
      </c>
    </row>
    <row r="6" spans="1:6" x14ac:dyDescent="0.25">
      <c r="A6" s="34" t="s">
        <v>300</v>
      </c>
      <c r="B6" s="34">
        <v>82</v>
      </c>
    </row>
    <row r="7" spans="1:6" x14ac:dyDescent="0.25">
      <c r="A7" s="34" t="s">
        <v>105</v>
      </c>
      <c r="B7" s="34">
        <v>35</v>
      </c>
    </row>
    <row r="8" spans="1:6" x14ac:dyDescent="0.25">
      <c r="A8" s="34" t="s">
        <v>126</v>
      </c>
      <c r="B8" s="34">
        <v>29</v>
      </c>
    </row>
    <row r="9" spans="1:6" x14ac:dyDescent="0.25">
      <c r="A9" s="34" t="s">
        <v>354</v>
      </c>
      <c r="B9" s="34">
        <v>27</v>
      </c>
    </row>
    <row r="10" spans="1:6" x14ac:dyDescent="0.25">
      <c r="A10" s="34" t="s">
        <v>116</v>
      </c>
      <c r="B10" s="34">
        <v>22</v>
      </c>
    </row>
    <row r="11" spans="1:6" x14ac:dyDescent="0.25">
      <c r="A11" s="34" t="s">
        <v>273</v>
      </c>
      <c r="B11" s="34">
        <v>20</v>
      </c>
    </row>
    <row r="12" spans="1:6" x14ac:dyDescent="0.25">
      <c r="A12" s="34" t="s">
        <v>193</v>
      </c>
      <c r="B12" s="34">
        <v>15</v>
      </c>
    </row>
    <row r="13" spans="1:6" x14ac:dyDescent="0.25">
      <c r="A13" s="34" t="s">
        <v>399</v>
      </c>
      <c r="B13" s="34">
        <v>14</v>
      </c>
    </row>
    <row r="14" spans="1:6" x14ac:dyDescent="0.25">
      <c r="A14" s="34" t="s">
        <v>207</v>
      </c>
      <c r="B14" s="34">
        <v>12</v>
      </c>
    </row>
    <row r="15" spans="1:6" x14ac:dyDescent="0.25">
      <c r="A15" s="34" t="s">
        <v>415</v>
      </c>
      <c r="B15" s="34">
        <v>12</v>
      </c>
    </row>
    <row r="16" spans="1:6" x14ac:dyDescent="0.25">
      <c r="A16" s="34" t="s">
        <v>204</v>
      </c>
      <c r="B16" s="34">
        <v>12</v>
      </c>
    </row>
    <row r="17" spans="1:2" x14ac:dyDescent="0.25">
      <c r="A17" s="34" t="s">
        <v>248</v>
      </c>
      <c r="B17" s="34">
        <v>12</v>
      </c>
    </row>
    <row r="18" spans="1:2" x14ac:dyDescent="0.25">
      <c r="A18" s="34" t="s">
        <v>305</v>
      </c>
      <c r="B18" s="34">
        <v>11</v>
      </c>
    </row>
    <row r="19" spans="1:2" x14ac:dyDescent="0.25">
      <c r="A19" s="34" t="s">
        <v>214</v>
      </c>
      <c r="B19" s="34">
        <v>11</v>
      </c>
    </row>
    <row r="20" spans="1:2" x14ac:dyDescent="0.25">
      <c r="A20" s="34" t="s">
        <v>358</v>
      </c>
      <c r="B20" s="34">
        <v>10</v>
      </c>
    </row>
    <row r="21" spans="1:2" x14ac:dyDescent="0.25">
      <c r="A21" s="34" t="s">
        <v>225</v>
      </c>
      <c r="B21" s="34">
        <v>10</v>
      </c>
    </row>
    <row r="22" spans="1:2" x14ac:dyDescent="0.25">
      <c r="A22" s="34" t="s">
        <v>435</v>
      </c>
      <c r="B22" s="34">
        <v>9</v>
      </c>
    </row>
    <row r="23" spans="1:2" x14ac:dyDescent="0.25">
      <c r="A23" s="34" t="s">
        <v>81</v>
      </c>
      <c r="B23" s="34">
        <v>7</v>
      </c>
    </row>
    <row r="24" spans="1:2" x14ac:dyDescent="0.25">
      <c r="A24" s="34" t="s">
        <v>170</v>
      </c>
      <c r="B24" s="34">
        <v>7</v>
      </c>
    </row>
    <row r="25" spans="1:2" x14ac:dyDescent="0.25">
      <c r="A25" s="34" t="s">
        <v>231</v>
      </c>
      <c r="B25" s="34">
        <v>6</v>
      </c>
    </row>
    <row r="26" spans="1:2" x14ac:dyDescent="0.25">
      <c r="A26" s="34" t="s">
        <v>92</v>
      </c>
      <c r="B26" s="34">
        <v>6</v>
      </c>
    </row>
    <row r="27" spans="1:2" x14ac:dyDescent="0.25">
      <c r="A27" s="34" t="s">
        <v>180</v>
      </c>
      <c r="B27" s="34">
        <v>5</v>
      </c>
    </row>
    <row r="28" spans="1:2" x14ac:dyDescent="0.25">
      <c r="A28" s="34" t="s">
        <v>210</v>
      </c>
      <c r="B28" s="34">
        <v>5</v>
      </c>
    </row>
    <row r="29" spans="1:2" x14ac:dyDescent="0.25">
      <c r="A29" s="34" t="s">
        <v>318</v>
      </c>
      <c r="B29" s="34">
        <v>5</v>
      </c>
    </row>
    <row r="30" spans="1:2" x14ac:dyDescent="0.25">
      <c r="A30" s="34" t="s">
        <v>97</v>
      </c>
      <c r="B30" s="34">
        <v>4</v>
      </c>
    </row>
    <row r="31" spans="1:2" x14ac:dyDescent="0.25">
      <c r="A31" s="34" t="s">
        <v>258</v>
      </c>
      <c r="B31" s="34">
        <v>4</v>
      </c>
    </row>
    <row r="32" spans="1:2" x14ac:dyDescent="0.25">
      <c r="A32" s="34" t="s">
        <v>420</v>
      </c>
      <c r="B32" s="34">
        <v>3</v>
      </c>
    </row>
    <row r="33" spans="1:2" x14ac:dyDescent="0.25">
      <c r="A33" s="34" t="s">
        <v>241</v>
      </c>
      <c r="B33" s="34">
        <v>3</v>
      </c>
    </row>
    <row r="34" spans="1:2" x14ac:dyDescent="0.25">
      <c r="A34" s="34" t="s">
        <v>408</v>
      </c>
      <c r="B34" s="34">
        <v>3</v>
      </c>
    </row>
    <row r="35" spans="1:2" x14ac:dyDescent="0.25">
      <c r="A35" s="34" t="s">
        <v>121</v>
      </c>
      <c r="B35" s="34">
        <v>3</v>
      </c>
    </row>
    <row r="36" spans="1:2" x14ac:dyDescent="0.25">
      <c r="A36" s="34" t="s">
        <v>209</v>
      </c>
      <c r="B36" s="34">
        <v>3</v>
      </c>
    </row>
    <row r="37" spans="1:2" x14ac:dyDescent="0.25">
      <c r="A37" s="34" t="s">
        <v>334</v>
      </c>
      <c r="B37" s="34">
        <v>3</v>
      </c>
    </row>
    <row r="38" spans="1:2" x14ac:dyDescent="0.25">
      <c r="A38" s="34" t="s">
        <v>471</v>
      </c>
      <c r="B38" s="34">
        <v>2</v>
      </c>
    </row>
    <row r="39" spans="1:2" x14ac:dyDescent="0.25">
      <c r="A39" s="34" t="s">
        <v>386</v>
      </c>
      <c r="B39" s="34">
        <v>2</v>
      </c>
    </row>
    <row r="40" spans="1:2" x14ac:dyDescent="0.25">
      <c r="A40" s="34" t="s">
        <v>129</v>
      </c>
      <c r="B40" s="34">
        <v>2</v>
      </c>
    </row>
    <row r="41" spans="1:2" x14ac:dyDescent="0.25">
      <c r="A41" s="34" t="s">
        <v>309</v>
      </c>
      <c r="B41" s="34">
        <v>2</v>
      </c>
    </row>
    <row r="42" spans="1:2" x14ac:dyDescent="0.25">
      <c r="A42" s="34" t="s">
        <v>405</v>
      </c>
      <c r="B42" s="34">
        <v>2</v>
      </c>
    </row>
    <row r="43" spans="1:2" x14ac:dyDescent="0.25">
      <c r="A43" s="34" t="s">
        <v>472</v>
      </c>
      <c r="B43" s="34">
        <v>2</v>
      </c>
    </row>
    <row r="44" spans="1:2" x14ac:dyDescent="0.25">
      <c r="A44" s="34" t="s">
        <v>70</v>
      </c>
      <c r="B44" s="34">
        <v>2</v>
      </c>
    </row>
    <row r="45" spans="1:2" x14ac:dyDescent="0.25">
      <c r="A45" s="34" t="s">
        <v>290</v>
      </c>
      <c r="B45" s="34">
        <v>2</v>
      </c>
    </row>
    <row r="46" spans="1:2" x14ac:dyDescent="0.25">
      <c r="A46" s="34" t="s">
        <v>143</v>
      </c>
      <c r="B46" s="34">
        <v>1</v>
      </c>
    </row>
    <row r="47" spans="1:2" x14ac:dyDescent="0.25">
      <c r="A47" s="34" t="s">
        <v>340</v>
      </c>
      <c r="B47" s="34">
        <v>1</v>
      </c>
    </row>
    <row r="48" spans="1:2" x14ac:dyDescent="0.25">
      <c r="A48" s="34" t="s">
        <v>77</v>
      </c>
      <c r="B48" s="34">
        <v>1</v>
      </c>
    </row>
    <row r="49" spans="1:2" x14ac:dyDescent="0.25">
      <c r="A49" s="34" t="s">
        <v>331</v>
      </c>
      <c r="B49" s="34">
        <v>1</v>
      </c>
    </row>
    <row r="50" spans="1:2" x14ac:dyDescent="0.25">
      <c r="A50" s="34" t="s">
        <v>473</v>
      </c>
      <c r="B50" s="34">
        <v>1</v>
      </c>
    </row>
    <row r="51" spans="1:2" x14ac:dyDescent="0.25">
      <c r="A51" s="34" t="s">
        <v>265</v>
      </c>
      <c r="B51" s="34">
        <v>1</v>
      </c>
    </row>
    <row r="52" spans="1:2" x14ac:dyDescent="0.25">
      <c r="A52" s="34" t="s">
        <v>152</v>
      </c>
      <c r="B52" s="34">
        <v>1</v>
      </c>
    </row>
    <row r="53" spans="1:2" x14ac:dyDescent="0.25">
      <c r="A53" s="34" t="s">
        <v>396</v>
      </c>
      <c r="B53" s="34">
        <v>1</v>
      </c>
    </row>
    <row r="54" spans="1:2" x14ac:dyDescent="0.25">
      <c r="A54" s="34" t="s">
        <v>182</v>
      </c>
      <c r="B54" s="34">
        <v>1</v>
      </c>
    </row>
    <row r="55" spans="1:2" x14ac:dyDescent="0.25">
      <c r="A55" s="34" t="s">
        <v>148</v>
      </c>
      <c r="B55" s="34">
        <v>1</v>
      </c>
    </row>
    <row r="56" spans="1:2" x14ac:dyDescent="0.25">
      <c r="A56" s="34" t="s">
        <v>361</v>
      </c>
      <c r="B56" s="34">
        <v>1</v>
      </c>
    </row>
    <row r="57" spans="1:2" x14ac:dyDescent="0.25">
      <c r="A57" s="39" t="s">
        <v>474</v>
      </c>
      <c r="B57" s="39">
        <v>589</v>
      </c>
    </row>
    <row r="59" spans="1:2" ht="15.75" thickBot="1" x14ac:dyDescent="0.3"/>
    <row r="60" spans="1:2" ht="15.75" thickBot="1" x14ac:dyDescent="0.3">
      <c r="A60" s="465" t="s">
        <v>475</v>
      </c>
      <c r="B60" s="466"/>
    </row>
    <row r="61" spans="1:2" x14ac:dyDescent="0.25">
      <c r="A61" s="36" t="s">
        <v>469</v>
      </c>
      <c r="B61" s="35" t="s">
        <v>470</v>
      </c>
    </row>
    <row r="62" spans="1:2" x14ac:dyDescent="0.25">
      <c r="A62" s="34" t="s">
        <v>302</v>
      </c>
      <c r="B62" s="34">
        <v>132</v>
      </c>
    </row>
    <row r="63" spans="1:2" x14ac:dyDescent="0.25">
      <c r="A63" s="34" t="s">
        <v>476</v>
      </c>
      <c r="B63" s="34">
        <v>60</v>
      </c>
    </row>
    <row r="64" spans="1:2" x14ac:dyDescent="0.25">
      <c r="A64" s="34" t="s">
        <v>105</v>
      </c>
      <c r="B64" s="34">
        <v>33</v>
      </c>
    </row>
    <row r="65" spans="1:2" x14ac:dyDescent="0.25">
      <c r="A65" s="34" t="s">
        <v>126</v>
      </c>
      <c r="B65" s="34">
        <v>26</v>
      </c>
    </row>
    <row r="66" spans="1:2" x14ac:dyDescent="0.25">
      <c r="A66" s="34" t="s">
        <v>273</v>
      </c>
      <c r="B66" s="34">
        <v>24</v>
      </c>
    </row>
    <row r="67" spans="1:2" x14ac:dyDescent="0.25">
      <c r="A67" s="34" t="s">
        <v>116</v>
      </c>
      <c r="B67" s="34">
        <v>22</v>
      </c>
    </row>
    <row r="68" spans="1:2" x14ac:dyDescent="0.25">
      <c r="A68" s="34" t="s">
        <v>435</v>
      </c>
      <c r="B68" s="34">
        <v>18</v>
      </c>
    </row>
    <row r="69" spans="1:2" x14ac:dyDescent="0.25">
      <c r="A69" s="34" t="s">
        <v>204</v>
      </c>
      <c r="B69" s="34">
        <v>18</v>
      </c>
    </row>
    <row r="70" spans="1:2" x14ac:dyDescent="0.25">
      <c r="A70" s="34" t="s">
        <v>354</v>
      </c>
      <c r="B70" s="34">
        <v>13</v>
      </c>
    </row>
    <row r="71" spans="1:2" x14ac:dyDescent="0.25">
      <c r="A71" s="34" t="s">
        <v>477</v>
      </c>
      <c r="B71" s="34">
        <v>13</v>
      </c>
    </row>
    <row r="72" spans="1:2" x14ac:dyDescent="0.25">
      <c r="A72" s="34" t="s">
        <v>248</v>
      </c>
      <c r="B72" s="34">
        <v>12</v>
      </c>
    </row>
    <row r="73" spans="1:2" x14ac:dyDescent="0.25">
      <c r="A73" s="34" t="s">
        <v>193</v>
      </c>
      <c r="B73" s="34">
        <v>12</v>
      </c>
    </row>
    <row r="74" spans="1:2" x14ac:dyDescent="0.25">
      <c r="A74" s="34" t="s">
        <v>214</v>
      </c>
      <c r="B74" s="34">
        <v>12</v>
      </c>
    </row>
    <row r="75" spans="1:2" x14ac:dyDescent="0.25">
      <c r="A75" s="34" t="s">
        <v>305</v>
      </c>
      <c r="B75" s="34">
        <v>11</v>
      </c>
    </row>
    <row r="76" spans="1:2" x14ac:dyDescent="0.25">
      <c r="A76" s="34" t="s">
        <v>415</v>
      </c>
      <c r="B76" s="34">
        <v>10</v>
      </c>
    </row>
    <row r="77" spans="1:2" x14ac:dyDescent="0.25">
      <c r="A77" s="34" t="s">
        <v>81</v>
      </c>
      <c r="B77" s="34">
        <v>10</v>
      </c>
    </row>
    <row r="78" spans="1:2" x14ac:dyDescent="0.25">
      <c r="A78" s="34" t="s">
        <v>207</v>
      </c>
      <c r="B78" s="34">
        <v>9</v>
      </c>
    </row>
    <row r="79" spans="1:2" x14ac:dyDescent="0.25">
      <c r="A79" s="34" t="s">
        <v>399</v>
      </c>
      <c r="B79" s="34">
        <v>9</v>
      </c>
    </row>
    <row r="80" spans="1:2" x14ac:dyDescent="0.25">
      <c r="A80" s="34" t="s">
        <v>225</v>
      </c>
      <c r="B80" s="34">
        <v>8</v>
      </c>
    </row>
    <row r="81" spans="1:2" x14ac:dyDescent="0.25">
      <c r="A81" s="34" t="s">
        <v>180</v>
      </c>
      <c r="B81" s="34">
        <v>8</v>
      </c>
    </row>
    <row r="82" spans="1:2" x14ac:dyDescent="0.25">
      <c r="A82" s="34" t="s">
        <v>170</v>
      </c>
      <c r="B82" s="34">
        <v>7</v>
      </c>
    </row>
    <row r="83" spans="1:2" x14ac:dyDescent="0.25">
      <c r="A83" s="34" t="s">
        <v>92</v>
      </c>
      <c r="B83" s="34">
        <v>6</v>
      </c>
    </row>
    <row r="84" spans="1:2" x14ac:dyDescent="0.25">
      <c r="A84" s="34" t="s">
        <v>210</v>
      </c>
      <c r="B84" s="34">
        <v>6</v>
      </c>
    </row>
    <row r="85" spans="1:2" x14ac:dyDescent="0.25">
      <c r="A85" s="34" t="s">
        <v>318</v>
      </c>
      <c r="B85" s="34">
        <v>5</v>
      </c>
    </row>
    <row r="86" spans="1:2" x14ac:dyDescent="0.25">
      <c r="A86" s="34" t="s">
        <v>231</v>
      </c>
      <c r="B86" s="34">
        <v>5</v>
      </c>
    </row>
    <row r="87" spans="1:2" x14ac:dyDescent="0.25">
      <c r="A87" s="34" t="s">
        <v>97</v>
      </c>
      <c r="B87" s="34">
        <v>4</v>
      </c>
    </row>
    <row r="88" spans="1:2" x14ac:dyDescent="0.25">
      <c r="A88" s="34" t="s">
        <v>121</v>
      </c>
      <c r="B88" s="34">
        <v>4</v>
      </c>
    </row>
    <row r="89" spans="1:2" x14ac:dyDescent="0.25">
      <c r="A89" s="34" t="s">
        <v>478</v>
      </c>
      <c r="B89" s="34">
        <v>4</v>
      </c>
    </row>
    <row r="90" spans="1:2" x14ac:dyDescent="0.25">
      <c r="A90" s="34" t="s">
        <v>420</v>
      </c>
      <c r="B90" s="34">
        <v>3</v>
      </c>
    </row>
    <row r="91" spans="1:2" x14ac:dyDescent="0.25">
      <c r="A91" s="34" t="s">
        <v>241</v>
      </c>
      <c r="B91" s="34">
        <v>3</v>
      </c>
    </row>
    <row r="92" spans="1:2" x14ac:dyDescent="0.25">
      <c r="A92" s="34" t="s">
        <v>209</v>
      </c>
      <c r="B92" s="34">
        <v>3</v>
      </c>
    </row>
    <row r="93" spans="1:2" x14ac:dyDescent="0.25">
      <c r="A93" s="34" t="s">
        <v>334</v>
      </c>
      <c r="B93" s="34">
        <v>3</v>
      </c>
    </row>
    <row r="94" spans="1:2" x14ac:dyDescent="0.25">
      <c r="A94" s="34" t="s">
        <v>471</v>
      </c>
      <c r="B94" s="34">
        <v>2</v>
      </c>
    </row>
    <row r="95" spans="1:2" x14ac:dyDescent="0.25">
      <c r="A95" s="34" t="s">
        <v>111</v>
      </c>
      <c r="B95" s="34">
        <v>2</v>
      </c>
    </row>
    <row r="96" spans="1:2" x14ac:dyDescent="0.25">
      <c r="A96" s="34" t="s">
        <v>386</v>
      </c>
      <c r="B96" s="34">
        <v>2</v>
      </c>
    </row>
    <row r="97" spans="1:2" x14ac:dyDescent="0.25">
      <c r="A97" s="34" t="s">
        <v>70</v>
      </c>
      <c r="B97" s="34">
        <v>2</v>
      </c>
    </row>
    <row r="98" spans="1:2" x14ac:dyDescent="0.25">
      <c r="A98" s="34" t="s">
        <v>196</v>
      </c>
      <c r="B98" s="34">
        <v>2</v>
      </c>
    </row>
    <row r="99" spans="1:2" x14ac:dyDescent="0.25">
      <c r="A99" s="34" t="s">
        <v>479</v>
      </c>
      <c r="B99" s="34">
        <v>2</v>
      </c>
    </row>
    <row r="100" spans="1:2" x14ac:dyDescent="0.25">
      <c r="A100" s="34" t="s">
        <v>472</v>
      </c>
      <c r="B100" s="34">
        <v>2</v>
      </c>
    </row>
    <row r="101" spans="1:2" x14ac:dyDescent="0.25">
      <c r="A101" s="34" t="s">
        <v>480</v>
      </c>
      <c r="B101" s="34">
        <v>2</v>
      </c>
    </row>
    <row r="102" spans="1:2" x14ac:dyDescent="0.25">
      <c r="A102" s="34" t="s">
        <v>481</v>
      </c>
      <c r="B102" s="34">
        <v>1</v>
      </c>
    </row>
    <row r="103" spans="1:2" x14ac:dyDescent="0.25">
      <c r="A103" s="34" t="s">
        <v>276</v>
      </c>
      <c r="B103" s="34">
        <v>1</v>
      </c>
    </row>
    <row r="104" spans="1:2" x14ac:dyDescent="0.25">
      <c r="A104" s="34" t="s">
        <v>309</v>
      </c>
      <c r="B104" s="34">
        <v>1</v>
      </c>
    </row>
    <row r="105" spans="1:2" x14ac:dyDescent="0.25">
      <c r="A105" s="34" t="s">
        <v>148</v>
      </c>
      <c r="B105" s="34">
        <v>1</v>
      </c>
    </row>
    <row r="106" spans="1:2" x14ac:dyDescent="0.25">
      <c r="A106" s="34" t="s">
        <v>482</v>
      </c>
      <c r="B106" s="34">
        <v>1</v>
      </c>
    </row>
    <row r="107" spans="1:2" x14ac:dyDescent="0.25">
      <c r="A107" s="34" t="s">
        <v>143</v>
      </c>
      <c r="B107" s="34">
        <v>1</v>
      </c>
    </row>
    <row r="108" spans="1:2" x14ac:dyDescent="0.25">
      <c r="A108" s="34" t="s">
        <v>483</v>
      </c>
      <c r="B108" s="34">
        <v>1</v>
      </c>
    </row>
    <row r="109" spans="1:2" x14ac:dyDescent="0.25">
      <c r="A109" s="34" t="s">
        <v>129</v>
      </c>
      <c r="B109" s="34">
        <v>1</v>
      </c>
    </row>
    <row r="110" spans="1:2" x14ac:dyDescent="0.25">
      <c r="A110" s="34" t="s">
        <v>290</v>
      </c>
      <c r="B110" s="34">
        <v>1</v>
      </c>
    </row>
    <row r="111" spans="1:2" x14ac:dyDescent="0.25">
      <c r="A111" s="34" t="s">
        <v>396</v>
      </c>
      <c r="B111" s="34">
        <v>1</v>
      </c>
    </row>
    <row r="112" spans="1:2" x14ac:dyDescent="0.25">
      <c r="A112" s="34" t="s">
        <v>77</v>
      </c>
      <c r="B112" s="34">
        <v>1</v>
      </c>
    </row>
    <row r="113" spans="1:2" x14ac:dyDescent="0.25">
      <c r="A113" s="34" t="s">
        <v>405</v>
      </c>
      <c r="B113" s="34">
        <v>1</v>
      </c>
    </row>
    <row r="114" spans="1:2" x14ac:dyDescent="0.25">
      <c r="A114" s="34" t="s">
        <v>331</v>
      </c>
      <c r="B114" s="34">
        <v>1</v>
      </c>
    </row>
    <row r="115" spans="1:2" x14ac:dyDescent="0.25">
      <c r="A115" s="34" t="s">
        <v>473</v>
      </c>
      <c r="B115" s="34">
        <v>1</v>
      </c>
    </row>
    <row r="116" spans="1:2" x14ac:dyDescent="0.25">
      <c r="A116" s="44" t="s">
        <v>474</v>
      </c>
      <c r="B116" s="43">
        <v>543</v>
      </c>
    </row>
    <row r="118" spans="1:2" ht="15.75" thickBot="1" x14ac:dyDescent="0.3"/>
    <row r="119" spans="1:2" ht="15.75" thickBot="1" x14ac:dyDescent="0.3">
      <c r="A119" s="465" t="s">
        <v>484</v>
      </c>
      <c r="B119" s="466"/>
    </row>
    <row r="120" spans="1:2" x14ac:dyDescent="0.25">
      <c r="A120" s="36" t="s">
        <v>469</v>
      </c>
      <c r="B120" s="35" t="s">
        <v>470</v>
      </c>
    </row>
    <row r="121" spans="1:2" x14ac:dyDescent="0.25">
      <c r="A121" s="15" t="s">
        <v>302</v>
      </c>
      <c r="B121" s="34">
        <v>148</v>
      </c>
    </row>
    <row r="122" spans="1:2" x14ac:dyDescent="0.25">
      <c r="A122" s="15" t="s">
        <v>476</v>
      </c>
      <c r="B122" s="34">
        <v>50</v>
      </c>
    </row>
    <row r="123" spans="1:2" x14ac:dyDescent="0.25">
      <c r="A123" s="15" t="s">
        <v>485</v>
      </c>
      <c r="B123" s="34">
        <v>40</v>
      </c>
    </row>
    <row r="124" spans="1:2" x14ac:dyDescent="0.25">
      <c r="A124" s="15" t="s">
        <v>116</v>
      </c>
      <c r="B124" s="34">
        <v>35</v>
      </c>
    </row>
    <row r="125" spans="1:2" x14ac:dyDescent="0.25">
      <c r="A125" s="15" t="s">
        <v>126</v>
      </c>
      <c r="B125" s="34">
        <v>26</v>
      </c>
    </row>
    <row r="126" spans="1:2" x14ac:dyDescent="0.25">
      <c r="A126" s="15" t="s">
        <v>214</v>
      </c>
      <c r="B126" s="34">
        <v>25</v>
      </c>
    </row>
    <row r="127" spans="1:2" x14ac:dyDescent="0.25">
      <c r="A127" s="15" t="s">
        <v>210</v>
      </c>
      <c r="B127" s="34">
        <v>21</v>
      </c>
    </row>
    <row r="128" spans="1:2" x14ac:dyDescent="0.25">
      <c r="A128" s="15" t="s">
        <v>204</v>
      </c>
      <c r="B128" s="34">
        <v>19</v>
      </c>
    </row>
    <row r="129" spans="1:2" x14ac:dyDescent="0.25">
      <c r="A129" s="15" t="s">
        <v>273</v>
      </c>
      <c r="B129" s="34">
        <v>19</v>
      </c>
    </row>
    <row r="130" spans="1:2" x14ac:dyDescent="0.25">
      <c r="A130" s="15" t="s">
        <v>354</v>
      </c>
      <c r="B130" s="34">
        <v>14</v>
      </c>
    </row>
    <row r="131" spans="1:2" x14ac:dyDescent="0.25">
      <c r="A131" s="15" t="s">
        <v>415</v>
      </c>
      <c r="B131" s="34">
        <v>14</v>
      </c>
    </row>
    <row r="132" spans="1:2" x14ac:dyDescent="0.25">
      <c r="A132" s="15" t="s">
        <v>248</v>
      </c>
      <c r="B132" s="34">
        <v>13</v>
      </c>
    </row>
    <row r="133" spans="1:2" x14ac:dyDescent="0.25">
      <c r="A133" s="15" t="s">
        <v>399</v>
      </c>
      <c r="B133" s="34">
        <v>12</v>
      </c>
    </row>
    <row r="134" spans="1:2" x14ac:dyDescent="0.25">
      <c r="A134" s="15" t="s">
        <v>435</v>
      </c>
      <c r="B134" s="34">
        <v>11</v>
      </c>
    </row>
    <row r="135" spans="1:2" x14ac:dyDescent="0.25">
      <c r="A135" s="15" t="s">
        <v>81</v>
      </c>
      <c r="B135" s="34">
        <v>11</v>
      </c>
    </row>
    <row r="136" spans="1:2" x14ac:dyDescent="0.25">
      <c r="A136" s="15" t="s">
        <v>486</v>
      </c>
      <c r="B136" s="34">
        <v>10</v>
      </c>
    </row>
    <row r="137" spans="1:2" x14ac:dyDescent="0.25">
      <c r="A137" s="15" t="s">
        <v>358</v>
      </c>
      <c r="B137" s="34">
        <v>10</v>
      </c>
    </row>
    <row r="138" spans="1:2" x14ac:dyDescent="0.25">
      <c r="A138" s="15" t="s">
        <v>225</v>
      </c>
      <c r="B138" s="34">
        <v>10</v>
      </c>
    </row>
    <row r="139" spans="1:2" x14ac:dyDescent="0.25">
      <c r="A139" s="15" t="s">
        <v>305</v>
      </c>
      <c r="B139" s="34">
        <v>9</v>
      </c>
    </row>
    <row r="140" spans="1:2" x14ac:dyDescent="0.25">
      <c r="A140" s="15" t="s">
        <v>231</v>
      </c>
      <c r="B140" s="34">
        <v>7</v>
      </c>
    </row>
    <row r="141" spans="1:2" x14ac:dyDescent="0.25">
      <c r="A141" s="15" t="s">
        <v>487</v>
      </c>
      <c r="B141" s="34">
        <v>7</v>
      </c>
    </row>
    <row r="142" spans="1:2" x14ac:dyDescent="0.25">
      <c r="A142" s="15" t="s">
        <v>92</v>
      </c>
      <c r="B142" s="34">
        <v>7</v>
      </c>
    </row>
    <row r="143" spans="1:2" x14ac:dyDescent="0.25">
      <c r="A143" s="15" t="s">
        <v>180</v>
      </c>
      <c r="B143" s="34">
        <v>6</v>
      </c>
    </row>
    <row r="144" spans="1:2" x14ac:dyDescent="0.25">
      <c r="A144" s="15" t="s">
        <v>170</v>
      </c>
      <c r="B144" s="34">
        <v>6</v>
      </c>
    </row>
    <row r="145" spans="1:2" x14ac:dyDescent="0.25">
      <c r="A145" s="15" t="s">
        <v>318</v>
      </c>
      <c r="B145" s="34">
        <v>6</v>
      </c>
    </row>
    <row r="146" spans="1:2" x14ac:dyDescent="0.25">
      <c r="A146" s="15" t="s">
        <v>405</v>
      </c>
      <c r="B146" s="34">
        <v>5</v>
      </c>
    </row>
    <row r="147" spans="1:2" x14ac:dyDescent="0.25">
      <c r="A147" s="15" t="s">
        <v>478</v>
      </c>
      <c r="B147" s="34">
        <v>4</v>
      </c>
    </row>
    <row r="148" spans="1:2" x14ac:dyDescent="0.25">
      <c r="A148" s="15" t="s">
        <v>121</v>
      </c>
      <c r="B148" s="34">
        <v>4</v>
      </c>
    </row>
    <row r="149" spans="1:2" x14ac:dyDescent="0.25">
      <c r="A149" s="15" t="s">
        <v>309</v>
      </c>
      <c r="B149" s="34">
        <v>3</v>
      </c>
    </row>
    <row r="150" spans="1:2" x14ac:dyDescent="0.25">
      <c r="A150" s="15" t="s">
        <v>334</v>
      </c>
      <c r="B150" s="34">
        <v>3</v>
      </c>
    </row>
    <row r="151" spans="1:2" x14ac:dyDescent="0.25">
      <c r="A151" s="15" t="s">
        <v>97</v>
      </c>
      <c r="B151" s="34">
        <v>3</v>
      </c>
    </row>
    <row r="152" spans="1:2" x14ac:dyDescent="0.25">
      <c r="A152" s="15" t="s">
        <v>420</v>
      </c>
      <c r="B152" s="34">
        <v>3</v>
      </c>
    </row>
    <row r="153" spans="1:2" x14ac:dyDescent="0.25">
      <c r="A153" s="15" t="s">
        <v>488</v>
      </c>
      <c r="B153" s="34">
        <v>3</v>
      </c>
    </row>
    <row r="154" spans="1:2" x14ac:dyDescent="0.25">
      <c r="A154" s="15" t="s">
        <v>396</v>
      </c>
      <c r="B154" s="34">
        <v>3</v>
      </c>
    </row>
    <row r="155" spans="1:2" x14ac:dyDescent="0.25">
      <c r="A155" s="15" t="s">
        <v>241</v>
      </c>
      <c r="B155" s="34">
        <v>3</v>
      </c>
    </row>
    <row r="156" spans="1:2" x14ac:dyDescent="0.25">
      <c r="A156" s="15" t="s">
        <v>148</v>
      </c>
      <c r="B156" s="34">
        <v>2</v>
      </c>
    </row>
    <row r="157" spans="1:2" x14ac:dyDescent="0.25">
      <c r="A157" s="15" t="s">
        <v>472</v>
      </c>
      <c r="B157" s="34">
        <v>2</v>
      </c>
    </row>
    <row r="158" spans="1:2" x14ac:dyDescent="0.25">
      <c r="A158" s="15" t="s">
        <v>471</v>
      </c>
      <c r="B158" s="34">
        <v>2</v>
      </c>
    </row>
    <row r="159" spans="1:2" x14ac:dyDescent="0.25">
      <c r="A159" s="15" t="s">
        <v>480</v>
      </c>
      <c r="B159" s="34">
        <v>2</v>
      </c>
    </row>
    <row r="160" spans="1:2" x14ac:dyDescent="0.25">
      <c r="A160" s="15" t="s">
        <v>386</v>
      </c>
      <c r="B160" s="34">
        <v>2</v>
      </c>
    </row>
    <row r="161" spans="1:2" x14ac:dyDescent="0.25">
      <c r="A161" s="15" t="s">
        <v>70</v>
      </c>
      <c r="B161" s="34">
        <v>2</v>
      </c>
    </row>
    <row r="162" spans="1:2" x14ac:dyDescent="0.25">
      <c r="A162" s="15" t="s">
        <v>265</v>
      </c>
      <c r="B162" s="34">
        <v>1</v>
      </c>
    </row>
    <row r="163" spans="1:2" x14ac:dyDescent="0.25">
      <c r="A163" s="15" t="s">
        <v>331</v>
      </c>
      <c r="B163" s="34">
        <v>1</v>
      </c>
    </row>
    <row r="164" spans="1:2" x14ac:dyDescent="0.25">
      <c r="A164" s="15" t="s">
        <v>479</v>
      </c>
      <c r="B164" s="34">
        <v>1</v>
      </c>
    </row>
    <row r="165" spans="1:2" x14ac:dyDescent="0.25">
      <c r="A165" s="15" t="s">
        <v>344</v>
      </c>
      <c r="B165" s="34">
        <v>1</v>
      </c>
    </row>
    <row r="166" spans="1:2" x14ac:dyDescent="0.25">
      <c r="A166" s="15" t="s">
        <v>143</v>
      </c>
      <c r="B166" s="34">
        <v>1</v>
      </c>
    </row>
    <row r="167" spans="1:2" x14ac:dyDescent="0.25">
      <c r="A167" s="15" t="s">
        <v>290</v>
      </c>
      <c r="B167" s="34">
        <v>1</v>
      </c>
    </row>
    <row r="168" spans="1:2" x14ac:dyDescent="0.25">
      <c r="A168" s="15" t="s">
        <v>77</v>
      </c>
      <c r="B168" s="34">
        <v>1</v>
      </c>
    </row>
    <row r="169" spans="1:2" x14ac:dyDescent="0.25">
      <c r="A169" s="15" t="s">
        <v>473</v>
      </c>
      <c r="B169" s="34">
        <v>1</v>
      </c>
    </row>
    <row r="170" spans="1:2" x14ac:dyDescent="0.25">
      <c r="A170" s="15" t="s">
        <v>482</v>
      </c>
      <c r="B170" s="34">
        <v>1</v>
      </c>
    </row>
    <row r="171" spans="1:2" x14ac:dyDescent="0.25">
      <c r="A171" s="15" t="s">
        <v>209</v>
      </c>
      <c r="B171" s="34">
        <v>1</v>
      </c>
    </row>
    <row r="172" spans="1:2" x14ac:dyDescent="0.25">
      <c r="A172" s="15" t="s">
        <v>129</v>
      </c>
      <c r="B172" s="34">
        <v>1</v>
      </c>
    </row>
    <row r="173" spans="1:2" x14ac:dyDescent="0.25">
      <c r="A173" s="15" t="s">
        <v>111</v>
      </c>
      <c r="B173" s="34">
        <v>1</v>
      </c>
    </row>
    <row r="174" spans="1:2" x14ac:dyDescent="0.25">
      <c r="A174" s="15" t="s">
        <v>196</v>
      </c>
      <c r="B174" s="34">
        <v>1</v>
      </c>
    </row>
    <row r="175" spans="1:2" x14ac:dyDescent="0.25">
      <c r="A175" s="15" t="s">
        <v>483</v>
      </c>
      <c r="B175" s="34">
        <v>1</v>
      </c>
    </row>
    <row r="176" spans="1:2" x14ac:dyDescent="0.25">
      <c r="A176" s="44" t="s">
        <v>474</v>
      </c>
      <c r="B176" s="43">
        <v>596</v>
      </c>
    </row>
    <row r="177" spans="1:3" s="7" customFormat="1" x14ac:dyDescent="0.25">
      <c r="A177" s="42"/>
      <c r="B177" s="42"/>
    </row>
    <row r="178" spans="1:3" s="7" customFormat="1" ht="15.75" thickBot="1" x14ac:dyDescent="0.3">
      <c r="A178" s="42"/>
      <c r="B178" s="42"/>
    </row>
    <row r="179" spans="1:3" ht="15.75" thickBot="1" x14ac:dyDescent="0.3">
      <c r="A179" s="465" t="s">
        <v>489</v>
      </c>
      <c r="B179" s="466"/>
    </row>
    <row r="180" spans="1:3" x14ac:dyDescent="0.25">
      <c r="A180" s="41" t="s">
        <v>469</v>
      </c>
      <c r="B180" s="40" t="s">
        <v>470</v>
      </c>
    </row>
    <row r="181" spans="1:3" x14ac:dyDescent="0.25">
      <c r="A181" s="34" t="s">
        <v>302</v>
      </c>
      <c r="B181" s="34">
        <v>139</v>
      </c>
    </row>
    <row r="182" spans="1:3" x14ac:dyDescent="0.25">
      <c r="A182" s="34" t="s">
        <v>476</v>
      </c>
      <c r="B182" s="34">
        <v>56</v>
      </c>
    </row>
    <row r="183" spans="1:3" x14ac:dyDescent="0.25">
      <c r="A183" s="34" t="s">
        <v>210</v>
      </c>
      <c r="B183" s="34">
        <v>31</v>
      </c>
      <c r="C183" s="23"/>
    </row>
    <row r="184" spans="1:3" x14ac:dyDescent="0.25">
      <c r="A184" s="34" t="s">
        <v>485</v>
      </c>
      <c r="B184" s="34">
        <v>27</v>
      </c>
    </row>
    <row r="185" spans="1:3" x14ac:dyDescent="0.25">
      <c r="A185" s="34" t="s">
        <v>126</v>
      </c>
      <c r="B185" s="34">
        <v>26</v>
      </c>
    </row>
    <row r="186" spans="1:3" x14ac:dyDescent="0.25">
      <c r="A186" s="34" t="s">
        <v>273</v>
      </c>
      <c r="B186" s="34">
        <v>22</v>
      </c>
    </row>
    <row r="187" spans="1:3" x14ac:dyDescent="0.25">
      <c r="A187" s="34" t="s">
        <v>116</v>
      </c>
      <c r="B187" s="34">
        <v>19</v>
      </c>
    </row>
    <row r="188" spans="1:3" x14ac:dyDescent="0.25">
      <c r="A188" s="34" t="s">
        <v>405</v>
      </c>
      <c r="B188" s="34">
        <v>17</v>
      </c>
    </row>
    <row r="189" spans="1:3" x14ac:dyDescent="0.25">
      <c r="A189" s="34" t="s">
        <v>415</v>
      </c>
      <c r="B189" s="34">
        <v>15</v>
      </c>
    </row>
    <row r="190" spans="1:3" x14ac:dyDescent="0.25">
      <c r="A190" s="34" t="s">
        <v>214</v>
      </c>
      <c r="B190" s="34">
        <v>15</v>
      </c>
    </row>
    <row r="191" spans="1:3" x14ac:dyDescent="0.25">
      <c r="A191" s="34" t="s">
        <v>231</v>
      </c>
      <c r="B191" s="34">
        <v>14</v>
      </c>
    </row>
    <row r="192" spans="1:3" x14ac:dyDescent="0.25">
      <c r="A192" s="34" t="s">
        <v>354</v>
      </c>
      <c r="B192" s="34">
        <v>14</v>
      </c>
    </row>
    <row r="193" spans="1:2" x14ac:dyDescent="0.25">
      <c r="A193" s="34" t="s">
        <v>248</v>
      </c>
      <c r="B193" s="34">
        <v>12</v>
      </c>
    </row>
    <row r="194" spans="1:2" x14ac:dyDescent="0.25">
      <c r="A194" s="34" t="s">
        <v>92</v>
      </c>
      <c r="B194" s="34">
        <v>11</v>
      </c>
    </row>
    <row r="195" spans="1:2" x14ac:dyDescent="0.25">
      <c r="A195" s="34" t="s">
        <v>486</v>
      </c>
      <c r="B195" s="34">
        <v>11</v>
      </c>
    </row>
    <row r="196" spans="1:2" x14ac:dyDescent="0.25">
      <c r="A196" s="34" t="s">
        <v>204</v>
      </c>
      <c r="B196" s="34">
        <v>11</v>
      </c>
    </row>
    <row r="197" spans="1:2" x14ac:dyDescent="0.25">
      <c r="A197" s="34" t="s">
        <v>435</v>
      </c>
      <c r="B197" s="34">
        <v>10</v>
      </c>
    </row>
    <row r="198" spans="1:2" x14ac:dyDescent="0.25">
      <c r="A198" s="34" t="s">
        <v>81</v>
      </c>
      <c r="B198" s="34">
        <v>10</v>
      </c>
    </row>
    <row r="199" spans="1:2" x14ac:dyDescent="0.25">
      <c r="A199" s="34" t="s">
        <v>399</v>
      </c>
      <c r="B199" s="34">
        <v>10</v>
      </c>
    </row>
    <row r="200" spans="1:2" x14ac:dyDescent="0.25">
      <c r="A200" s="34" t="s">
        <v>225</v>
      </c>
      <c r="B200" s="34">
        <v>9</v>
      </c>
    </row>
    <row r="201" spans="1:2" x14ac:dyDescent="0.25">
      <c r="A201" s="34" t="s">
        <v>487</v>
      </c>
      <c r="B201" s="34">
        <v>8</v>
      </c>
    </row>
    <row r="202" spans="1:2" x14ac:dyDescent="0.25">
      <c r="A202" s="34" t="s">
        <v>180</v>
      </c>
      <c r="B202" s="34">
        <v>8</v>
      </c>
    </row>
    <row r="203" spans="1:2" x14ac:dyDescent="0.25">
      <c r="A203" s="34" t="s">
        <v>305</v>
      </c>
      <c r="B203" s="34">
        <v>8</v>
      </c>
    </row>
    <row r="204" spans="1:2" x14ac:dyDescent="0.25">
      <c r="A204" s="34" t="s">
        <v>121</v>
      </c>
      <c r="B204" s="34">
        <v>8</v>
      </c>
    </row>
    <row r="205" spans="1:2" x14ac:dyDescent="0.25">
      <c r="A205" s="34" t="s">
        <v>358</v>
      </c>
      <c r="B205" s="34">
        <v>7</v>
      </c>
    </row>
    <row r="206" spans="1:2" x14ac:dyDescent="0.25">
      <c r="A206" s="34" t="s">
        <v>318</v>
      </c>
      <c r="B206" s="34">
        <v>6</v>
      </c>
    </row>
    <row r="207" spans="1:2" x14ac:dyDescent="0.25">
      <c r="A207" s="34" t="s">
        <v>309</v>
      </c>
      <c r="B207" s="34">
        <v>5</v>
      </c>
    </row>
    <row r="208" spans="1:2" x14ac:dyDescent="0.25">
      <c r="A208" s="34" t="s">
        <v>143</v>
      </c>
      <c r="B208" s="34">
        <v>4</v>
      </c>
    </row>
    <row r="209" spans="1:2" x14ac:dyDescent="0.25">
      <c r="A209" s="34" t="s">
        <v>396</v>
      </c>
      <c r="B209" s="34">
        <v>4</v>
      </c>
    </row>
    <row r="210" spans="1:2" x14ac:dyDescent="0.25">
      <c r="A210" s="34" t="s">
        <v>488</v>
      </c>
      <c r="B210" s="34">
        <v>3</v>
      </c>
    </row>
    <row r="211" spans="1:2" x14ac:dyDescent="0.25">
      <c r="A211" s="34" t="s">
        <v>97</v>
      </c>
      <c r="B211" s="34">
        <v>3</v>
      </c>
    </row>
    <row r="212" spans="1:2" x14ac:dyDescent="0.25">
      <c r="A212" s="34" t="s">
        <v>420</v>
      </c>
      <c r="B212" s="34">
        <v>3</v>
      </c>
    </row>
    <row r="213" spans="1:2" x14ac:dyDescent="0.25">
      <c r="A213" s="34" t="s">
        <v>334</v>
      </c>
      <c r="B213" s="34">
        <v>3</v>
      </c>
    </row>
    <row r="214" spans="1:2" x14ac:dyDescent="0.25">
      <c r="A214" s="34" t="s">
        <v>479</v>
      </c>
      <c r="B214" s="34">
        <v>3</v>
      </c>
    </row>
    <row r="215" spans="1:2" x14ac:dyDescent="0.25">
      <c r="A215" s="34" t="s">
        <v>241</v>
      </c>
      <c r="B215" s="34">
        <v>3</v>
      </c>
    </row>
    <row r="216" spans="1:2" x14ac:dyDescent="0.25">
      <c r="A216" s="34" t="s">
        <v>478</v>
      </c>
      <c r="B216" s="34">
        <v>2</v>
      </c>
    </row>
    <row r="217" spans="1:2" x14ac:dyDescent="0.25">
      <c r="A217" s="34" t="s">
        <v>363</v>
      </c>
      <c r="B217" s="34">
        <v>2</v>
      </c>
    </row>
    <row r="218" spans="1:2" x14ac:dyDescent="0.25">
      <c r="A218" s="34" t="s">
        <v>265</v>
      </c>
      <c r="B218" s="34">
        <v>2</v>
      </c>
    </row>
    <row r="219" spans="1:2" x14ac:dyDescent="0.25">
      <c r="A219" s="34" t="s">
        <v>170</v>
      </c>
      <c r="B219" s="34">
        <v>2</v>
      </c>
    </row>
    <row r="220" spans="1:2" x14ac:dyDescent="0.25">
      <c r="A220" s="34" t="s">
        <v>70</v>
      </c>
      <c r="B220" s="34">
        <v>2</v>
      </c>
    </row>
    <row r="221" spans="1:2" x14ac:dyDescent="0.25">
      <c r="A221" s="34" t="s">
        <v>331</v>
      </c>
      <c r="B221" s="34">
        <v>1</v>
      </c>
    </row>
    <row r="222" spans="1:2" x14ac:dyDescent="0.25">
      <c r="A222" s="34" t="s">
        <v>480</v>
      </c>
      <c r="B222" s="34">
        <v>1</v>
      </c>
    </row>
    <row r="223" spans="1:2" x14ac:dyDescent="0.25">
      <c r="A223" s="34" t="s">
        <v>252</v>
      </c>
      <c r="B223" s="34">
        <v>1</v>
      </c>
    </row>
    <row r="224" spans="1:2" x14ac:dyDescent="0.25">
      <c r="A224" s="34" t="s">
        <v>490</v>
      </c>
      <c r="B224" s="34">
        <v>1</v>
      </c>
    </row>
    <row r="225" spans="1:6" x14ac:dyDescent="0.25">
      <c r="A225" s="34" t="s">
        <v>111</v>
      </c>
      <c r="B225" s="34">
        <v>1</v>
      </c>
    </row>
    <row r="226" spans="1:6" x14ac:dyDescent="0.25">
      <c r="A226" s="34" t="s">
        <v>344</v>
      </c>
      <c r="B226" s="34">
        <v>1</v>
      </c>
    </row>
    <row r="227" spans="1:6" x14ac:dyDescent="0.25">
      <c r="A227" s="34" t="s">
        <v>129</v>
      </c>
      <c r="B227" s="34">
        <v>1</v>
      </c>
      <c r="F227" t="s">
        <v>491</v>
      </c>
    </row>
    <row r="228" spans="1:6" x14ac:dyDescent="0.25">
      <c r="A228" s="34" t="s">
        <v>492</v>
      </c>
      <c r="B228" s="34">
        <v>1</v>
      </c>
    </row>
    <row r="229" spans="1:6" x14ac:dyDescent="0.25">
      <c r="A229" s="34" t="s">
        <v>77</v>
      </c>
      <c r="B229" s="34">
        <v>1</v>
      </c>
    </row>
    <row r="230" spans="1:6" x14ac:dyDescent="0.25">
      <c r="A230" s="34" t="s">
        <v>290</v>
      </c>
      <c r="B230" s="34">
        <v>1</v>
      </c>
    </row>
    <row r="231" spans="1:6" x14ac:dyDescent="0.25">
      <c r="A231" s="34" t="s">
        <v>412</v>
      </c>
      <c r="B231" s="34">
        <v>1</v>
      </c>
    </row>
    <row r="232" spans="1:6" x14ac:dyDescent="0.25">
      <c r="A232" s="34" t="s">
        <v>148</v>
      </c>
      <c r="B232" s="34">
        <v>1</v>
      </c>
    </row>
    <row r="233" spans="1:6" x14ac:dyDescent="0.25">
      <c r="A233" s="34" t="s">
        <v>276</v>
      </c>
      <c r="B233" s="34">
        <v>1</v>
      </c>
    </row>
    <row r="234" spans="1:6" x14ac:dyDescent="0.25">
      <c r="A234" s="34" t="s">
        <v>482</v>
      </c>
      <c r="B234" s="34">
        <v>1</v>
      </c>
    </row>
    <row r="235" spans="1:6" x14ac:dyDescent="0.25">
      <c r="A235" s="34" t="s">
        <v>386</v>
      </c>
      <c r="B235" s="34">
        <v>1</v>
      </c>
    </row>
    <row r="236" spans="1:6" x14ac:dyDescent="0.25">
      <c r="A236" s="34" t="s">
        <v>483</v>
      </c>
      <c r="B236" s="34">
        <v>1</v>
      </c>
    </row>
    <row r="237" spans="1:6" ht="15.75" thickBot="1" x14ac:dyDescent="0.3">
      <c r="A237" s="39" t="s">
        <v>474</v>
      </c>
      <c r="B237" s="39">
        <v>581</v>
      </c>
    </row>
    <row r="238" spans="1:6" x14ac:dyDescent="0.25">
      <c r="A238" s="38"/>
      <c r="B238" s="38"/>
    </row>
    <row r="239" spans="1:6" ht="15.75" thickBot="1" x14ac:dyDescent="0.3">
      <c r="A239" s="37"/>
      <c r="B239" s="37"/>
    </row>
    <row r="240" spans="1:6" ht="15.75" thickBot="1" x14ac:dyDescent="0.3">
      <c r="A240" s="462" t="s">
        <v>493</v>
      </c>
      <c r="B240" s="463"/>
    </row>
    <row r="241" spans="1:3" x14ac:dyDescent="0.25">
      <c r="A241" s="36" t="s">
        <v>469</v>
      </c>
      <c r="B241" s="35" t="s">
        <v>470</v>
      </c>
    </row>
    <row r="242" spans="1:3" x14ac:dyDescent="0.25">
      <c r="A242" s="34" t="s">
        <v>302</v>
      </c>
      <c r="B242" s="34">
        <v>125</v>
      </c>
    </row>
    <row r="243" spans="1:3" x14ac:dyDescent="0.25">
      <c r="A243" s="34" t="s">
        <v>300</v>
      </c>
      <c r="B243" s="34">
        <v>51</v>
      </c>
    </row>
    <row r="244" spans="1:3" x14ac:dyDescent="0.25">
      <c r="A244" s="34" t="s">
        <v>485</v>
      </c>
      <c r="B244" s="34">
        <v>32</v>
      </c>
      <c r="C244" s="23"/>
    </row>
    <row r="245" spans="1:3" x14ac:dyDescent="0.25">
      <c r="A245" s="34" t="s">
        <v>273</v>
      </c>
      <c r="B245" s="34">
        <v>22</v>
      </c>
    </row>
    <row r="246" spans="1:3" x14ac:dyDescent="0.25">
      <c r="A246" s="34" t="s">
        <v>126</v>
      </c>
      <c r="B246" s="34">
        <v>18</v>
      </c>
    </row>
    <row r="247" spans="1:3" x14ac:dyDescent="0.25">
      <c r="A247" s="34" t="s">
        <v>214</v>
      </c>
      <c r="B247" s="34">
        <v>15</v>
      </c>
    </row>
    <row r="248" spans="1:3" x14ac:dyDescent="0.25">
      <c r="A248" s="34" t="s">
        <v>415</v>
      </c>
      <c r="B248" s="34">
        <v>15</v>
      </c>
    </row>
    <row r="249" spans="1:3" x14ac:dyDescent="0.25">
      <c r="A249" s="34" t="s">
        <v>210</v>
      </c>
      <c r="B249" s="34">
        <v>15</v>
      </c>
    </row>
    <row r="250" spans="1:3" x14ac:dyDescent="0.25">
      <c r="A250" s="34" t="s">
        <v>399</v>
      </c>
      <c r="B250" s="34">
        <v>14</v>
      </c>
    </row>
    <row r="251" spans="1:3" x14ac:dyDescent="0.25">
      <c r="A251" s="34" t="s">
        <v>116</v>
      </c>
      <c r="B251" s="34">
        <v>14</v>
      </c>
    </row>
    <row r="252" spans="1:3" x14ac:dyDescent="0.25">
      <c r="A252" s="34" t="s">
        <v>225</v>
      </c>
      <c r="B252" s="34">
        <v>14</v>
      </c>
    </row>
    <row r="253" spans="1:3" x14ac:dyDescent="0.25">
      <c r="A253" s="34" t="s">
        <v>121</v>
      </c>
      <c r="B253" s="34">
        <v>12</v>
      </c>
    </row>
    <row r="254" spans="1:3" x14ac:dyDescent="0.25">
      <c r="A254" s="34" t="s">
        <v>486</v>
      </c>
      <c r="B254" s="34">
        <v>12</v>
      </c>
    </row>
    <row r="255" spans="1:3" x14ac:dyDescent="0.25">
      <c r="A255" s="34" t="s">
        <v>435</v>
      </c>
      <c r="B255" s="34">
        <v>11</v>
      </c>
    </row>
    <row r="256" spans="1:3" x14ac:dyDescent="0.25">
      <c r="A256" s="34" t="s">
        <v>494</v>
      </c>
      <c r="B256" s="34">
        <v>10</v>
      </c>
    </row>
    <row r="257" spans="1:2" x14ac:dyDescent="0.25">
      <c r="A257" s="34" t="s">
        <v>204</v>
      </c>
      <c r="B257" s="34">
        <v>10</v>
      </c>
    </row>
    <row r="258" spans="1:2" x14ac:dyDescent="0.25">
      <c r="A258" s="34" t="s">
        <v>180</v>
      </c>
      <c r="B258" s="34">
        <v>9</v>
      </c>
    </row>
    <row r="259" spans="1:2" x14ac:dyDescent="0.25">
      <c r="A259" s="34" t="s">
        <v>305</v>
      </c>
      <c r="B259" s="34">
        <v>9</v>
      </c>
    </row>
    <row r="260" spans="1:2" x14ac:dyDescent="0.25">
      <c r="A260" s="34" t="s">
        <v>358</v>
      </c>
      <c r="B260" s="34">
        <v>8</v>
      </c>
    </row>
    <row r="261" spans="1:2" x14ac:dyDescent="0.25">
      <c r="A261" s="34" t="s">
        <v>495</v>
      </c>
      <c r="B261" s="34">
        <v>8</v>
      </c>
    </row>
    <row r="262" spans="1:2" x14ac:dyDescent="0.25">
      <c r="A262" s="34" t="s">
        <v>405</v>
      </c>
      <c r="B262" s="34">
        <v>8</v>
      </c>
    </row>
    <row r="263" spans="1:2" x14ac:dyDescent="0.25">
      <c r="A263" s="34" t="s">
        <v>248</v>
      </c>
      <c r="B263" s="34">
        <v>8</v>
      </c>
    </row>
    <row r="264" spans="1:2" x14ac:dyDescent="0.25">
      <c r="A264" s="34" t="s">
        <v>143</v>
      </c>
      <c r="B264" s="34">
        <v>8</v>
      </c>
    </row>
    <row r="265" spans="1:2" x14ac:dyDescent="0.25">
      <c r="A265" s="34" t="s">
        <v>487</v>
      </c>
      <c r="B265" s="34">
        <v>7</v>
      </c>
    </row>
    <row r="266" spans="1:2" x14ac:dyDescent="0.25">
      <c r="A266" s="34" t="s">
        <v>231</v>
      </c>
      <c r="B266" s="34">
        <v>7</v>
      </c>
    </row>
    <row r="267" spans="1:2" x14ac:dyDescent="0.25">
      <c r="A267" s="34" t="s">
        <v>496</v>
      </c>
      <c r="B267" s="34">
        <v>6</v>
      </c>
    </row>
    <row r="268" spans="1:2" x14ac:dyDescent="0.25">
      <c r="A268" s="34" t="s">
        <v>318</v>
      </c>
      <c r="B268" s="34">
        <v>5</v>
      </c>
    </row>
    <row r="269" spans="1:2" x14ac:dyDescent="0.25">
      <c r="A269" s="34" t="s">
        <v>258</v>
      </c>
      <c r="B269" s="34">
        <v>5</v>
      </c>
    </row>
    <row r="270" spans="1:2" x14ac:dyDescent="0.25">
      <c r="A270" s="34" t="s">
        <v>497</v>
      </c>
      <c r="B270" s="34">
        <v>4</v>
      </c>
    </row>
    <row r="271" spans="1:2" x14ac:dyDescent="0.25">
      <c r="A271" s="34" t="s">
        <v>209</v>
      </c>
      <c r="B271" s="34">
        <v>4</v>
      </c>
    </row>
    <row r="272" spans="1:2" x14ac:dyDescent="0.25">
      <c r="A272" s="34" t="s">
        <v>216</v>
      </c>
      <c r="B272" s="34">
        <v>4</v>
      </c>
    </row>
    <row r="273" spans="1:6" x14ac:dyDescent="0.25">
      <c r="A273" s="34" t="s">
        <v>363</v>
      </c>
      <c r="B273" s="34">
        <v>3</v>
      </c>
    </row>
    <row r="274" spans="1:6" x14ac:dyDescent="0.25">
      <c r="A274" s="34" t="s">
        <v>321</v>
      </c>
      <c r="B274" s="34">
        <v>3</v>
      </c>
    </row>
    <row r="275" spans="1:6" x14ac:dyDescent="0.25">
      <c r="A275" s="34" t="s">
        <v>334</v>
      </c>
      <c r="B275" s="34">
        <v>3</v>
      </c>
    </row>
    <row r="276" spans="1:6" x14ac:dyDescent="0.25">
      <c r="A276" s="34" t="s">
        <v>170</v>
      </c>
      <c r="B276" s="34">
        <v>2</v>
      </c>
    </row>
    <row r="277" spans="1:6" x14ac:dyDescent="0.25">
      <c r="A277" s="34" t="s">
        <v>70</v>
      </c>
      <c r="B277" s="34">
        <v>2</v>
      </c>
    </row>
    <row r="278" spans="1:6" x14ac:dyDescent="0.25">
      <c r="A278" s="34" t="s">
        <v>152</v>
      </c>
      <c r="B278" s="34">
        <v>2</v>
      </c>
    </row>
    <row r="279" spans="1:6" x14ac:dyDescent="0.25">
      <c r="A279" s="34" t="s">
        <v>344</v>
      </c>
      <c r="B279" s="34">
        <v>2</v>
      </c>
    </row>
    <row r="280" spans="1:6" x14ac:dyDescent="0.25">
      <c r="A280" s="34" t="s">
        <v>309</v>
      </c>
      <c r="B280" s="34">
        <v>2</v>
      </c>
    </row>
    <row r="281" spans="1:6" x14ac:dyDescent="0.25">
      <c r="A281" s="34" t="s">
        <v>97</v>
      </c>
      <c r="B281" s="34">
        <v>2</v>
      </c>
    </row>
    <row r="282" spans="1:6" x14ac:dyDescent="0.25">
      <c r="A282" s="34" t="s">
        <v>340</v>
      </c>
      <c r="B282" s="34">
        <v>2</v>
      </c>
    </row>
    <row r="283" spans="1:6" x14ac:dyDescent="0.25">
      <c r="A283" s="34" t="s">
        <v>241</v>
      </c>
      <c r="B283" s="34">
        <v>2</v>
      </c>
    </row>
    <row r="284" spans="1:6" x14ac:dyDescent="0.25">
      <c r="A284" s="34" t="s">
        <v>290</v>
      </c>
      <c r="B284" s="34">
        <v>1</v>
      </c>
    </row>
    <row r="285" spans="1:6" x14ac:dyDescent="0.25">
      <c r="A285" s="34" t="s">
        <v>92</v>
      </c>
      <c r="B285" s="34">
        <v>1</v>
      </c>
    </row>
    <row r="286" spans="1:6" x14ac:dyDescent="0.25">
      <c r="A286" s="34" t="s">
        <v>412</v>
      </c>
      <c r="B286" s="34">
        <v>1</v>
      </c>
    </row>
    <row r="287" spans="1:6" x14ac:dyDescent="0.25">
      <c r="A287" s="34" t="s">
        <v>182</v>
      </c>
      <c r="B287" s="34">
        <v>1</v>
      </c>
    </row>
    <row r="288" spans="1:6" x14ac:dyDescent="0.25">
      <c r="A288" s="34" t="s">
        <v>420</v>
      </c>
      <c r="B288" s="34">
        <v>1</v>
      </c>
      <c r="F288" t="s">
        <v>491</v>
      </c>
    </row>
    <row r="289" spans="1:2" x14ac:dyDescent="0.25">
      <c r="A289" s="34" t="s">
        <v>361</v>
      </c>
      <c r="B289" s="34">
        <v>1</v>
      </c>
    </row>
    <row r="290" spans="1:2" x14ac:dyDescent="0.25">
      <c r="A290" s="34" t="s">
        <v>386</v>
      </c>
      <c r="B290" s="34">
        <v>1</v>
      </c>
    </row>
    <row r="291" spans="1:2" x14ac:dyDescent="0.25">
      <c r="A291" s="34" t="s">
        <v>265</v>
      </c>
      <c r="B291" s="34">
        <v>1</v>
      </c>
    </row>
    <row r="292" spans="1:2" ht="15.75" thickBot="1" x14ac:dyDescent="0.3">
      <c r="A292" s="33" t="s">
        <v>474</v>
      </c>
      <c r="B292" s="33">
        <v>523</v>
      </c>
    </row>
  </sheetData>
  <mergeCells count="6">
    <mergeCell ref="A240:B240"/>
    <mergeCell ref="A1:B2"/>
    <mergeCell ref="A3:B3"/>
    <mergeCell ref="A179:B179"/>
    <mergeCell ref="A119:B119"/>
    <mergeCell ref="A60:B60"/>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F8A8D-A7A1-45D5-88F9-3CA690DCCFE3}">
  <dimension ref="A1:BD259"/>
  <sheetViews>
    <sheetView topLeftCell="A113" zoomScale="85" zoomScaleNormal="85" workbookViewId="0">
      <selection activeCell="C99" sqref="C99"/>
    </sheetView>
  </sheetViews>
  <sheetFormatPr defaultRowHeight="15.75" x14ac:dyDescent="0.25"/>
  <cols>
    <col min="1" max="1" width="23.42578125" customWidth="1"/>
    <col min="2" max="2" width="16.85546875" customWidth="1"/>
    <col min="3" max="3" width="37.140625" bestFit="1" customWidth="1"/>
    <col min="4" max="4" width="34.85546875" customWidth="1"/>
    <col min="5" max="9" width="19.5703125" customWidth="1"/>
    <col min="10" max="10" width="15" customWidth="1"/>
    <col min="13" max="13" width="8.7109375" style="3"/>
  </cols>
  <sheetData>
    <row r="1" spans="1:56" ht="26.25" customHeight="1" thickBot="1" x14ac:dyDescent="0.3">
      <c r="A1" s="467" t="s">
        <v>498</v>
      </c>
      <c r="B1" s="468"/>
      <c r="C1" s="468"/>
      <c r="D1" s="468"/>
      <c r="E1" s="60"/>
      <c r="F1" s="60"/>
      <c r="G1" s="60"/>
      <c r="H1" s="59"/>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 customHeight="1" thickBot="1" x14ac:dyDescent="0.3">
      <c r="A2" s="470" t="s">
        <v>499</v>
      </c>
      <c r="B2" s="471"/>
      <c r="C2" s="471"/>
      <c r="D2" s="471"/>
      <c r="E2" s="471"/>
      <c r="F2" s="471"/>
      <c r="G2" s="471"/>
      <c r="H2" s="472"/>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2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6.5" thickBot="1" x14ac:dyDescent="0.3">
      <c r="A4" s="58"/>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3">
      <c r="A5" s="467" t="s">
        <v>500</v>
      </c>
      <c r="B5" s="468"/>
      <c r="C5" s="468"/>
      <c r="D5" s="469"/>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3">
      <c r="A6" s="55" t="s">
        <v>501</v>
      </c>
      <c r="B6" s="54" t="s">
        <v>502</v>
      </c>
      <c r="C6" s="54" t="s">
        <v>503</v>
      </c>
      <c r="D6" s="54" t="s">
        <v>504</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6.5" thickBot="1" x14ac:dyDescent="0.3">
      <c r="A7" s="52" t="s">
        <v>505</v>
      </c>
      <c r="B7" s="51">
        <v>41</v>
      </c>
      <c r="C7" s="51">
        <v>14.46</v>
      </c>
      <c r="D7" s="51">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6.5" thickBot="1" x14ac:dyDescent="0.3">
      <c r="A8" s="52" t="s">
        <v>506</v>
      </c>
      <c r="B8" s="51">
        <v>10</v>
      </c>
      <c r="C8" s="51">
        <v>26.3</v>
      </c>
      <c r="D8" s="51">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6.5" thickBot="1" x14ac:dyDescent="0.3">
      <c r="A9" s="52" t="s">
        <v>507</v>
      </c>
      <c r="B9" s="51">
        <v>231</v>
      </c>
      <c r="C9" s="51">
        <v>10.48</v>
      </c>
      <c r="D9" s="51">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3">
      <c r="A10" s="53" t="s">
        <v>508</v>
      </c>
      <c r="B10" s="51">
        <v>12</v>
      </c>
      <c r="C10" s="51">
        <v>20.83</v>
      </c>
      <c r="D10" s="51">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6.5" thickBot="1" x14ac:dyDescent="0.3">
      <c r="A11" s="52" t="s">
        <v>509</v>
      </c>
      <c r="B11" s="51">
        <v>2</v>
      </c>
      <c r="C11" s="51">
        <v>11</v>
      </c>
      <c r="D11" s="51">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6.5" thickBot="1" x14ac:dyDescent="0.3">
      <c r="A12" s="49" t="s">
        <v>474</v>
      </c>
      <c r="B12" s="48">
        <v>296</v>
      </c>
      <c r="C12" s="48">
        <v>11.99</v>
      </c>
      <c r="D12" s="48">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2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25">
      <c r="A14" s="473" t="s">
        <v>510</v>
      </c>
      <c r="B14" s="473"/>
      <c r="C14" s="473"/>
      <c r="D14" s="473"/>
      <c r="E14" s="473"/>
      <c r="F14" s="473"/>
      <c r="G14" s="473"/>
      <c r="H14" s="473"/>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6.5" thickBot="1" x14ac:dyDescent="0.3">
      <c r="A15" s="97"/>
      <c r="B15" s="97"/>
      <c r="C15" s="97"/>
      <c r="D15" s="97"/>
      <c r="E15" s="97"/>
      <c r="F15" s="97"/>
      <c r="G15" s="97"/>
      <c r="H15" s="97"/>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3">
      <c r="A16" s="467" t="s">
        <v>511</v>
      </c>
      <c r="B16" s="468"/>
      <c r="C16" s="468"/>
      <c r="D16" s="469"/>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3">
      <c r="A17" s="55" t="s">
        <v>501</v>
      </c>
      <c r="B17" s="54" t="s">
        <v>502</v>
      </c>
      <c r="C17" s="54" t="s">
        <v>503</v>
      </c>
      <c r="D17" s="54" t="s">
        <v>504</v>
      </c>
      <c r="E17" s="57"/>
      <c r="F17" s="56"/>
      <c r="G17" s="56"/>
      <c r="H17" s="56"/>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6.5" thickBot="1" x14ac:dyDescent="0.3">
      <c r="A18" s="52" t="s">
        <v>505</v>
      </c>
      <c r="B18" s="51">
        <v>52</v>
      </c>
      <c r="C18" s="50">
        <v>9.884615385</v>
      </c>
      <c r="D18" s="50">
        <v>11.42222222</v>
      </c>
      <c r="E18" s="95"/>
      <c r="F18" s="96"/>
      <c r="G18" s="96"/>
      <c r="H18" s="96"/>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6.5" thickBot="1" x14ac:dyDescent="0.3">
      <c r="A19" s="52" t="s">
        <v>506</v>
      </c>
      <c r="B19" s="51">
        <v>5</v>
      </c>
      <c r="C19" s="50">
        <v>15.2</v>
      </c>
      <c r="D19" s="50">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6.5" thickBot="1" x14ac:dyDescent="0.3">
      <c r="A20" s="52" t="s">
        <v>507</v>
      </c>
      <c r="B20" s="51">
        <v>111</v>
      </c>
      <c r="C20" s="50">
        <v>7.4864864860000004</v>
      </c>
      <c r="D20" s="50">
        <v>7.6944444440000002</v>
      </c>
      <c r="E20" s="57"/>
      <c r="F20" s="56"/>
      <c r="G20" s="56"/>
      <c r="H20" s="56"/>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35" customHeight="1" thickBot="1" x14ac:dyDescent="0.3">
      <c r="A21" s="53" t="s">
        <v>508</v>
      </c>
      <c r="B21" s="51">
        <v>19</v>
      </c>
      <c r="C21" s="50">
        <v>7.0526315789999998</v>
      </c>
      <c r="D21" s="50">
        <v>7.4444444440000002</v>
      </c>
      <c r="E21" s="94"/>
      <c r="F21" s="94"/>
      <c r="G21" s="94"/>
      <c r="H21" s="94"/>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6.5" thickBot="1" x14ac:dyDescent="0.3">
      <c r="A22" s="52" t="s">
        <v>509</v>
      </c>
      <c r="B22" s="51">
        <v>39</v>
      </c>
      <c r="C22" s="50">
        <v>17.410256409999999</v>
      </c>
      <c r="D22" s="50">
        <v>19.399999999999999</v>
      </c>
      <c r="E22" s="8"/>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6.5" thickBot="1" x14ac:dyDescent="0.3">
      <c r="A23" s="49" t="s">
        <v>474</v>
      </c>
      <c r="B23" s="48">
        <v>226</v>
      </c>
      <c r="C23" s="47">
        <v>11.406797971999998</v>
      </c>
      <c r="D23" s="47">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2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25">
      <c r="A25" s="473" t="s">
        <v>512</v>
      </c>
      <c r="B25" s="473"/>
      <c r="C25" s="473"/>
      <c r="D25" s="473"/>
      <c r="E25" s="473"/>
      <c r="F25" s="473"/>
      <c r="G25" s="473"/>
      <c r="H25" s="473"/>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25">
      <c r="A26" s="97" t="s">
        <v>513</v>
      </c>
      <c r="B26" s="97"/>
      <c r="C26" s="97"/>
      <c r="D26" s="97"/>
      <c r="E26" s="97"/>
      <c r="F26" s="97"/>
      <c r="G26" s="97"/>
      <c r="H26" s="97"/>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6.5" thickBot="1" x14ac:dyDescent="0.3">
      <c r="A27" s="97"/>
      <c r="B27" s="97"/>
      <c r="C27" s="97"/>
      <c r="D27" s="97"/>
      <c r="E27" s="97"/>
      <c r="F27" s="97"/>
      <c r="G27" s="97"/>
      <c r="H27" s="97"/>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3">
      <c r="A28" s="467" t="s">
        <v>514</v>
      </c>
      <c r="B28" s="468"/>
      <c r="C28" s="468"/>
      <c r="D28" s="469"/>
      <c r="E28" s="97"/>
      <c r="F28" s="97"/>
      <c r="G28" s="97"/>
      <c r="H28" s="97"/>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3">
      <c r="A29" s="55" t="s">
        <v>501</v>
      </c>
      <c r="B29" s="54" t="s">
        <v>502</v>
      </c>
      <c r="C29" s="54" t="s">
        <v>503</v>
      </c>
      <c r="D29" s="54" t="s">
        <v>504</v>
      </c>
      <c r="E29" s="97"/>
      <c r="F29" s="97"/>
      <c r="G29" s="97"/>
      <c r="H29" s="97"/>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6.5" thickBot="1" x14ac:dyDescent="0.3">
      <c r="A30" s="52" t="s">
        <v>505</v>
      </c>
      <c r="B30" s="51">
        <v>59</v>
      </c>
      <c r="C30" s="50">
        <v>11.78</v>
      </c>
      <c r="D30" s="50">
        <v>35</v>
      </c>
      <c r="E30" s="97"/>
      <c r="F30" s="97"/>
      <c r="G30" s="97"/>
      <c r="H30" s="97"/>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6.5" thickBot="1" x14ac:dyDescent="0.3">
      <c r="A31" s="52" t="s">
        <v>506</v>
      </c>
      <c r="B31" s="51">
        <v>13</v>
      </c>
      <c r="C31" s="50">
        <v>17.079999999999998</v>
      </c>
      <c r="D31" s="50">
        <v>64.540000000000006</v>
      </c>
      <c r="E31" s="97"/>
      <c r="F31" s="97"/>
      <c r="G31" s="97"/>
      <c r="H31" s="97"/>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6.5" thickBot="1" x14ac:dyDescent="0.3">
      <c r="A32" s="52" t="s">
        <v>507</v>
      </c>
      <c r="B32" s="51">
        <v>146</v>
      </c>
      <c r="C32" s="50">
        <v>10.210000000000001</v>
      </c>
      <c r="D32" s="50">
        <v>18.420000000000002</v>
      </c>
      <c r="E32" s="97"/>
      <c r="F32" s="97"/>
      <c r="G32" s="97"/>
      <c r="H32" s="97"/>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85" customHeight="1" thickBot="1" x14ac:dyDescent="0.3">
      <c r="A33" s="53" t="s">
        <v>508</v>
      </c>
      <c r="B33" s="51">
        <v>32</v>
      </c>
      <c r="C33" s="50">
        <v>4.91</v>
      </c>
      <c r="D33" s="50">
        <v>9.9700000000000006</v>
      </c>
      <c r="E33" s="97"/>
      <c r="F33" s="97"/>
      <c r="G33" s="97"/>
      <c r="H33" s="97"/>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6.5" thickBot="1" x14ac:dyDescent="0.3">
      <c r="A34" s="52" t="s">
        <v>509</v>
      </c>
      <c r="B34" s="51">
        <v>61</v>
      </c>
      <c r="C34" s="50">
        <v>50.8</v>
      </c>
      <c r="D34" s="50">
        <v>87.23</v>
      </c>
      <c r="E34" s="97"/>
      <c r="F34" s="97"/>
      <c r="G34" s="97"/>
      <c r="H34" s="97"/>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6.5" thickBot="1" x14ac:dyDescent="0.3">
      <c r="A35" s="49" t="s">
        <v>474</v>
      </c>
      <c r="B35" s="48">
        <v>311</v>
      </c>
      <c r="C35" s="47">
        <v>18.21</v>
      </c>
      <c r="D35" s="47">
        <v>36.119999999999997</v>
      </c>
      <c r="E35" s="97"/>
      <c r="F35" s="97"/>
      <c r="G35" s="97"/>
      <c r="H35" s="97"/>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2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25">
      <c r="A37" s="46" t="s">
        <v>515</v>
      </c>
      <c r="B37" s="46"/>
      <c r="C37" s="46"/>
      <c r="D37" s="46"/>
      <c r="E37" s="46"/>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25">
      <c r="A38" s="46"/>
      <c r="B38" s="46"/>
      <c r="C38" s="46"/>
      <c r="D38" s="46"/>
      <c r="E38" s="46"/>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6.5" thickBot="1" x14ac:dyDescent="0.3">
      <c r="A39" s="46"/>
      <c r="B39" s="46"/>
      <c r="C39" s="46"/>
      <c r="D39" s="46"/>
      <c r="E39" s="46"/>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6.5" thickBot="1" x14ac:dyDescent="0.3">
      <c r="A40" s="467" t="s">
        <v>516</v>
      </c>
      <c r="B40" s="468"/>
      <c r="C40" s="468"/>
      <c r="D40" s="469"/>
      <c r="E40" s="46"/>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3">
      <c r="A41" s="55" t="s">
        <v>501</v>
      </c>
      <c r="B41" s="54" t="s">
        <v>502</v>
      </c>
      <c r="C41" s="54" t="s">
        <v>503</v>
      </c>
      <c r="D41" s="54" t="s">
        <v>504</v>
      </c>
      <c r="E41" s="46"/>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6.5" thickBot="1" x14ac:dyDescent="0.3">
      <c r="A42" s="52" t="s">
        <v>505</v>
      </c>
      <c r="B42" s="51">
        <v>96</v>
      </c>
      <c r="C42" s="50">
        <v>14.614583333333334</v>
      </c>
      <c r="D42" s="50">
        <v>32.385416666666664</v>
      </c>
      <c r="E42" s="46"/>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6.5" thickBot="1" x14ac:dyDescent="0.3">
      <c r="A43" s="52" t="s">
        <v>506</v>
      </c>
      <c r="B43" s="51">
        <v>5</v>
      </c>
      <c r="C43" s="50">
        <v>29</v>
      </c>
      <c r="D43" s="50">
        <v>57.6</v>
      </c>
      <c r="E43" s="46"/>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6.5" thickBot="1" x14ac:dyDescent="0.3">
      <c r="A44" s="52" t="s">
        <v>507</v>
      </c>
      <c r="B44" s="51">
        <v>200</v>
      </c>
      <c r="C44" s="50">
        <v>12.205</v>
      </c>
      <c r="D44" s="50">
        <v>17.045000000000002</v>
      </c>
      <c r="E44" s="46"/>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30.75" thickBot="1" x14ac:dyDescent="0.3">
      <c r="A45" s="53" t="s">
        <v>508</v>
      </c>
      <c r="B45" s="51">
        <v>19</v>
      </c>
      <c r="C45" s="50">
        <v>4.1052631578947372</v>
      </c>
      <c r="D45" s="50">
        <v>26</v>
      </c>
      <c r="E45" s="46"/>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6.5" thickBot="1" x14ac:dyDescent="0.3">
      <c r="A46" s="52" t="s">
        <v>509</v>
      </c>
      <c r="B46" s="51">
        <v>57</v>
      </c>
      <c r="C46" s="50">
        <v>43.210526315789473</v>
      </c>
      <c r="D46" s="50">
        <v>73.578947368421055</v>
      </c>
      <c r="E46" s="46"/>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6.5" thickBot="1" x14ac:dyDescent="0.3">
      <c r="A47" s="49" t="s">
        <v>474</v>
      </c>
      <c r="B47" s="48">
        <v>377</v>
      </c>
      <c r="C47" s="47">
        <v>17.320954907161802</v>
      </c>
      <c r="D47" s="47">
        <v>30.488063660477454</v>
      </c>
      <c r="E47" s="46"/>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25">
      <c r="E48" s="46"/>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25">
      <c r="A49" s="46" t="s">
        <v>517</v>
      </c>
      <c r="B49" s="46"/>
      <c r="C49" s="46"/>
      <c r="D49" s="46"/>
      <c r="E49" s="46"/>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25">
      <c r="A50" s="46"/>
      <c r="B50" s="46"/>
      <c r="C50" s="46"/>
      <c r="D50" s="46"/>
      <c r="E50" s="46"/>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6.5" thickBot="1" x14ac:dyDescent="0.3">
      <c r="A51" s="46"/>
      <c r="B51" s="46"/>
      <c r="C51" s="46"/>
      <c r="D51" s="46"/>
      <c r="E51" s="46"/>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6.5" thickBot="1" x14ac:dyDescent="0.3">
      <c r="A52" s="467" t="s">
        <v>518</v>
      </c>
      <c r="B52" s="468"/>
      <c r="C52" s="468"/>
      <c r="D52" s="469"/>
      <c r="E52" s="46"/>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30.75" thickBot="1" x14ac:dyDescent="0.3">
      <c r="A53" s="55" t="s">
        <v>501</v>
      </c>
      <c r="B53" s="54" t="s">
        <v>502</v>
      </c>
      <c r="C53" s="54" t="s">
        <v>503</v>
      </c>
      <c r="D53" s="54" t="s">
        <v>504</v>
      </c>
      <c r="E53" s="46"/>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6.5" thickBot="1" x14ac:dyDescent="0.3">
      <c r="A54" s="52" t="s">
        <v>505</v>
      </c>
      <c r="B54" s="51">
        <v>110</v>
      </c>
      <c r="C54" s="51">
        <v>14</v>
      </c>
      <c r="D54" s="50">
        <v>34.390909090909091</v>
      </c>
      <c r="E54" s="46"/>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6.5" thickBot="1" x14ac:dyDescent="0.3">
      <c r="A55" s="52" t="s">
        <v>506</v>
      </c>
      <c r="B55" s="51">
        <v>13</v>
      </c>
      <c r="C55" s="50">
        <v>20.46153846153846</v>
      </c>
      <c r="D55" s="51">
        <v>31</v>
      </c>
      <c r="E55" s="46"/>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6.5" thickBot="1" x14ac:dyDescent="0.3">
      <c r="A56" s="52" t="s">
        <v>507</v>
      </c>
      <c r="B56" s="51">
        <v>178</v>
      </c>
      <c r="C56" s="50">
        <v>10.258426966292134</v>
      </c>
      <c r="D56" s="50">
        <v>18.713483146067414</v>
      </c>
      <c r="E56" s="46"/>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30.75" thickBot="1" x14ac:dyDescent="0.3">
      <c r="A57" s="53" t="s">
        <v>508</v>
      </c>
      <c r="B57" s="51">
        <v>17</v>
      </c>
      <c r="C57" s="50">
        <v>8.0588235294117645</v>
      </c>
      <c r="D57" s="50">
        <v>15.647058823529411</v>
      </c>
      <c r="E57" s="46"/>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6.5" thickBot="1" x14ac:dyDescent="0.3">
      <c r="A58" s="52" t="s">
        <v>509</v>
      </c>
      <c r="B58" s="51">
        <v>55</v>
      </c>
      <c r="C58" s="50">
        <v>62.18181818181818</v>
      </c>
      <c r="D58" s="50">
        <v>90.618181818181824</v>
      </c>
      <c r="E58" s="46"/>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6.5" thickBot="1" x14ac:dyDescent="0.3">
      <c r="A59" s="49" t="s">
        <v>474</v>
      </c>
      <c r="B59" s="48">
        <v>373</v>
      </c>
      <c r="C59" s="47">
        <v>19.273458445040216</v>
      </c>
      <c r="D59" s="47">
        <v>34.227882037533512</v>
      </c>
      <c r="E59" s="46"/>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25">
      <c r="E60" s="46"/>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25">
      <c r="A61" s="46" t="s">
        <v>519</v>
      </c>
      <c r="B61" s="46"/>
      <c r="C61" s="46"/>
      <c r="D61" s="46"/>
      <c r="E61" s="46"/>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25">
      <c r="A62" s="46"/>
      <c r="B62" s="46"/>
      <c r="C62" s="46"/>
      <c r="D62" s="46"/>
      <c r="E62" s="46"/>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6.5" thickBot="1" x14ac:dyDescent="0.3">
      <c r="A63" s="46"/>
      <c r="B63" s="46"/>
      <c r="C63" s="46"/>
      <c r="D63" s="46"/>
      <c r="E63" s="46"/>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6.5" thickBot="1" x14ac:dyDescent="0.3">
      <c r="A64" s="467" t="s">
        <v>520</v>
      </c>
      <c r="B64" s="468"/>
      <c r="C64" s="468"/>
      <c r="D64" s="469"/>
      <c r="E64" s="46"/>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30.75" thickBot="1" x14ac:dyDescent="0.3">
      <c r="A65" s="55" t="s">
        <v>501</v>
      </c>
      <c r="B65" s="54" t="s">
        <v>502</v>
      </c>
      <c r="C65" s="54" t="s">
        <v>503</v>
      </c>
      <c r="D65" s="54" t="s">
        <v>504</v>
      </c>
      <c r="E65" s="46"/>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6.5" thickBot="1" x14ac:dyDescent="0.3">
      <c r="A66" s="52" t="s">
        <v>505</v>
      </c>
      <c r="B66" s="51">
        <v>125</v>
      </c>
      <c r="C66" s="50">
        <v>14.151999999999999</v>
      </c>
      <c r="D66" s="50">
        <v>37.479999999999997</v>
      </c>
      <c r="E66" s="46"/>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6.5" thickBot="1" x14ac:dyDescent="0.3">
      <c r="A67" s="52" t="s">
        <v>506</v>
      </c>
      <c r="B67" s="51">
        <v>26</v>
      </c>
      <c r="C67" s="50">
        <v>15.76923076923077</v>
      </c>
      <c r="D67" s="50">
        <v>36.538461538461497</v>
      </c>
      <c r="E67" s="46"/>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6.5" thickBot="1" x14ac:dyDescent="0.3">
      <c r="A68" s="52" t="s">
        <v>507</v>
      </c>
      <c r="B68" s="51">
        <v>184</v>
      </c>
      <c r="C68" s="50">
        <v>11.804347826086957</v>
      </c>
      <c r="D68" s="50">
        <v>17.815217391304348</v>
      </c>
      <c r="E68" s="46"/>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30.75" thickBot="1" x14ac:dyDescent="0.3">
      <c r="A69" s="53" t="s">
        <v>508</v>
      </c>
      <c r="B69" s="51">
        <v>23</v>
      </c>
      <c r="C69" s="50">
        <v>14.478260869565217</v>
      </c>
      <c r="D69" s="50">
        <v>33.478260869565219</v>
      </c>
      <c r="E69" s="46"/>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6.5" thickBot="1" x14ac:dyDescent="0.3">
      <c r="A70" s="52" t="s">
        <v>509</v>
      </c>
      <c r="B70" s="51">
        <v>60</v>
      </c>
      <c r="C70" s="50">
        <v>68.38333333333334</v>
      </c>
      <c r="D70" s="50">
        <v>118.1</v>
      </c>
      <c r="E70" s="46"/>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6.5" thickBot="1" x14ac:dyDescent="0.3">
      <c r="A71" s="49" t="s">
        <v>474</v>
      </c>
      <c r="B71" s="48">
        <v>418</v>
      </c>
      <c r="C71" s="47">
        <v>21.02153110047847</v>
      </c>
      <c r="D71" s="47">
        <v>40.117224880382778</v>
      </c>
      <c r="E71" s="46"/>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25">
      <c r="A72" s="46"/>
      <c r="B72" s="46"/>
      <c r="C72" s="46"/>
      <c r="D72" s="46"/>
      <c r="E72" s="46"/>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25">
      <c r="A73" s="46" t="s">
        <v>521</v>
      </c>
      <c r="B73" s="46"/>
      <c r="C73" s="46"/>
      <c r="D73" s="46"/>
      <c r="E73" s="46"/>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25">
      <c r="A74" s="46"/>
      <c r="B74" s="46"/>
      <c r="C74" s="46"/>
      <c r="D74" s="46"/>
      <c r="E74" s="46"/>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6.5" thickBot="1" x14ac:dyDescent="0.3">
      <c r="A75" s="46"/>
      <c r="B75" s="46"/>
      <c r="C75" s="46"/>
      <c r="D75" s="46"/>
      <c r="E75" s="46"/>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6.5" thickBot="1" x14ac:dyDescent="0.3">
      <c r="A76" s="467" t="s">
        <v>522</v>
      </c>
      <c r="B76" s="468"/>
      <c r="C76" s="468"/>
      <c r="D76" s="469"/>
      <c r="E76" s="46"/>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30.75" thickBot="1" x14ac:dyDescent="0.3">
      <c r="A77" s="55" t="s">
        <v>501</v>
      </c>
      <c r="B77" s="54" t="s">
        <v>502</v>
      </c>
      <c r="C77" s="54" t="s">
        <v>503</v>
      </c>
      <c r="D77" s="54" t="s">
        <v>504</v>
      </c>
      <c r="E77" s="46"/>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6.5" thickBot="1" x14ac:dyDescent="0.3">
      <c r="A78" s="52" t="s">
        <v>505</v>
      </c>
      <c r="B78" s="51">
        <v>126</v>
      </c>
      <c r="C78" s="50">
        <v>13.365079365079366</v>
      </c>
      <c r="D78" s="50">
        <v>43.261904761904759</v>
      </c>
      <c r="E78" s="46"/>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6.5" thickBot="1" x14ac:dyDescent="0.3">
      <c r="A79" s="52" t="s">
        <v>506</v>
      </c>
      <c r="B79" s="51">
        <v>12</v>
      </c>
      <c r="C79" s="50">
        <v>15.916666666666666</v>
      </c>
      <c r="D79" s="50">
        <v>19.416666666666668</v>
      </c>
      <c r="E79" s="46"/>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6.5" thickBot="1" x14ac:dyDescent="0.3">
      <c r="A80" s="52" t="s">
        <v>507</v>
      </c>
      <c r="B80" s="51">
        <v>95</v>
      </c>
      <c r="C80" s="50">
        <v>14.684210526315789</v>
      </c>
      <c r="D80" s="50">
        <v>24.821052631578947</v>
      </c>
      <c r="E80" s="46"/>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30.75" thickBot="1" x14ac:dyDescent="0.3">
      <c r="A81" s="53" t="s">
        <v>508</v>
      </c>
      <c r="B81" s="51">
        <v>40</v>
      </c>
      <c r="C81" s="50">
        <v>7.85</v>
      </c>
      <c r="D81" s="50">
        <v>44.274999999999999</v>
      </c>
      <c r="E81" s="46"/>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6.5" thickBot="1" x14ac:dyDescent="0.3">
      <c r="A82" s="52" t="s">
        <v>509</v>
      </c>
      <c r="B82" s="51">
        <v>78</v>
      </c>
      <c r="C82" s="50">
        <v>53.756410256410255</v>
      </c>
      <c r="D82" s="50">
        <v>94.974358974358978</v>
      </c>
      <c r="E82" s="46"/>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6.5" thickBot="1" x14ac:dyDescent="0.3">
      <c r="A83" s="49" t="s">
        <v>474</v>
      </c>
      <c r="B83" s="48">
        <v>351</v>
      </c>
      <c r="C83" s="47">
        <v>22.156695156695157</v>
      </c>
      <c r="D83" s="47">
        <v>49.06267806267806</v>
      </c>
      <c r="E83" s="46"/>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25">
      <c r="A84" s="46"/>
      <c r="B84" s="46"/>
      <c r="C84" s="46"/>
      <c r="D84" s="46"/>
      <c r="E84" s="46"/>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25">
      <c r="A85" s="46" t="s">
        <v>523</v>
      </c>
      <c r="B85" s="46"/>
      <c r="C85" s="46"/>
      <c r="D85" s="46"/>
      <c r="E85" s="46"/>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25">
      <c r="A86" s="46"/>
      <c r="B86" s="46"/>
      <c r="C86" s="46"/>
      <c r="D86" s="46"/>
      <c r="E86" s="46"/>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6.5" thickBot="1" x14ac:dyDescent="0.3">
      <c r="A87" s="46"/>
      <c r="B87" s="46"/>
      <c r="C87" s="46"/>
      <c r="D87" s="46"/>
      <c r="E87" s="46"/>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6.5" thickBot="1" x14ac:dyDescent="0.3">
      <c r="A88" s="467" t="s">
        <v>524</v>
      </c>
      <c r="B88" s="468"/>
      <c r="C88" s="468"/>
      <c r="D88" s="469"/>
      <c r="E88" s="46"/>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30.75" thickBot="1" x14ac:dyDescent="0.3">
      <c r="A89" s="55" t="s">
        <v>501</v>
      </c>
      <c r="B89" s="54" t="s">
        <v>502</v>
      </c>
      <c r="C89" s="54" t="s">
        <v>503</v>
      </c>
      <c r="D89" s="54" t="s">
        <v>504</v>
      </c>
      <c r="E89" s="46"/>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6.5" thickBot="1" x14ac:dyDescent="0.3">
      <c r="A90" s="52" t="s">
        <v>505</v>
      </c>
      <c r="B90" s="51">
        <v>131</v>
      </c>
      <c r="C90" s="50">
        <v>13.557251908396946</v>
      </c>
      <c r="D90" s="50">
        <v>39.541984732824424</v>
      </c>
      <c r="E90" s="46"/>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6.5" thickBot="1" x14ac:dyDescent="0.3">
      <c r="A91" s="52" t="s">
        <v>506</v>
      </c>
      <c r="B91" s="51">
        <v>9</v>
      </c>
      <c r="C91" s="50">
        <v>19.666666666666668</v>
      </c>
      <c r="D91" s="50">
        <v>45.555555555555557</v>
      </c>
      <c r="E91" s="46"/>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6.5" thickBot="1" x14ac:dyDescent="0.3">
      <c r="A92" s="52" t="s">
        <v>507</v>
      </c>
      <c r="B92" s="51">
        <v>231</v>
      </c>
      <c r="C92" s="50">
        <v>11.103896103896103</v>
      </c>
      <c r="D92" s="50">
        <v>19.826839826839826</v>
      </c>
      <c r="E92" s="46"/>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30.75" thickBot="1" x14ac:dyDescent="0.3">
      <c r="A93" s="53" t="s">
        <v>508</v>
      </c>
      <c r="B93" s="51">
        <v>46</v>
      </c>
      <c r="C93" s="50">
        <v>7.1956521739130439</v>
      </c>
      <c r="D93" s="50">
        <v>28.195652173913043</v>
      </c>
      <c r="E93" s="46"/>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6.5" thickBot="1" x14ac:dyDescent="0.3">
      <c r="A94" s="52" t="s">
        <v>509</v>
      </c>
      <c r="B94" s="51">
        <v>80</v>
      </c>
      <c r="C94" s="50">
        <v>65.037499999999994</v>
      </c>
      <c r="D94" s="50">
        <v>105.7625</v>
      </c>
      <c r="E94" s="46"/>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6.5" thickBot="1" x14ac:dyDescent="0.3">
      <c r="A95" s="49" t="s">
        <v>474</v>
      </c>
      <c r="B95" s="48">
        <v>497</v>
      </c>
      <c r="C95" s="47">
        <v>20.225352112676056</v>
      </c>
      <c r="D95" s="47">
        <v>40.096579476861166</v>
      </c>
      <c r="E95" s="46"/>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25">
      <c r="A96" s="46"/>
      <c r="B96" s="46"/>
      <c r="C96" s="46"/>
      <c r="D96" s="46"/>
      <c r="E96" s="46"/>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25">
      <c r="A97" s="46" t="s">
        <v>525</v>
      </c>
      <c r="B97" s="46"/>
      <c r="C97" s="46"/>
      <c r="D97" s="46"/>
      <c r="E97" s="46"/>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25">
      <c r="A98" s="46"/>
      <c r="B98" s="46"/>
      <c r="C98" s="46"/>
      <c r="D98" s="46"/>
      <c r="E98" s="46"/>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ht="16.5" thickBot="1" x14ac:dyDescent="0.3">
      <c r="A99" s="46"/>
      <c r="B99" s="46"/>
      <c r="C99" s="46"/>
      <c r="D99" s="46"/>
      <c r="E99" s="46"/>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ht="16.5" thickBot="1" x14ac:dyDescent="0.3">
      <c r="A100" s="467" t="s">
        <v>526</v>
      </c>
      <c r="B100" s="468"/>
      <c r="C100" s="468"/>
      <c r="D100" s="469"/>
      <c r="E100" s="46"/>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ht="30.75" thickBot="1" x14ac:dyDescent="0.3">
      <c r="A101" s="55" t="s">
        <v>501</v>
      </c>
      <c r="B101" s="54" t="s">
        <v>502</v>
      </c>
      <c r="C101" s="54" t="s">
        <v>503</v>
      </c>
      <c r="D101" s="54" t="s">
        <v>504</v>
      </c>
      <c r="E101" s="46"/>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ht="16.5" thickBot="1" x14ac:dyDescent="0.3">
      <c r="A102" s="52" t="s">
        <v>505</v>
      </c>
      <c r="B102" s="51">
        <v>140</v>
      </c>
      <c r="C102" s="50">
        <v>30.09054034391535</v>
      </c>
      <c r="D102" s="50">
        <v>52.017708746693103</v>
      </c>
      <c r="E102" s="46"/>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ht="16.5" thickBot="1" x14ac:dyDescent="0.3">
      <c r="A103" s="52" t="s">
        <v>506</v>
      </c>
      <c r="B103" s="51">
        <v>13</v>
      </c>
      <c r="C103" s="50">
        <v>84.17749821937322</v>
      </c>
      <c r="D103" s="50">
        <v>136.59158030626779</v>
      </c>
      <c r="E103" s="46"/>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6.5" thickBot="1" x14ac:dyDescent="0.3">
      <c r="A104" s="52" t="s">
        <v>527</v>
      </c>
      <c r="B104" s="51">
        <v>96</v>
      </c>
      <c r="C104" s="50">
        <v>13.575856119791666</v>
      </c>
      <c r="D104" s="50">
        <v>19.428074966242285</v>
      </c>
      <c r="E104" s="46"/>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ht="30.75" thickBot="1" x14ac:dyDescent="0.3">
      <c r="A105" s="53" t="s">
        <v>508</v>
      </c>
      <c r="B105" s="51">
        <v>51</v>
      </c>
      <c r="C105" s="50">
        <v>20.052869462599855</v>
      </c>
      <c r="D105" s="50">
        <v>34.352804330065361</v>
      </c>
      <c r="E105" s="46"/>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ht="16.5" thickBot="1" x14ac:dyDescent="0.3">
      <c r="A106" s="52" t="s">
        <v>509</v>
      </c>
      <c r="B106" s="51">
        <v>91</v>
      </c>
      <c r="C106" s="50">
        <v>117.87915801790803</v>
      </c>
      <c r="D106" s="50">
        <v>145.73506817256822</v>
      </c>
      <c r="E106" s="46"/>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ht="16.5" thickBot="1" x14ac:dyDescent="0.3">
      <c r="A107" s="49" t="s">
        <v>474</v>
      </c>
      <c r="B107" s="48">
        <v>391</v>
      </c>
      <c r="C107" s="47">
        <v>46.956432313867566</v>
      </c>
      <c r="D107" s="47">
        <v>66.335419922800014</v>
      </c>
      <c r="E107" s="46"/>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25">
      <c r="A108" s="46"/>
      <c r="B108" s="46"/>
      <c r="C108" s="46"/>
      <c r="D108" s="46"/>
      <c r="E108" s="46"/>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25">
      <c r="A109" s="46" t="s">
        <v>528</v>
      </c>
      <c r="B109" s="46"/>
      <c r="C109" s="46"/>
      <c r="D109" s="46"/>
      <c r="E109" s="46"/>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25">
      <c r="A110" s="46"/>
      <c r="B110" s="46"/>
      <c r="C110" s="46"/>
      <c r="D110" s="46"/>
      <c r="E110" s="46"/>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ht="16.5" thickBot="1" x14ac:dyDescent="0.3">
      <c r="A111" s="46"/>
      <c r="B111" s="46"/>
      <c r="C111" s="46"/>
      <c r="D111" s="46"/>
      <c r="E111" s="46"/>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ht="16.5" thickBot="1" x14ac:dyDescent="0.3">
      <c r="A112" s="467" t="s">
        <v>529</v>
      </c>
      <c r="B112" s="468"/>
      <c r="C112" s="468"/>
      <c r="D112" s="469"/>
      <c r="E112" s="46"/>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ht="30.75" thickBot="1" x14ac:dyDescent="0.3">
      <c r="A113" s="55" t="s">
        <v>501</v>
      </c>
      <c r="B113" s="54" t="s">
        <v>502</v>
      </c>
      <c r="C113" s="54" t="s">
        <v>503</v>
      </c>
      <c r="D113" s="54" t="s">
        <v>504</v>
      </c>
      <c r="E113" s="46"/>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ht="16.5" thickBot="1" x14ac:dyDescent="0.3">
      <c r="A114" s="52" t="s">
        <v>505</v>
      </c>
      <c r="B114" s="51">
        <v>167</v>
      </c>
      <c r="C114" s="50">
        <v>30.496791417165674</v>
      </c>
      <c r="D114" s="50">
        <v>43.280074573076057</v>
      </c>
      <c r="E114" s="46"/>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ht="16.5" thickBot="1" x14ac:dyDescent="0.3">
      <c r="A115" s="52" t="s">
        <v>506</v>
      </c>
      <c r="B115" s="51">
        <v>28</v>
      </c>
      <c r="C115" s="50">
        <v>53.039998346560843</v>
      </c>
      <c r="D115" s="50">
        <v>79.322636408730162</v>
      </c>
      <c r="E115" s="46"/>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ht="16.5" thickBot="1" x14ac:dyDescent="0.3">
      <c r="A116" s="52" t="s">
        <v>527</v>
      </c>
      <c r="B116" s="51">
        <v>76</v>
      </c>
      <c r="C116" s="50">
        <v>17.020504385964916</v>
      </c>
      <c r="D116" s="50">
        <v>22.364155854044846</v>
      </c>
      <c r="E116" s="46"/>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ht="30.75" thickBot="1" x14ac:dyDescent="0.3">
      <c r="A117" s="53" t="s">
        <v>508</v>
      </c>
      <c r="B117" s="51">
        <v>63</v>
      </c>
      <c r="C117" s="50">
        <v>24.704727917401531</v>
      </c>
      <c r="D117" s="50">
        <v>37.624253380364486</v>
      </c>
      <c r="E117" s="46"/>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ht="16.5" thickBot="1" x14ac:dyDescent="0.3">
      <c r="A118" s="52" t="s">
        <v>509</v>
      </c>
      <c r="B118" s="51">
        <v>112</v>
      </c>
      <c r="C118" s="50">
        <v>86.869546647652129</v>
      </c>
      <c r="D118" s="50">
        <v>97.625310019841308</v>
      </c>
      <c r="E118" s="46"/>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ht="16.5" thickBot="1" x14ac:dyDescent="0.3">
      <c r="A119" s="49" t="s">
        <v>474</v>
      </c>
      <c r="B119" s="48">
        <v>446</v>
      </c>
      <c r="C119" s="47">
        <v>42.953877885733277</v>
      </c>
      <c r="D119" s="47">
        <v>54.82700628529318</v>
      </c>
      <c r="E119" s="46"/>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25">
      <c r="A120" s="46"/>
      <c r="B120" s="46"/>
      <c r="C120" s="46"/>
      <c r="D120" s="46"/>
      <c r="E120" s="46"/>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25">
      <c r="A121" s="46" t="s">
        <v>530</v>
      </c>
      <c r="B121" s="46"/>
      <c r="C121" s="46"/>
      <c r="D121" s="46"/>
      <c r="E121" s="46"/>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25">
      <c r="A122" s="46"/>
      <c r="B122" s="46"/>
      <c r="D122" s="46"/>
      <c r="E122" s="46"/>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x14ac:dyDescent="0.25">
      <c r="A123" s="46"/>
      <c r="B123" s="46"/>
      <c r="C123" s="46"/>
      <c r="D123" s="46"/>
      <c r="E123" s="46"/>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x14ac:dyDescent="0.25">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x14ac:dyDescent="0.25">
      <c r="A125" s="476" t="s">
        <v>531</v>
      </c>
      <c r="B125" s="477"/>
      <c r="C125" s="477"/>
      <c r="D125" s="477"/>
      <c r="E125" s="477"/>
      <c r="F125" s="477"/>
      <c r="G125" s="477"/>
      <c r="H125" s="477"/>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ht="15.6" customHeight="1" x14ac:dyDescent="0.25">
      <c r="A126" s="478" t="s">
        <v>532</v>
      </c>
      <c r="B126" s="479"/>
      <c r="C126" s="479"/>
      <c r="D126" s="479"/>
      <c r="E126" s="479"/>
      <c r="F126" s="479"/>
      <c r="G126" s="479"/>
      <c r="H126" s="479"/>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x14ac:dyDescent="0.25">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x14ac:dyDescent="0.25">
      <c r="A128" s="476" t="s">
        <v>533</v>
      </c>
      <c r="B128" s="477"/>
      <c r="C128" s="477"/>
      <c r="D128" s="477"/>
      <c r="E128" s="477"/>
      <c r="F128" s="477"/>
      <c r="G128" s="477"/>
      <c r="H128" s="477"/>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x14ac:dyDescent="0.25">
      <c r="A129" s="474" t="s">
        <v>534</v>
      </c>
      <c r="B129" s="475"/>
      <c r="C129" s="475"/>
      <c r="D129" s="475"/>
      <c r="E129" s="475"/>
      <c r="F129" s="475"/>
      <c r="G129" s="475"/>
      <c r="H129" s="475"/>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x14ac:dyDescent="0.25">
      <c r="A130" s="94"/>
      <c r="B130" s="94"/>
      <c r="C130" s="94"/>
      <c r="D130" s="94"/>
      <c r="E130" s="94"/>
      <c r="F130" s="94"/>
      <c r="G130" s="94"/>
      <c r="H130" s="94"/>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x14ac:dyDescent="0.25">
      <c r="A131" s="94"/>
      <c r="B131" s="94"/>
      <c r="C131" s="94"/>
      <c r="D131" s="94"/>
      <c r="E131" s="94"/>
      <c r="F131" s="94"/>
      <c r="G131" s="94"/>
      <c r="H131" s="94"/>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25">
      <c r="A132" s="94"/>
      <c r="B132" s="94"/>
      <c r="C132" s="94"/>
      <c r="D132" s="94"/>
      <c r="E132" s="94"/>
      <c r="F132" s="94"/>
      <c r="G132" s="94"/>
      <c r="H132" s="94"/>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25">
      <c r="A133" s="16"/>
      <c r="B133" s="16"/>
      <c r="C133" s="16"/>
      <c r="D133" s="16"/>
      <c r="E133" s="3"/>
      <c r="F133" s="3"/>
      <c r="G133" s="3"/>
      <c r="H133" s="3"/>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25">
      <c r="A134" s="16"/>
      <c r="B134" s="16"/>
      <c r="C134" s="16"/>
      <c r="D134" s="16"/>
      <c r="E134" s="3"/>
      <c r="F134" s="3"/>
      <c r="G134" s="3"/>
      <c r="H134" s="3"/>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25">
      <c r="A135" s="16"/>
      <c r="B135" s="16"/>
      <c r="C135" s="16"/>
      <c r="D135" s="16"/>
      <c r="E135" s="3"/>
      <c r="F135" s="3"/>
      <c r="G135" s="3"/>
      <c r="H135" s="3"/>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25">
      <c r="A136" s="16"/>
      <c r="B136" s="16"/>
      <c r="C136" s="16"/>
      <c r="D136" s="16"/>
      <c r="E136" s="3"/>
      <c r="F136" s="3"/>
      <c r="G136" s="3"/>
      <c r="H136" s="3"/>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x14ac:dyDescent="0.25">
      <c r="A137" s="16"/>
      <c r="B137" s="16"/>
      <c r="C137" s="16"/>
      <c r="D137" s="16"/>
      <c r="E137" s="3"/>
      <c r="F137" s="3"/>
      <c r="G137" s="3"/>
      <c r="H137" s="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25">
      <c r="A138" s="16"/>
      <c r="B138" s="16"/>
      <c r="C138" s="16"/>
      <c r="D138" s="16"/>
      <c r="E138" s="3"/>
      <c r="F138" s="3"/>
      <c r="G138" s="3"/>
      <c r="H138" s="3"/>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25">
      <c r="A139" s="16"/>
      <c r="B139" s="16"/>
      <c r="C139" s="16"/>
      <c r="D139" s="16"/>
      <c r="E139" s="3"/>
      <c r="F139" s="3"/>
      <c r="G139" s="3"/>
      <c r="H139" s="3"/>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25">
      <c r="A140" s="16"/>
      <c r="B140" s="16"/>
      <c r="C140" s="16"/>
      <c r="D140" s="16"/>
      <c r="E140" s="3"/>
      <c r="F140" s="3"/>
      <c r="G140" s="3"/>
      <c r="H140" s="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25">
      <c r="A141" s="16"/>
      <c r="B141" s="16"/>
      <c r="C141" s="16"/>
      <c r="D141" s="16"/>
      <c r="E141" s="3"/>
      <c r="F141" s="3"/>
      <c r="G141" s="3"/>
      <c r="H141" s="3"/>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25">
      <c r="A142" s="16"/>
      <c r="B142" s="16"/>
      <c r="C142" s="16"/>
      <c r="D142" s="16"/>
      <c r="E142" s="3"/>
      <c r="F142" s="3"/>
      <c r="G142" s="3"/>
      <c r="H142" s="3"/>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25">
      <c r="A143" s="16"/>
      <c r="B143" s="16"/>
      <c r="C143" s="16"/>
      <c r="D143" s="16"/>
      <c r="E143" s="3"/>
      <c r="F143" s="3"/>
      <c r="G143" s="3"/>
      <c r="H143" s="3"/>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25">
      <c r="A144" s="16"/>
      <c r="B144" s="16"/>
      <c r="C144" s="16"/>
      <c r="D144" s="16"/>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25">
      <c r="A145" s="16"/>
      <c r="B145" s="16"/>
      <c r="C145" s="16"/>
      <c r="D145" s="16"/>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25">
      <c r="A146" s="16"/>
      <c r="B146" s="16"/>
      <c r="C146" s="16"/>
      <c r="D146" s="16"/>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25">
      <c r="A147" s="16"/>
      <c r="B147" s="16"/>
      <c r="C147" s="16"/>
      <c r="D147" s="16"/>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25">
      <c r="A148" s="16"/>
      <c r="B148" s="16"/>
      <c r="C148" s="16"/>
      <c r="D148" s="16"/>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25">
      <c r="A149" s="16"/>
      <c r="B149" s="16"/>
      <c r="C149" s="16"/>
      <c r="D149" s="16"/>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25">
      <c r="A150" s="16"/>
      <c r="B150" s="16"/>
      <c r="C150" s="16"/>
      <c r="D150" s="16"/>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25">
      <c r="A151" s="16"/>
      <c r="B151" s="16"/>
      <c r="C151" s="16"/>
      <c r="D151" s="16"/>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25">
      <c r="A152" s="16"/>
      <c r="B152" s="16"/>
      <c r="C152" s="16"/>
      <c r="D152" s="16"/>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25">
      <c r="A153" s="16"/>
      <c r="B153" s="16"/>
      <c r="C153" s="16"/>
      <c r="D153" s="16"/>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25">
      <c r="A154" s="16"/>
      <c r="B154" s="16"/>
      <c r="C154" s="16"/>
      <c r="D154" s="16"/>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25">
      <c r="A155" s="16"/>
      <c r="B155" s="16"/>
      <c r="C155" s="16"/>
      <c r="D155" s="16"/>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25">
      <c r="A156" s="16"/>
      <c r="B156" s="16"/>
      <c r="C156" s="16"/>
      <c r="D156" s="16"/>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25">
      <c r="A157" s="16"/>
      <c r="B157" s="16"/>
      <c r="C157" s="16"/>
      <c r="D157" s="16"/>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25">
      <c r="A158" s="16"/>
      <c r="B158" s="16"/>
      <c r="C158" s="16"/>
      <c r="D158" s="16"/>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25">
      <c r="A159" s="16"/>
      <c r="B159" s="16"/>
      <c r="C159" s="16"/>
      <c r="D159" s="16"/>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25">
      <c r="A160" s="16"/>
      <c r="B160" s="16"/>
      <c r="C160" s="16"/>
      <c r="D160" s="16"/>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25">
      <c r="A161" s="16"/>
      <c r="B161" s="16"/>
      <c r="C161" s="16"/>
      <c r="D161" s="16"/>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25">
      <c r="A162" s="16"/>
      <c r="B162" s="16"/>
      <c r="C162" s="16"/>
      <c r="D162" s="16"/>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25">
      <c r="A163" s="16"/>
      <c r="B163" s="16"/>
      <c r="C163" s="16"/>
      <c r="D163" s="16"/>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25">
      <c r="A164" s="16"/>
      <c r="B164" s="16"/>
      <c r="C164" s="16"/>
      <c r="D164" s="16"/>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25">
      <c r="A165" s="16"/>
      <c r="B165" s="16"/>
      <c r="C165" s="16"/>
      <c r="D165" s="16"/>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25">
      <c r="A166" s="16"/>
      <c r="B166" s="16"/>
      <c r="C166" s="16"/>
      <c r="D166" s="16"/>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25">
      <c r="A167" s="16"/>
      <c r="B167" s="16"/>
      <c r="C167" s="16"/>
      <c r="D167" s="16"/>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25">
      <c r="A168" s="16"/>
      <c r="B168" s="16"/>
      <c r="C168" s="16"/>
      <c r="D168" s="16"/>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25">
      <c r="A169" s="16"/>
      <c r="B169" s="16"/>
      <c r="C169" s="16"/>
      <c r="D169" s="16"/>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25">
      <c r="A170" s="16"/>
      <c r="B170" s="16"/>
      <c r="C170" s="16"/>
      <c r="D170" s="16"/>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25">
      <c r="A171" s="16"/>
      <c r="B171" s="16"/>
      <c r="C171" s="16"/>
      <c r="D171" s="16"/>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25">
      <c r="A172" s="16"/>
      <c r="B172" s="16"/>
      <c r="C172" s="16"/>
      <c r="D172" s="16"/>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25">
      <c r="A173" s="16"/>
      <c r="B173" s="16"/>
      <c r="C173" s="16"/>
      <c r="D173" s="16"/>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25">
      <c r="A174" s="16"/>
      <c r="B174" s="16"/>
      <c r="C174" s="16"/>
      <c r="D174" s="16"/>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25">
      <c r="A175" s="16"/>
      <c r="B175" s="16"/>
      <c r="C175" s="16"/>
      <c r="D175" s="16"/>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25">
      <c r="A176" s="16"/>
      <c r="B176" s="16"/>
      <c r="C176" s="16"/>
      <c r="D176" s="16"/>
      <c r="E176" s="3"/>
      <c r="F176" s="3"/>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25">
      <c r="A177" s="16"/>
      <c r="B177" s="16"/>
      <c r="C177" s="16"/>
      <c r="D177" s="16"/>
      <c r="E177" s="3"/>
      <c r="F177" s="3"/>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25">
      <c r="A178" s="16"/>
      <c r="B178" s="16"/>
      <c r="C178" s="16"/>
      <c r="D178" s="16"/>
      <c r="E178" s="3"/>
      <c r="F178" s="3"/>
      <c r="G178" s="3"/>
      <c r="H178" s="3"/>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25">
      <c r="A179" s="16"/>
      <c r="B179" s="16"/>
      <c r="C179" s="16"/>
      <c r="D179" s="16"/>
      <c r="E179" s="3"/>
      <c r="F179" s="3"/>
      <c r="G179" s="3"/>
      <c r="H179" s="3"/>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25">
      <c r="A180" s="16"/>
      <c r="B180" s="16"/>
      <c r="C180" s="16"/>
      <c r="D180" s="16"/>
      <c r="E180" s="3"/>
      <c r="F180" s="3"/>
      <c r="G180" s="3"/>
      <c r="H180" s="3"/>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25">
      <c r="A181" s="16"/>
      <c r="B181" s="16"/>
      <c r="C181" s="16"/>
      <c r="D181" s="16"/>
      <c r="E181" s="3"/>
      <c r="F181" s="3"/>
      <c r="G181" s="3"/>
      <c r="H181" s="3"/>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25">
      <c r="A182" s="16"/>
      <c r="B182" s="16"/>
      <c r="C182" s="16"/>
      <c r="D182" s="16"/>
      <c r="E182" s="3"/>
      <c r="F182" s="3"/>
      <c r="G182" s="3"/>
      <c r="H182" s="3"/>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25">
      <c r="A183" s="16"/>
      <c r="B183" s="16"/>
      <c r="C183" s="16"/>
      <c r="D183" s="16"/>
      <c r="E183" s="3"/>
      <c r="F183" s="3"/>
      <c r="G183" s="3"/>
      <c r="H183" s="3"/>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25">
      <c r="A184" s="16"/>
      <c r="B184" s="16"/>
      <c r="C184" s="16"/>
      <c r="D184" s="16"/>
      <c r="E184" s="3"/>
      <c r="F184" s="3"/>
      <c r="G184" s="3"/>
      <c r="H184" s="3"/>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25">
      <c r="A185" s="16"/>
      <c r="B185" s="16"/>
      <c r="C185" s="16"/>
      <c r="D185" s="16"/>
      <c r="E185" s="3"/>
      <c r="F185" s="3"/>
      <c r="G185" s="3"/>
      <c r="H185" s="3"/>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25">
      <c r="A186" s="16"/>
      <c r="B186" s="16"/>
      <c r="C186" s="16"/>
      <c r="D186" s="16"/>
      <c r="E186" s="3"/>
      <c r="F186" s="3"/>
      <c r="G186" s="3"/>
      <c r="H186" s="3"/>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25">
      <c r="A187" s="16"/>
      <c r="B187" s="16"/>
      <c r="C187" s="16"/>
      <c r="D187" s="16"/>
      <c r="E187" s="3"/>
      <c r="F187" s="3"/>
      <c r="G187" s="3"/>
      <c r="H187" s="3"/>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25">
      <c r="A188" s="16"/>
      <c r="B188" s="16"/>
      <c r="C188" s="16"/>
      <c r="D188" s="16"/>
      <c r="E188" s="3"/>
      <c r="F188" s="3"/>
      <c r="G188" s="3"/>
      <c r="H188" s="3"/>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25">
      <c r="A189" s="16"/>
      <c r="B189" s="16"/>
      <c r="C189" s="16"/>
      <c r="D189" s="16"/>
      <c r="E189" s="3"/>
      <c r="F189" s="3"/>
      <c r="G189" s="3"/>
      <c r="H189" s="3"/>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25">
      <c r="A190" s="16"/>
      <c r="B190" s="16"/>
      <c r="C190" s="16"/>
      <c r="D190" s="16"/>
      <c r="E190" s="3"/>
      <c r="F190" s="3"/>
      <c r="G190" s="3"/>
      <c r="H190" s="3"/>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25">
      <c r="A191" s="16"/>
      <c r="B191" s="16"/>
      <c r="C191" s="16"/>
      <c r="D191" s="16"/>
      <c r="E191" s="3"/>
      <c r="F191" s="3"/>
      <c r="G191" s="3"/>
      <c r="H191" s="3"/>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25">
      <c r="A192" s="16"/>
      <c r="B192" s="16"/>
      <c r="C192" s="16"/>
      <c r="D192" s="16"/>
      <c r="E192" s="3"/>
      <c r="F192" s="3"/>
      <c r="G192" s="3"/>
      <c r="H192" s="3"/>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25">
      <c r="A193" s="16"/>
      <c r="B193" s="16"/>
      <c r="C193" s="16"/>
      <c r="D193" s="16"/>
      <c r="E193" s="3"/>
      <c r="F193" s="3"/>
      <c r="G193" s="3"/>
      <c r="H193" s="3"/>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25">
      <c r="A194" s="16"/>
      <c r="B194" s="16"/>
      <c r="C194" s="16"/>
      <c r="D194" s="16"/>
      <c r="E194" s="3"/>
      <c r="F194" s="3"/>
      <c r="G194" s="3"/>
      <c r="H194" s="3"/>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25">
      <c r="A195" s="16"/>
      <c r="B195" s="16"/>
      <c r="C195" s="16"/>
      <c r="D195" s="16"/>
      <c r="E195" s="3"/>
      <c r="F195" s="3"/>
      <c r="G195" s="3"/>
      <c r="H195" s="3"/>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25">
      <c r="A196" s="16"/>
      <c r="B196" s="16"/>
      <c r="C196" s="16"/>
      <c r="D196" s="16"/>
      <c r="E196" s="3"/>
      <c r="F196" s="3"/>
      <c r="G196" s="3"/>
      <c r="H196" s="3"/>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25">
      <c r="A197" s="16"/>
      <c r="B197" s="16"/>
      <c r="C197" s="16"/>
      <c r="D197" s="16"/>
      <c r="E197" s="3"/>
      <c r="F197" s="3"/>
      <c r="G197" s="3"/>
      <c r="H197" s="3"/>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25">
      <c r="A198" s="16"/>
      <c r="B198" s="16"/>
      <c r="C198" s="16"/>
      <c r="D198" s="16"/>
      <c r="E198" s="3"/>
      <c r="F198" s="3"/>
      <c r="G198" s="3"/>
      <c r="H198" s="3"/>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25">
      <c r="A199" s="16"/>
      <c r="B199" s="16"/>
      <c r="C199" s="16"/>
      <c r="D199" s="16"/>
      <c r="E199" s="3"/>
      <c r="F199" s="3"/>
      <c r="G199" s="3"/>
      <c r="H199" s="3"/>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25">
      <c r="A200" s="16"/>
      <c r="B200" s="16"/>
      <c r="C200" s="16"/>
      <c r="D200" s="16"/>
      <c r="E200" s="3"/>
      <c r="F200" s="3"/>
      <c r="G200" s="3"/>
      <c r="H200" s="3"/>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25">
      <c r="A201" s="16"/>
      <c r="B201" s="16"/>
      <c r="C201" s="16"/>
      <c r="D201" s="16"/>
      <c r="E201" s="3"/>
      <c r="F201" s="3"/>
      <c r="G201" s="3"/>
      <c r="H201" s="3"/>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25">
      <c r="A202" s="16"/>
      <c r="B202" s="16"/>
      <c r="C202" s="16"/>
      <c r="D202" s="16"/>
      <c r="E202" s="3"/>
      <c r="F202" s="3"/>
      <c r="G202" s="3"/>
      <c r="H202" s="3"/>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25">
      <c r="A203" s="16"/>
      <c r="B203" s="16"/>
      <c r="C203" s="16"/>
      <c r="D203" s="16"/>
      <c r="E203" s="3"/>
      <c r="F203" s="3"/>
      <c r="G203" s="3"/>
      <c r="H203" s="3"/>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25">
      <c r="A204" s="16"/>
      <c r="B204" s="16"/>
      <c r="C204" s="16"/>
      <c r="D204" s="16"/>
      <c r="E204" s="3"/>
      <c r="F204" s="3"/>
      <c r="G204" s="3"/>
      <c r="H204" s="3"/>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25">
      <c r="A205" s="16"/>
      <c r="B205" s="16"/>
      <c r="C205" s="16"/>
      <c r="D205" s="16"/>
      <c r="E205" s="3"/>
      <c r="F205" s="3"/>
      <c r="G205" s="3"/>
      <c r="H205" s="3"/>
      <c r="I205" s="3"/>
      <c r="J205" s="3"/>
      <c r="K205" s="3"/>
      <c r="L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spans="1:56" x14ac:dyDescent="0.25">
      <c r="A206" s="16"/>
      <c r="B206" s="16"/>
      <c r="C206" s="16"/>
      <c r="D206" s="16"/>
      <c r="E206" s="3"/>
      <c r="F206" s="3"/>
      <c r="G206" s="3"/>
      <c r="H206" s="3"/>
      <c r="I206" s="3"/>
      <c r="J206" s="3"/>
      <c r="K206" s="3"/>
      <c r="L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row>
    <row r="207" spans="1:56" x14ac:dyDescent="0.25">
      <c r="A207" s="16"/>
      <c r="B207" s="16"/>
      <c r="C207" s="16"/>
      <c r="D207" s="16"/>
      <c r="E207" s="3"/>
      <c r="F207" s="3"/>
      <c r="G207" s="3"/>
      <c r="H207" s="3"/>
      <c r="I207" s="3"/>
      <c r="J207" s="3"/>
      <c r="K207" s="3"/>
      <c r="L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row>
    <row r="208" spans="1:56" x14ac:dyDescent="0.25">
      <c r="A208" s="16"/>
      <c r="B208" s="16"/>
      <c r="C208" s="16"/>
      <c r="D208" s="16"/>
      <c r="E208" s="3"/>
      <c r="F208" s="3"/>
      <c r="G208" s="3"/>
      <c r="H208" s="3"/>
      <c r="I208" s="3"/>
      <c r="J208" s="3"/>
      <c r="K208" s="3"/>
      <c r="L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row>
    <row r="209" spans="1:56" x14ac:dyDescent="0.25">
      <c r="A209" s="16"/>
      <c r="B209" s="16"/>
      <c r="C209" s="16"/>
      <c r="D209" s="16"/>
      <c r="E209" s="3"/>
      <c r="F209" s="3"/>
      <c r="G209" s="3"/>
      <c r="H209" s="3"/>
      <c r="I209" s="3"/>
      <c r="J209" s="3"/>
      <c r="K209" s="3"/>
      <c r="L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row>
    <row r="210" spans="1:56" x14ac:dyDescent="0.25">
      <c r="A210" s="16"/>
      <c r="B210" s="16"/>
      <c r="C210" s="16"/>
      <c r="D210" s="16"/>
      <c r="E210" s="3"/>
      <c r="F210" s="3"/>
      <c r="G210" s="3"/>
      <c r="H210" s="3"/>
      <c r="I210" s="3"/>
      <c r="J210" s="3"/>
      <c r="K210" s="3"/>
      <c r="L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row>
    <row r="211" spans="1:56" x14ac:dyDescent="0.25">
      <c r="A211" s="16"/>
      <c r="B211" s="16"/>
      <c r="C211" s="16"/>
      <c r="D211" s="16"/>
      <c r="E211" s="3"/>
      <c r="F211" s="3"/>
      <c r="G211" s="3"/>
      <c r="H211" s="3"/>
      <c r="I211" s="3"/>
      <c r="J211" s="3"/>
      <c r="K211" s="3"/>
      <c r="L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row>
    <row r="212" spans="1:56" x14ac:dyDescent="0.25">
      <c r="A212" s="16"/>
      <c r="B212" s="16"/>
      <c r="C212" s="16"/>
      <c r="D212" s="16"/>
      <c r="E212" s="3"/>
      <c r="F212" s="3"/>
      <c r="G212" s="3"/>
      <c r="H212" s="3"/>
      <c r="I212" s="3"/>
      <c r="J212" s="3"/>
      <c r="K212" s="3"/>
      <c r="L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row>
    <row r="213" spans="1:56" x14ac:dyDescent="0.25">
      <c r="A213" s="16"/>
      <c r="B213" s="16"/>
      <c r="C213" s="16"/>
      <c r="D213" s="16"/>
      <c r="E213" s="3"/>
      <c r="F213" s="3"/>
      <c r="G213" s="3"/>
      <c r="H213" s="3"/>
      <c r="I213" s="3"/>
      <c r="J213" s="3"/>
      <c r="K213" s="3"/>
      <c r="L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row>
    <row r="214" spans="1:56" x14ac:dyDescent="0.25">
      <c r="A214" s="16"/>
      <c r="B214" s="16"/>
      <c r="C214" s="16"/>
      <c r="D214" s="16"/>
      <c r="E214" s="3"/>
      <c r="F214" s="3"/>
      <c r="G214" s="3"/>
      <c r="H214" s="3"/>
      <c r="I214" s="3"/>
      <c r="J214" s="3"/>
      <c r="K214" s="3"/>
      <c r="L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row>
    <row r="215" spans="1:56" x14ac:dyDescent="0.25">
      <c r="A215" s="16"/>
      <c r="B215" s="16"/>
      <c r="C215" s="16"/>
      <c r="D215" s="16"/>
      <c r="E215" s="3"/>
      <c r="F215" s="3"/>
      <c r="G215" s="3"/>
      <c r="H215" s="3"/>
      <c r="I215" s="3"/>
      <c r="J215" s="3"/>
      <c r="K215" s="3"/>
      <c r="L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row>
    <row r="216" spans="1:56" x14ac:dyDescent="0.25">
      <c r="A216" s="16"/>
      <c r="B216" s="16"/>
      <c r="C216" s="16"/>
      <c r="D216" s="16"/>
      <c r="E216" s="3"/>
      <c r="F216" s="3"/>
      <c r="G216" s="3"/>
      <c r="H216" s="3"/>
      <c r="I216" s="3"/>
      <c r="J216" s="3"/>
      <c r="K216" s="3"/>
      <c r="L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row>
    <row r="217" spans="1:56" x14ac:dyDescent="0.25">
      <c r="A217" s="16"/>
      <c r="B217" s="16"/>
      <c r="C217" s="16"/>
      <c r="D217" s="16"/>
      <c r="E217" s="3"/>
      <c r="F217" s="3"/>
      <c r="G217" s="3"/>
      <c r="H217" s="3"/>
      <c r="I217" s="3"/>
      <c r="J217" s="3"/>
      <c r="K217" s="3"/>
      <c r="L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row>
    <row r="218" spans="1:56" x14ac:dyDescent="0.25">
      <c r="A218" s="16"/>
      <c r="B218" s="16"/>
      <c r="C218" s="16"/>
      <c r="D218" s="16"/>
      <c r="E218" s="3"/>
      <c r="F218" s="3"/>
      <c r="G218" s="3"/>
      <c r="H218" s="3"/>
      <c r="I218" s="3"/>
      <c r="J218" s="3"/>
      <c r="K218" s="3"/>
      <c r="L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row>
    <row r="219" spans="1:56" x14ac:dyDescent="0.25">
      <c r="A219" s="16"/>
      <c r="B219" s="16"/>
      <c r="C219" s="16"/>
      <c r="D219" s="16"/>
      <c r="E219" s="3"/>
      <c r="F219" s="3"/>
      <c r="G219" s="3"/>
      <c r="H219" s="3"/>
      <c r="I219" s="3"/>
      <c r="J219" s="3"/>
      <c r="K219" s="3"/>
      <c r="L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row>
    <row r="220" spans="1:56" x14ac:dyDescent="0.25">
      <c r="A220" s="16"/>
      <c r="B220" s="16"/>
      <c r="C220" s="16"/>
      <c r="D220" s="16"/>
      <c r="E220" s="3"/>
      <c r="F220" s="3"/>
      <c r="G220" s="3"/>
      <c r="H220" s="3"/>
      <c r="I220" s="3"/>
      <c r="J220" s="3"/>
      <c r="K220" s="3"/>
      <c r="L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row>
    <row r="221" spans="1:56" x14ac:dyDescent="0.25">
      <c r="A221" s="16"/>
      <c r="B221" s="16"/>
      <c r="C221" s="16"/>
      <c r="D221" s="16"/>
      <c r="E221" s="3"/>
      <c r="F221" s="3"/>
      <c r="G221" s="3"/>
      <c r="H221" s="3"/>
      <c r="I221" s="3"/>
      <c r="J221" s="3"/>
      <c r="K221" s="3"/>
      <c r="L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row>
    <row r="222" spans="1:56" x14ac:dyDescent="0.25">
      <c r="A222" s="16"/>
      <c r="B222" s="16"/>
      <c r="C222" s="16"/>
      <c r="D222" s="16"/>
      <c r="E222" s="3"/>
      <c r="F222" s="3"/>
      <c r="G222" s="3"/>
      <c r="H222" s="3"/>
      <c r="I222" s="3"/>
      <c r="J222" s="3"/>
      <c r="K222" s="3"/>
      <c r="L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row>
    <row r="223" spans="1:56" x14ac:dyDescent="0.25">
      <c r="A223" s="16"/>
      <c r="B223" s="16"/>
      <c r="C223" s="16"/>
      <c r="D223" s="16"/>
      <c r="E223" s="3"/>
      <c r="F223" s="3"/>
      <c r="G223" s="3"/>
      <c r="H223" s="3"/>
      <c r="I223" s="3"/>
      <c r="J223" s="3"/>
      <c r="K223" s="3"/>
      <c r="L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row>
    <row r="224" spans="1:56" x14ac:dyDescent="0.25">
      <c r="A224" s="16"/>
      <c r="B224" s="16"/>
      <c r="C224" s="16"/>
      <c r="D224" s="16"/>
      <c r="E224" s="3"/>
      <c r="F224" s="3"/>
      <c r="G224" s="3"/>
      <c r="H224" s="3"/>
      <c r="I224" s="3"/>
      <c r="J224" s="3"/>
      <c r="K224" s="3"/>
      <c r="L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row>
    <row r="225" spans="1:56" x14ac:dyDescent="0.25">
      <c r="A225" s="16"/>
      <c r="B225" s="16"/>
      <c r="C225" s="16"/>
      <c r="D225" s="16"/>
      <c r="G225" s="3"/>
      <c r="H225" s="3"/>
      <c r="I225" s="3"/>
      <c r="J225" s="3"/>
      <c r="K225" s="3"/>
      <c r="L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row>
    <row r="226" spans="1:56" x14ac:dyDescent="0.25">
      <c r="A226" s="16"/>
      <c r="B226" s="16"/>
      <c r="C226" s="16"/>
      <c r="D226" s="16"/>
      <c r="G226" s="3"/>
      <c r="H226" s="3"/>
      <c r="I226" s="3"/>
      <c r="J226" s="3"/>
      <c r="K226" s="3"/>
      <c r="L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row>
    <row r="227" spans="1:56" x14ac:dyDescent="0.25">
      <c r="A227" s="16"/>
      <c r="B227" s="16"/>
      <c r="C227" s="16"/>
      <c r="D227" s="16"/>
      <c r="M227"/>
    </row>
    <row r="228" spans="1:56" x14ac:dyDescent="0.25">
      <c r="A228" s="16"/>
      <c r="B228" s="16"/>
      <c r="C228" s="16"/>
      <c r="D228" s="16"/>
      <c r="M228"/>
    </row>
    <row r="229" spans="1:56" x14ac:dyDescent="0.25">
      <c r="A229" s="16"/>
      <c r="B229" s="16"/>
      <c r="C229" s="16"/>
      <c r="D229" s="16"/>
    </row>
    <row r="230" spans="1:56" x14ac:dyDescent="0.25">
      <c r="A230" s="16"/>
      <c r="B230" s="16"/>
      <c r="C230" s="16"/>
      <c r="D230" s="16"/>
    </row>
    <row r="231" spans="1:56" x14ac:dyDescent="0.25">
      <c r="A231" s="16"/>
      <c r="B231" s="16"/>
      <c r="C231" s="16"/>
      <c r="D231" s="16"/>
    </row>
    <row r="232" spans="1:56" x14ac:dyDescent="0.25">
      <c r="A232" s="16"/>
      <c r="B232" s="16"/>
      <c r="C232" s="16"/>
      <c r="D232" s="16"/>
    </row>
    <row r="233" spans="1:56" x14ac:dyDescent="0.25">
      <c r="A233" s="16"/>
      <c r="B233" s="16"/>
      <c r="C233" s="16"/>
      <c r="D233" s="16"/>
    </row>
    <row r="234" spans="1:56" x14ac:dyDescent="0.25">
      <c r="A234" s="16"/>
      <c r="B234" s="16"/>
      <c r="C234" s="16"/>
      <c r="D234" s="16"/>
    </row>
    <row r="235" spans="1:56" x14ac:dyDescent="0.25">
      <c r="A235" s="16"/>
      <c r="B235" s="16"/>
      <c r="C235" s="16"/>
      <c r="D235" s="16"/>
    </row>
    <row r="236" spans="1:56" x14ac:dyDescent="0.25">
      <c r="A236" s="16"/>
      <c r="B236" s="16"/>
      <c r="C236" s="16"/>
      <c r="D236" s="16"/>
    </row>
    <row r="237" spans="1:56" x14ac:dyDescent="0.25">
      <c r="A237" s="16"/>
      <c r="B237" s="16"/>
      <c r="C237" s="16"/>
      <c r="D237" s="16"/>
    </row>
    <row r="238" spans="1:56" x14ac:dyDescent="0.25">
      <c r="A238" s="16"/>
      <c r="B238" s="16"/>
      <c r="C238" s="16"/>
      <c r="D238" s="16"/>
    </row>
    <row r="239" spans="1:56" x14ac:dyDescent="0.25">
      <c r="A239" s="16"/>
      <c r="B239" s="16"/>
      <c r="C239" s="16"/>
      <c r="D239" s="16"/>
    </row>
    <row r="240" spans="1:56" x14ac:dyDescent="0.25">
      <c r="A240" s="16"/>
      <c r="B240" s="16"/>
      <c r="C240" s="16"/>
      <c r="D240" s="16"/>
    </row>
    <row r="241" spans="1:4" x14ac:dyDescent="0.25">
      <c r="A241" s="16"/>
      <c r="B241" s="16"/>
      <c r="C241" s="16"/>
      <c r="D241" s="16"/>
    </row>
    <row r="242" spans="1:4" x14ac:dyDescent="0.25">
      <c r="A242" s="16"/>
      <c r="B242" s="16"/>
      <c r="C242" s="16"/>
      <c r="D242" s="16"/>
    </row>
    <row r="243" spans="1:4" x14ac:dyDescent="0.25">
      <c r="A243" s="16"/>
      <c r="B243" s="16"/>
      <c r="C243" s="16"/>
      <c r="D243" s="16"/>
    </row>
    <row r="244" spans="1:4" x14ac:dyDescent="0.25">
      <c r="A244" s="16"/>
      <c r="B244" s="16"/>
      <c r="C244" s="16"/>
      <c r="D244" s="16"/>
    </row>
    <row r="245" spans="1:4" x14ac:dyDescent="0.25">
      <c r="A245" s="16"/>
      <c r="B245" s="16"/>
      <c r="C245" s="16"/>
      <c r="D245" s="16"/>
    </row>
    <row r="246" spans="1:4" x14ac:dyDescent="0.25">
      <c r="A246" s="16"/>
      <c r="B246" s="16"/>
      <c r="C246" s="16"/>
      <c r="D246" s="16"/>
    </row>
    <row r="247" spans="1:4" x14ac:dyDescent="0.25">
      <c r="A247" s="16"/>
      <c r="B247" s="16"/>
      <c r="C247" s="16"/>
      <c r="D247" s="16"/>
    </row>
    <row r="248" spans="1:4" x14ac:dyDescent="0.25">
      <c r="A248" s="16"/>
      <c r="B248" s="16"/>
      <c r="C248" s="16"/>
      <c r="D248" s="16"/>
    </row>
    <row r="249" spans="1:4" x14ac:dyDescent="0.25">
      <c r="A249" s="16"/>
      <c r="B249" s="16"/>
      <c r="C249" s="16"/>
      <c r="D249" s="16"/>
    </row>
    <row r="250" spans="1:4" x14ac:dyDescent="0.25">
      <c r="A250" s="16"/>
      <c r="B250" s="16"/>
      <c r="C250" s="16"/>
      <c r="D250" s="16"/>
    </row>
    <row r="251" spans="1:4" x14ac:dyDescent="0.25">
      <c r="A251" s="16"/>
      <c r="B251" s="16"/>
      <c r="C251" s="16"/>
      <c r="D251" s="16"/>
    </row>
    <row r="252" spans="1:4" x14ac:dyDescent="0.25">
      <c r="A252" s="16"/>
      <c r="B252" s="16"/>
      <c r="C252" s="16"/>
      <c r="D252" s="16"/>
    </row>
    <row r="253" spans="1:4" x14ac:dyDescent="0.25">
      <c r="A253" s="16"/>
      <c r="B253" s="16"/>
      <c r="C253" s="16"/>
      <c r="D253" s="16"/>
    </row>
    <row r="254" spans="1:4" x14ac:dyDescent="0.25">
      <c r="A254" s="16"/>
      <c r="B254" s="16"/>
      <c r="C254" s="16"/>
      <c r="D254" s="16"/>
    </row>
    <row r="255" spans="1:4" x14ac:dyDescent="0.25">
      <c r="A255" s="16"/>
      <c r="B255" s="16"/>
      <c r="C255" s="16"/>
      <c r="D255" s="16"/>
    </row>
    <row r="256" spans="1:4" x14ac:dyDescent="0.25">
      <c r="A256" s="16"/>
      <c r="B256" s="16"/>
      <c r="C256" s="16"/>
      <c r="D256" s="16"/>
    </row>
    <row r="257" spans="1:4" x14ac:dyDescent="0.25">
      <c r="A257" s="16"/>
      <c r="B257" s="16"/>
      <c r="C257" s="16"/>
      <c r="D257" s="16"/>
    </row>
    <row r="258" spans="1:4" x14ac:dyDescent="0.25">
      <c r="A258" s="16"/>
      <c r="B258" s="16"/>
      <c r="C258" s="16"/>
      <c r="D258" s="16"/>
    </row>
    <row r="259" spans="1:4" x14ac:dyDescent="0.25">
      <c r="A259" s="16"/>
      <c r="B259" s="16"/>
      <c r="C259" s="16"/>
      <c r="D259" s="16"/>
    </row>
  </sheetData>
  <mergeCells count="18">
    <mergeCell ref="A112:D112"/>
    <mergeCell ref="A129:H129"/>
    <mergeCell ref="A40:D40"/>
    <mergeCell ref="A52:D52"/>
    <mergeCell ref="A64:D64"/>
    <mergeCell ref="A125:H125"/>
    <mergeCell ref="A126:H126"/>
    <mergeCell ref="A128:H128"/>
    <mergeCell ref="A76:D76"/>
    <mergeCell ref="A88:D88"/>
    <mergeCell ref="A100:D100"/>
    <mergeCell ref="A1:D1"/>
    <mergeCell ref="A28:D28"/>
    <mergeCell ref="A2:H2"/>
    <mergeCell ref="A5:D5"/>
    <mergeCell ref="A14:H14"/>
    <mergeCell ref="A16:D16"/>
    <mergeCell ref="A25:H25"/>
  </mergeCell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EDB06-796B-43C8-A53A-CAD2C3130187}">
  <sheetPr>
    <pageSetUpPr fitToPage="1"/>
  </sheetPr>
  <dimension ref="A1:D163"/>
  <sheetViews>
    <sheetView showGridLines="0" tabSelected="1" topLeftCell="A154" zoomScaleNormal="100" workbookViewId="0">
      <selection activeCell="B182" sqref="B182"/>
    </sheetView>
  </sheetViews>
  <sheetFormatPr defaultRowHeight="15" x14ac:dyDescent="0.25"/>
  <cols>
    <col min="1" max="1" width="26.5703125" style="1" customWidth="1"/>
    <col min="2" max="2" width="160.85546875" customWidth="1"/>
  </cols>
  <sheetData>
    <row r="1" spans="1:2" s="2" customFormat="1" ht="26.25" x14ac:dyDescent="0.25">
      <c r="A1" s="396" t="s">
        <v>442</v>
      </c>
      <c r="B1" s="396"/>
    </row>
    <row r="2" spans="1:2" s="2" customFormat="1" ht="74.25" customHeight="1" x14ac:dyDescent="0.25">
      <c r="A2" s="397" t="s">
        <v>1</v>
      </c>
      <c r="B2" s="397"/>
    </row>
    <row r="3" spans="1:2" s="2" customFormat="1" ht="48.6" customHeight="1" thickBot="1" x14ac:dyDescent="0.3">
      <c r="A3" s="6" t="s">
        <v>535</v>
      </c>
      <c r="B3" s="378"/>
    </row>
    <row r="4" spans="1:2" ht="18.75" x14ac:dyDescent="0.25">
      <c r="A4" s="9" t="s">
        <v>536</v>
      </c>
      <c r="B4" s="10" t="s">
        <v>537</v>
      </c>
    </row>
    <row r="5" spans="1:2" ht="15.75" x14ac:dyDescent="0.25">
      <c r="A5" s="98" t="s">
        <v>538</v>
      </c>
      <c r="B5" s="11" t="s">
        <v>539</v>
      </c>
    </row>
    <row r="6" spans="1:2" ht="15.75" x14ac:dyDescent="0.25">
      <c r="A6" s="98" t="s">
        <v>540</v>
      </c>
      <c r="B6" s="11" t="s">
        <v>541</v>
      </c>
    </row>
    <row r="7" spans="1:2" ht="15.75" x14ac:dyDescent="0.25">
      <c r="A7" s="98" t="s">
        <v>542</v>
      </c>
      <c r="B7" s="11" t="s">
        <v>543</v>
      </c>
    </row>
    <row r="8" spans="1:2" ht="15.75" x14ac:dyDescent="0.25">
      <c r="A8" s="98" t="s">
        <v>22</v>
      </c>
      <c r="B8" s="11" t="s">
        <v>544</v>
      </c>
    </row>
    <row r="9" spans="1:2" ht="15.75" x14ac:dyDescent="0.25">
      <c r="A9" s="98" t="s">
        <v>545</v>
      </c>
      <c r="B9" s="11" t="s">
        <v>546</v>
      </c>
    </row>
    <row r="10" spans="1:2" ht="15.75" x14ac:dyDescent="0.25">
      <c r="A10" s="98" t="s">
        <v>547</v>
      </c>
      <c r="B10" s="11" t="s">
        <v>548</v>
      </c>
    </row>
    <row r="11" spans="1:2" ht="15.75" x14ac:dyDescent="0.25">
      <c r="A11" s="98" t="s">
        <v>549</v>
      </c>
      <c r="B11" s="11" t="s">
        <v>550</v>
      </c>
    </row>
    <row r="12" spans="1:2" ht="15.75" x14ac:dyDescent="0.25">
      <c r="A12" s="98" t="s">
        <v>551</v>
      </c>
      <c r="B12" s="11" t="s">
        <v>552</v>
      </c>
    </row>
    <row r="13" spans="1:2" ht="47.25" x14ac:dyDescent="0.25">
      <c r="A13" s="98" t="s">
        <v>553</v>
      </c>
      <c r="B13" s="11" t="s">
        <v>554</v>
      </c>
    </row>
    <row r="14" spans="1:2" ht="47.25" x14ac:dyDescent="0.25">
      <c r="A14" s="98" t="s">
        <v>555</v>
      </c>
      <c r="B14" s="11" t="s">
        <v>556</v>
      </c>
    </row>
    <row r="15" spans="1:2" ht="15.75" x14ac:dyDescent="0.25">
      <c r="A15" s="98" t="s">
        <v>557</v>
      </c>
      <c r="B15" s="11" t="s">
        <v>558</v>
      </c>
    </row>
    <row r="16" spans="1:2" ht="47.25" customHeight="1" x14ac:dyDescent="0.25">
      <c r="A16" s="489" t="s">
        <v>559</v>
      </c>
      <c r="B16" s="11" t="s">
        <v>560</v>
      </c>
    </row>
    <row r="17" spans="1:2" ht="47.25" x14ac:dyDescent="0.25">
      <c r="A17" s="489"/>
      <c r="B17" s="11" t="s">
        <v>561</v>
      </c>
    </row>
    <row r="18" spans="1:2" ht="47.1" customHeight="1" x14ac:dyDescent="0.25">
      <c r="A18" s="489" t="s">
        <v>562</v>
      </c>
      <c r="B18" s="11" t="s">
        <v>563</v>
      </c>
    </row>
    <row r="19" spans="1:2" ht="47.25" x14ac:dyDescent="0.25">
      <c r="A19" s="489"/>
      <c r="B19" s="11" t="s">
        <v>564</v>
      </c>
    </row>
    <row r="20" spans="1:2" ht="31.5" x14ac:dyDescent="0.25">
      <c r="A20" s="98" t="s">
        <v>565</v>
      </c>
      <c r="B20" s="11" t="s">
        <v>855</v>
      </c>
    </row>
    <row r="21" spans="1:2" ht="15.75" x14ac:dyDescent="0.25">
      <c r="A21" s="98" t="s">
        <v>566</v>
      </c>
      <c r="B21" s="11" t="s">
        <v>567</v>
      </c>
    </row>
    <row r="22" spans="1:2" ht="15.75" x14ac:dyDescent="0.25">
      <c r="A22" s="98" t="s">
        <v>568</v>
      </c>
      <c r="B22" s="11" t="s">
        <v>569</v>
      </c>
    </row>
    <row r="23" spans="1:2" ht="15.75" x14ac:dyDescent="0.25">
      <c r="A23" s="98" t="s">
        <v>570</v>
      </c>
      <c r="B23" s="11" t="s">
        <v>571</v>
      </c>
    </row>
    <row r="24" spans="1:2" ht="31.5" x14ac:dyDescent="0.25">
      <c r="A24" s="98" t="s">
        <v>572</v>
      </c>
      <c r="B24" s="11" t="s">
        <v>573</v>
      </c>
    </row>
    <row r="25" spans="1:2" ht="31.5" x14ac:dyDescent="0.25">
      <c r="A25" s="98" t="s">
        <v>574</v>
      </c>
      <c r="B25" s="11" t="s">
        <v>575</v>
      </c>
    </row>
    <row r="26" spans="1:2" ht="15.75" x14ac:dyDescent="0.25">
      <c r="A26" s="98" t="s">
        <v>576</v>
      </c>
      <c r="B26" s="11" t="s">
        <v>577</v>
      </c>
    </row>
    <row r="27" spans="1:2" ht="15.75" x14ac:dyDescent="0.25">
      <c r="A27" s="98" t="s">
        <v>578</v>
      </c>
      <c r="B27" s="11" t="s">
        <v>579</v>
      </c>
    </row>
    <row r="28" spans="1:2" ht="15.75" x14ac:dyDescent="0.25">
      <c r="A28" s="98" t="s">
        <v>43</v>
      </c>
      <c r="B28" s="11" t="s">
        <v>580</v>
      </c>
    </row>
    <row r="29" spans="1:2" ht="15.75" x14ac:dyDescent="0.25">
      <c r="A29" s="98" t="s">
        <v>24</v>
      </c>
      <c r="B29" s="11" t="s">
        <v>581</v>
      </c>
    </row>
    <row r="30" spans="1:2" ht="15.75" x14ac:dyDescent="0.25">
      <c r="A30" s="98" t="s">
        <v>582</v>
      </c>
      <c r="B30" s="11" t="s">
        <v>583</v>
      </c>
    </row>
    <row r="31" spans="1:2" ht="15.75" x14ac:dyDescent="0.25">
      <c r="A31" s="98" t="s">
        <v>584</v>
      </c>
      <c r="B31" s="11" t="s">
        <v>585</v>
      </c>
    </row>
    <row r="32" spans="1:2" ht="31.5" x14ac:dyDescent="0.25">
      <c r="A32" s="98" t="s">
        <v>586</v>
      </c>
      <c r="B32" s="11" t="s">
        <v>587</v>
      </c>
    </row>
    <row r="33" spans="1:2" ht="15.75" x14ac:dyDescent="0.25">
      <c r="A33" s="98" t="s">
        <v>588</v>
      </c>
      <c r="B33" s="11" t="s">
        <v>589</v>
      </c>
    </row>
    <row r="34" spans="1:2" ht="31.5" x14ac:dyDescent="0.25">
      <c r="A34" s="98" t="s">
        <v>590</v>
      </c>
      <c r="B34" s="11" t="s">
        <v>591</v>
      </c>
    </row>
    <row r="35" spans="1:2" ht="15.75" x14ac:dyDescent="0.25">
      <c r="A35" s="98" t="s">
        <v>592</v>
      </c>
      <c r="B35" s="11" t="s">
        <v>593</v>
      </c>
    </row>
    <row r="36" spans="1:2" ht="31.5" x14ac:dyDescent="0.25">
      <c r="A36" s="98" t="s">
        <v>594</v>
      </c>
      <c r="B36" s="11" t="s">
        <v>595</v>
      </c>
    </row>
    <row r="37" spans="1:2" ht="15.75" x14ac:dyDescent="0.25">
      <c r="A37" s="98" t="s">
        <v>596</v>
      </c>
      <c r="B37" s="11" t="s">
        <v>597</v>
      </c>
    </row>
    <row r="38" spans="1:2" ht="15.75" x14ac:dyDescent="0.25">
      <c r="A38" s="98" t="s">
        <v>598</v>
      </c>
      <c r="B38" s="11" t="s">
        <v>599</v>
      </c>
    </row>
    <row r="39" spans="1:2" ht="15.75" x14ac:dyDescent="0.25">
      <c r="A39" s="489" t="s">
        <v>600</v>
      </c>
      <c r="B39" s="11" t="s">
        <v>601</v>
      </c>
    </row>
    <row r="40" spans="1:2" ht="15.75" x14ac:dyDescent="0.25">
      <c r="A40" s="489"/>
      <c r="B40" s="11" t="s">
        <v>602</v>
      </c>
    </row>
    <row r="41" spans="1:2" ht="47.25" x14ac:dyDescent="0.25">
      <c r="A41" s="489"/>
      <c r="B41" s="11" t="s">
        <v>603</v>
      </c>
    </row>
    <row r="42" spans="1:2" ht="47.25" x14ac:dyDescent="0.25">
      <c r="A42" s="489"/>
      <c r="B42" s="11" t="s">
        <v>604</v>
      </c>
    </row>
    <row r="43" spans="1:2" ht="15.75" x14ac:dyDescent="0.25">
      <c r="A43" s="489"/>
      <c r="B43" s="11" t="s">
        <v>605</v>
      </c>
    </row>
    <row r="44" spans="1:2" ht="15.75" x14ac:dyDescent="0.25">
      <c r="A44" s="489"/>
      <c r="B44" s="11" t="s">
        <v>606</v>
      </c>
    </row>
    <row r="45" spans="1:2" ht="15.75" x14ac:dyDescent="0.25">
      <c r="A45" s="489"/>
      <c r="B45" s="11" t="s">
        <v>607</v>
      </c>
    </row>
    <row r="46" spans="1:2" ht="15.75" x14ac:dyDescent="0.25">
      <c r="A46" s="98" t="s">
        <v>608</v>
      </c>
      <c r="B46" s="11" t="s">
        <v>609</v>
      </c>
    </row>
    <row r="47" spans="1:2" ht="31.5" x14ac:dyDescent="0.25">
      <c r="A47" s="489" t="s">
        <v>610</v>
      </c>
      <c r="B47" s="11" t="s">
        <v>611</v>
      </c>
    </row>
    <row r="48" spans="1:2" ht="15.75" x14ac:dyDescent="0.25">
      <c r="A48" s="489"/>
      <c r="B48" s="11" t="s">
        <v>612</v>
      </c>
    </row>
    <row r="49" spans="1:2" ht="15.75" x14ac:dyDescent="0.25">
      <c r="A49" s="489"/>
      <c r="B49" s="11" t="s">
        <v>613</v>
      </c>
    </row>
    <row r="50" spans="1:2" ht="15.75" customHeight="1" x14ac:dyDescent="0.25">
      <c r="A50" s="489" t="s">
        <v>856</v>
      </c>
      <c r="B50" s="379" t="s">
        <v>857</v>
      </c>
    </row>
    <row r="51" spans="1:2" ht="15.75" x14ac:dyDescent="0.25">
      <c r="A51" s="489"/>
      <c r="B51" s="11" t="s">
        <v>614</v>
      </c>
    </row>
    <row r="52" spans="1:2" ht="35.450000000000003" customHeight="1" x14ac:dyDescent="0.25">
      <c r="A52" s="489"/>
      <c r="B52" s="11" t="s">
        <v>615</v>
      </c>
    </row>
    <row r="53" spans="1:2" ht="86.25" customHeight="1" x14ac:dyDescent="0.25">
      <c r="A53" s="489"/>
      <c r="B53" s="11" t="s">
        <v>858</v>
      </c>
    </row>
    <row r="54" spans="1:2" ht="87.6" customHeight="1" x14ac:dyDescent="0.25">
      <c r="A54" s="489"/>
      <c r="B54" s="11" t="s">
        <v>616</v>
      </c>
    </row>
    <row r="55" spans="1:2" ht="31.5" x14ac:dyDescent="0.25">
      <c r="A55" s="489"/>
      <c r="B55" s="11" t="s">
        <v>617</v>
      </c>
    </row>
    <row r="56" spans="1:2" ht="78.75" x14ac:dyDescent="0.25">
      <c r="A56" s="489"/>
      <c r="B56" s="11" t="s">
        <v>618</v>
      </c>
    </row>
    <row r="57" spans="1:2" ht="15.75" x14ac:dyDescent="0.25">
      <c r="A57" s="489"/>
      <c r="B57" s="11" t="s">
        <v>619</v>
      </c>
    </row>
    <row r="58" spans="1:2" ht="31.5" x14ac:dyDescent="0.25">
      <c r="A58" s="489"/>
      <c r="B58" s="11" t="s">
        <v>859</v>
      </c>
    </row>
    <row r="59" spans="1:2" ht="15.75" x14ac:dyDescent="0.25">
      <c r="A59" s="489"/>
      <c r="B59" s="11" t="s">
        <v>860</v>
      </c>
    </row>
    <row r="60" spans="1:2" ht="15.75" x14ac:dyDescent="0.25">
      <c r="A60" s="490" t="s">
        <v>861</v>
      </c>
      <c r="B60" s="380" t="s">
        <v>862</v>
      </c>
    </row>
    <row r="61" spans="1:2" ht="15.75" x14ac:dyDescent="0.25">
      <c r="A61" s="491"/>
      <c r="B61" s="381" t="s">
        <v>863</v>
      </c>
    </row>
    <row r="62" spans="1:2" ht="51" customHeight="1" x14ac:dyDescent="0.25">
      <c r="A62" s="491"/>
      <c r="B62" s="382" t="s">
        <v>864</v>
      </c>
    </row>
    <row r="63" spans="1:2" ht="15.75" x14ac:dyDescent="0.25">
      <c r="A63" s="489" t="s">
        <v>865</v>
      </c>
      <c r="B63" s="383" t="s">
        <v>866</v>
      </c>
    </row>
    <row r="64" spans="1:2" ht="31.5" x14ac:dyDescent="0.25">
      <c r="A64" s="489"/>
      <c r="B64" s="11" t="s">
        <v>867</v>
      </c>
    </row>
    <row r="65" spans="1:2" ht="15.75" x14ac:dyDescent="0.25">
      <c r="A65" s="489"/>
      <c r="B65" s="11" t="s">
        <v>620</v>
      </c>
    </row>
    <row r="66" spans="1:2" ht="15.75" x14ac:dyDescent="0.25">
      <c r="A66" s="489"/>
      <c r="B66" s="11" t="s">
        <v>868</v>
      </c>
    </row>
    <row r="67" spans="1:2" ht="78.75" x14ac:dyDescent="0.25">
      <c r="A67" s="489"/>
      <c r="B67" s="11" t="s">
        <v>621</v>
      </c>
    </row>
    <row r="68" spans="1:2" ht="15.75" x14ac:dyDescent="0.25">
      <c r="A68" s="489"/>
      <c r="B68" s="11" t="s">
        <v>860</v>
      </c>
    </row>
    <row r="69" spans="1:2" ht="15.75" x14ac:dyDescent="0.25">
      <c r="A69" s="482" t="s">
        <v>869</v>
      </c>
      <c r="B69" s="379" t="s">
        <v>870</v>
      </c>
    </row>
    <row r="70" spans="1:2" ht="15.75" x14ac:dyDescent="0.25">
      <c r="A70" s="482"/>
      <c r="B70" s="11" t="s">
        <v>622</v>
      </c>
    </row>
    <row r="71" spans="1:2" ht="50.45" customHeight="1" x14ac:dyDescent="0.25">
      <c r="A71" s="482"/>
      <c r="B71" s="11" t="s">
        <v>871</v>
      </c>
    </row>
    <row r="72" spans="1:2" ht="47.25" x14ac:dyDescent="0.25">
      <c r="A72" s="482"/>
      <c r="B72" s="11" t="s">
        <v>872</v>
      </c>
    </row>
    <row r="73" spans="1:2" ht="31.5" x14ac:dyDescent="0.25">
      <c r="A73" s="482"/>
      <c r="B73" s="11" t="s">
        <v>855</v>
      </c>
    </row>
    <row r="74" spans="1:2" ht="15.75" x14ac:dyDescent="0.25">
      <c r="A74" s="482"/>
      <c r="B74" s="11" t="s">
        <v>873</v>
      </c>
    </row>
    <row r="75" spans="1:2" ht="15.75" x14ac:dyDescent="0.25">
      <c r="A75" s="482" t="s">
        <v>623</v>
      </c>
      <c r="B75" s="379" t="s">
        <v>874</v>
      </c>
    </row>
    <row r="76" spans="1:2" ht="15.75" x14ac:dyDescent="0.25">
      <c r="A76" s="482"/>
      <c r="B76" s="11" t="s">
        <v>624</v>
      </c>
    </row>
    <row r="77" spans="1:2" ht="83.45" customHeight="1" x14ac:dyDescent="0.25">
      <c r="A77" s="482"/>
      <c r="B77" s="11" t="s">
        <v>621</v>
      </c>
    </row>
    <row r="78" spans="1:2" ht="78.75" x14ac:dyDescent="0.25">
      <c r="A78" s="482"/>
      <c r="B78" s="12" t="s">
        <v>618</v>
      </c>
    </row>
    <row r="79" spans="1:2" ht="15.75" x14ac:dyDescent="0.25">
      <c r="A79" s="482"/>
      <c r="B79" s="11" t="s">
        <v>619</v>
      </c>
    </row>
    <row r="80" spans="1:2" ht="31.5" x14ac:dyDescent="0.25">
      <c r="A80" s="482"/>
      <c r="B80" s="11" t="s">
        <v>875</v>
      </c>
    </row>
    <row r="81" spans="1:2" ht="15.75" x14ac:dyDescent="0.25">
      <c r="A81" s="482"/>
      <c r="B81" s="11" t="s">
        <v>876</v>
      </c>
    </row>
    <row r="82" spans="1:2" ht="15.75" x14ac:dyDescent="0.25">
      <c r="A82" s="482"/>
      <c r="B82" s="11" t="s">
        <v>873</v>
      </c>
    </row>
    <row r="83" spans="1:2" ht="15.75" x14ac:dyDescent="0.25">
      <c r="A83" s="481" t="s">
        <v>877</v>
      </c>
      <c r="B83" s="379" t="s">
        <v>878</v>
      </c>
    </row>
    <row r="84" spans="1:2" ht="15.75" x14ac:dyDescent="0.25">
      <c r="A84" s="481"/>
      <c r="B84" s="11" t="s">
        <v>624</v>
      </c>
    </row>
    <row r="85" spans="1:2" ht="31.5" x14ac:dyDescent="0.25">
      <c r="A85" s="481"/>
      <c r="B85" s="11" t="s">
        <v>617</v>
      </c>
    </row>
    <row r="86" spans="1:2" ht="15.75" x14ac:dyDescent="0.25">
      <c r="A86" s="481"/>
      <c r="B86" s="11" t="s">
        <v>625</v>
      </c>
    </row>
    <row r="87" spans="1:2" ht="47.25" x14ac:dyDescent="0.25">
      <c r="A87" s="481"/>
      <c r="B87" s="11" t="s">
        <v>626</v>
      </c>
    </row>
    <row r="88" spans="1:2" ht="15.75" x14ac:dyDescent="0.25">
      <c r="A88" s="481"/>
      <c r="B88" s="11" t="s">
        <v>627</v>
      </c>
    </row>
    <row r="89" spans="1:2" ht="15.75" x14ac:dyDescent="0.25">
      <c r="A89" s="481"/>
      <c r="B89" s="11" t="s">
        <v>628</v>
      </c>
    </row>
    <row r="90" spans="1:2" ht="15.75" x14ac:dyDescent="0.25">
      <c r="A90" s="481"/>
      <c r="B90" s="11" t="s">
        <v>619</v>
      </c>
    </row>
    <row r="91" spans="1:2" ht="78.75" x14ac:dyDescent="0.25">
      <c r="A91" s="481"/>
      <c r="B91" s="11" t="s">
        <v>621</v>
      </c>
    </row>
    <row r="92" spans="1:2" ht="15.75" x14ac:dyDescent="0.25">
      <c r="A92" s="481"/>
      <c r="B92" s="11" t="s">
        <v>873</v>
      </c>
    </row>
    <row r="93" spans="1:2" ht="15.6" customHeight="1" x14ac:dyDescent="0.25">
      <c r="A93" s="480" t="s">
        <v>879</v>
      </c>
      <c r="B93" s="13" t="s">
        <v>880</v>
      </c>
    </row>
    <row r="94" spans="1:2" ht="15.75" x14ac:dyDescent="0.25">
      <c r="A94" s="480"/>
      <c r="B94" s="384" t="s">
        <v>881</v>
      </c>
    </row>
    <row r="95" spans="1:2" ht="15.75" x14ac:dyDescent="0.25">
      <c r="A95" s="480"/>
      <c r="B95" s="14" t="s">
        <v>624</v>
      </c>
    </row>
    <row r="96" spans="1:2" ht="15.75" x14ac:dyDescent="0.25">
      <c r="A96" s="480"/>
      <c r="B96" s="13" t="s">
        <v>882</v>
      </c>
    </row>
    <row r="97" spans="1:2" ht="63" x14ac:dyDescent="0.25">
      <c r="A97" s="480"/>
      <c r="B97" s="14" t="s">
        <v>883</v>
      </c>
    </row>
    <row r="98" spans="1:2" ht="31.5" x14ac:dyDescent="0.25">
      <c r="A98" s="480"/>
      <c r="B98" s="14" t="s">
        <v>884</v>
      </c>
    </row>
    <row r="99" spans="1:2" ht="48.95" customHeight="1" x14ac:dyDescent="0.25">
      <c r="A99" s="480"/>
      <c r="B99" s="13" t="s">
        <v>885</v>
      </c>
    </row>
    <row r="100" spans="1:2" ht="31.5" x14ac:dyDescent="0.25">
      <c r="A100" s="480"/>
      <c r="B100" s="14" t="s">
        <v>886</v>
      </c>
    </row>
    <row r="101" spans="1:2" ht="143.44999999999999" customHeight="1" x14ac:dyDescent="0.25">
      <c r="A101" s="480"/>
      <c r="B101" s="13" t="s">
        <v>887</v>
      </c>
    </row>
    <row r="102" spans="1:2" ht="66" customHeight="1" x14ac:dyDescent="0.25">
      <c r="A102" s="480"/>
      <c r="B102" s="14" t="s">
        <v>888</v>
      </c>
    </row>
    <row r="103" spans="1:2" ht="31.5" x14ac:dyDescent="0.25">
      <c r="A103" s="480" t="s">
        <v>889</v>
      </c>
      <c r="B103" s="14" t="s">
        <v>890</v>
      </c>
    </row>
    <row r="104" spans="1:2" ht="147.94999999999999" customHeight="1" x14ac:dyDescent="0.25">
      <c r="A104" s="480"/>
      <c r="B104" s="385" t="s">
        <v>891</v>
      </c>
    </row>
    <row r="105" spans="1:2" ht="15.6" customHeight="1" x14ac:dyDescent="0.25">
      <c r="A105" s="480"/>
      <c r="B105" s="14" t="s">
        <v>892</v>
      </c>
    </row>
    <row r="106" spans="1:2" ht="15.75" x14ac:dyDescent="0.25">
      <c r="A106" s="480"/>
      <c r="B106" s="386" t="s">
        <v>873</v>
      </c>
    </row>
    <row r="107" spans="1:2" ht="31.5" x14ac:dyDescent="0.25">
      <c r="A107" s="480"/>
      <c r="B107" s="387" t="s">
        <v>893</v>
      </c>
    </row>
    <row r="108" spans="1:2" ht="15.75" x14ac:dyDescent="0.25">
      <c r="A108" s="480"/>
      <c r="B108" s="14" t="s">
        <v>894</v>
      </c>
    </row>
    <row r="109" spans="1:2" ht="15.75" x14ac:dyDescent="0.25">
      <c r="A109" s="481" t="s">
        <v>895</v>
      </c>
      <c r="B109" s="14" t="s">
        <v>896</v>
      </c>
    </row>
    <row r="110" spans="1:2" ht="15.75" x14ac:dyDescent="0.25">
      <c r="A110" s="481"/>
      <c r="B110" s="383" t="s">
        <v>866</v>
      </c>
    </row>
    <row r="111" spans="1:2" ht="15.75" x14ac:dyDescent="0.25">
      <c r="A111" s="481"/>
      <c r="B111" s="381" t="s">
        <v>863</v>
      </c>
    </row>
    <row r="112" spans="1:2" ht="47.25" x14ac:dyDescent="0.25">
      <c r="A112" s="481"/>
      <c r="B112" s="382" t="s">
        <v>864</v>
      </c>
    </row>
    <row r="113" spans="1:2" ht="31.5" x14ac:dyDescent="0.25">
      <c r="A113" s="481"/>
      <c r="B113" s="11" t="s">
        <v>897</v>
      </c>
    </row>
    <row r="114" spans="1:2" ht="15.75" x14ac:dyDescent="0.25">
      <c r="A114" s="481"/>
      <c r="B114" s="11" t="s">
        <v>620</v>
      </c>
    </row>
    <row r="115" spans="1:2" ht="15.75" x14ac:dyDescent="0.25">
      <c r="A115" s="481"/>
      <c r="B115" s="11" t="s">
        <v>868</v>
      </c>
    </row>
    <row r="116" spans="1:2" ht="15.75" x14ac:dyDescent="0.25">
      <c r="A116" s="481"/>
      <c r="B116" s="14" t="s">
        <v>898</v>
      </c>
    </row>
    <row r="117" spans="1:2" ht="15.75" x14ac:dyDescent="0.25">
      <c r="A117" s="481"/>
      <c r="B117" s="14" t="s">
        <v>899</v>
      </c>
    </row>
    <row r="118" spans="1:2" ht="21" customHeight="1" x14ac:dyDescent="0.25">
      <c r="A118" s="481"/>
      <c r="B118" s="14" t="s">
        <v>900</v>
      </c>
    </row>
    <row r="119" spans="1:2" ht="31.5" x14ac:dyDescent="0.25">
      <c r="A119" s="481"/>
      <c r="B119" s="14" t="s">
        <v>901</v>
      </c>
    </row>
    <row r="120" spans="1:2" ht="31.5" x14ac:dyDescent="0.25">
      <c r="A120" s="481"/>
      <c r="B120" s="14" t="s">
        <v>902</v>
      </c>
    </row>
    <row r="121" spans="1:2" ht="15.6" customHeight="1" x14ac:dyDescent="0.25">
      <c r="A121" s="482" t="s">
        <v>903</v>
      </c>
      <c r="B121" s="12" t="s">
        <v>904</v>
      </c>
    </row>
    <row r="122" spans="1:2" ht="15.75" x14ac:dyDescent="0.25">
      <c r="A122" s="482"/>
      <c r="B122" s="13" t="s">
        <v>905</v>
      </c>
    </row>
    <row r="123" spans="1:2" ht="15.75" x14ac:dyDescent="0.25">
      <c r="A123" s="482"/>
      <c r="B123" s="13" t="s">
        <v>906</v>
      </c>
    </row>
    <row r="124" spans="1:2" ht="15.75" x14ac:dyDescent="0.25">
      <c r="A124" s="482"/>
      <c r="B124" s="13" t="s">
        <v>907</v>
      </c>
    </row>
    <row r="125" spans="1:2" ht="15.75" x14ac:dyDescent="0.25">
      <c r="A125" s="482"/>
      <c r="B125" s="13" t="s">
        <v>908</v>
      </c>
    </row>
    <row r="126" spans="1:2" ht="15.75" x14ac:dyDescent="0.25">
      <c r="A126" s="483" t="s">
        <v>909</v>
      </c>
      <c r="B126" s="13" t="s">
        <v>910</v>
      </c>
    </row>
    <row r="127" spans="1:2" ht="15.6" customHeight="1" x14ac:dyDescent="0.25">
      <c r="A127" s="484"/>
      <c r="B127" s="12" t="s">
        <v>911</v>
      </c>
    </row>
    <row r="128" spans="1:2" ht="15.75" x14ac:dyDescent="0.25">
      <c r="A128" s="484"/>
      <c r="B128" s="12" t="s">
        <v>912</v>
      </c>
    </row>
    <row r="129" spans="1:4" ht="16.5" customHeight="1" x14ac:dyDescent="0.25">
      <c r="A129" s="484"/>
      <c r="B129" s="12" t="s">
        <v>913</v>
      </c>
    </row>
    <row r="130" spans="1:4" ht="16.5" customHeight="1" x14ac:dyDescent="0.25">
      <c r="A130" s="484"/>
      <c r="B130" s="12" t="s">
        <v>914</v>
      </c>
    </row>
    <row r="131" spans="1:4" ht="16.5" customHeight="1" x14ac:dyDescent="0.25">
      <c r="A131" s="484"/>
      <c r="B131" s="13" t="s">
        <v>915</v>
      </c>
    </row>
    <row r="132" spans="1:4" ht="16.5" customHeight="1" x14ac:dyDescent="0.25">
      <c r="A132" s="484"/>
      <c r="B132" s="12" t="s">
        <v>911</v>
      </c>
    </row>
    <row r="133" spans="1:4" ht="16.5" customHeight="1" x14ac:dyDescent="0.25">
      <c r="A133" s="484"/>
      <c r="B133" s="12" t="s">
        <v>912</v>
      </c>
    </row>
    <row r="134" spans="1:4" ht="16.5" customHeight="1" x14ac:dyDescent="0.25">
      <c r="A134" s="484"/>
      <c r="B134" s="12" t="s">
        <v>913</v>
      </c>
    </row>
    <row r="135" spans="1:4" ht="16.5" customHeight="1" x14ac:dyDescent="0.25">
      <c r="A135" s="484"/>
      <c r="B135" s="12" t="s">
        <v>914</v>
      </c>
    </row>
    <row r="136" spans="1:4" ht="15.75" x14ac:dyDescent="0.25">
      <c r="A136" s="484"/>
      <c r="B136" s="13" t="s">
        <v>916</v>
      </c>
    </row>
    <row r="137" spans="1:4" ht="15.75" x14ac:dyDescent="0.25">
      <c r="A137" s="484"/>
      <c r="B137" s="12" t="s">
        <v>911</v>
      </c>
    </row>
    <row r="138" spans="1:4" ht="15.75" x14ac:dyDescent="0.25">
      <c r="A138" s="484"/>
      <c r="B138" s="12" t="s">
        <v>912</v>
      </c>
      <c r="D138" s="61"/>
    </row>
    <row r="139" spans="1:4" ht="15.75" x14ac:dyDescent="0.25">
      <c r="A139" s="484"/>
      <c r="B139" s="12" t="s">
        <v>913</v>
      </c>
    </row>
    <row r="140" spans="1:4" ht="15.75" x14ac:dyDescent="0.25">
      <c r="A140" s="484"/>
      <c r="B140" s="12" t="s">
        <v>914</v>
      </c>
    </row>
    <row r="141" spans="1:4" ht="15.75" x14ac:dyDescent="0.25">
      <c r="A141" s="484"/>
      <c r="B141" s="13" t="s">
        <v>917</v>
      </c>
    </row>
    <row r="142" spans="1:4" ht="15.75" x14ac:dyDescent="0.25">
      <c r="A142" s="484"/>
      <c r="B142" s="12" t="s">
        <v>911</v>
      </c>
    </row>
    <row r="143" spans="1:4" ht="15.75" x14ac:dyDescent="0.25">
      <c r="A143" s="484"/>
      <c r="B143" s="12" t="s">
        <v>912</v>
      </c>
    </row>
    <row r="144" spans="1:4" ht="15.75" x14ac:dyDescent="0.25">
      <c r="A144" s="484"/>
      <c r="B144" s="12" t="s">
        <v>913</v>
      </c>
    </row>
    <row r="145" spans="1:2" ht="15.75" x14ac:dyDescent="0.25">
      <c r="A145" s="484"/>
      <c r="B145" s="12" t="s">
        <v>914</v>
      </c>
    </row>
    <row r="146" spans="1:2" ht="15.75" x14ac:dyDescent="0.25">
      <c r="A146" s="484"/>
      <c r="B146" s="12" t="s">
        <v>918</v>
      </c>
    </row>
    <row r="147" spans="1:2" ht="15.75" x14ac:dyDescent="0.25">
      <c r="A147" s="484"/>
      <c r="B147" s="12" t="s">
        <v>919</v>
      </c>
    </row>
    <row r="148" spans="1:2" ht="54.6" customHeight="1" x14ac:dyDescent="0.25">
      <c r="A148" s="484"/>
      <c r="B148" s="12" t="s">
        <v>920</v>
      </c>
    </row>
    <row r="149" spans="1:2" ht="15.75" x14ac:dyDescent="0.25">
      <c r="A149" s="484"/>
      <c r="B149" s="12" t="s">
        <v>921</v>
      </c>
    </row>
    <row r="150" spans="1:2" ht="31.5" x14ac:dyDescent="0.25">
      <c r="A150" s="484"/>
      <c r="B150" s="12" t="s">
        <v>922</v>
      </c>
    </row>
    <row r="151" spans="1:2" ht="15.75" x14ac:dyDescent="0.25">
      <c r="A151" s="484"/>
      <c r="B151" s="12" t="s">
        <v>614</v>
      </c>
    </row>
    <row r="152" spans="1:2" ht="31.5" x14ac:dyDescent="0.25">
      <c r="A152" s="484"/>
      <c r="B152" s="12" t="s">
        <v>923</v>
      </c>
    </row>
    <row r="153" spans="1:2" ht="94.5" x14ac:dyDescent="0.25">
      <c r="A153" s="484"/>
      <c r="B153" s="12" t="s">
        <v>924</v>
      </c>
    </row>
    <row r="154" spans="1:2" ht="21.6" customHeight="1" x14ac:dyDescent="0.25">
      <c r="A154" s="484"/>
      <c r="B154" s="12" t="s">
        <v>925</v>
      </c>
    </row>
    <row r="155" spans="1:2" ht="54" customHeight="1" x14ac:dyDescent="0.25">
      <c r="A155" s="484"/>
      <c r="B155" s="388" t="s">
        <v>871</v>
      </c>
    </row>
    <row r="156" spans="1:2" ht="15.75" x14ac:dyDescent="0.25">
      <c r="A156" s="485"/>
      <c r="B156" s="388" t="s">
        <v>926</v>
      </c>
    </row>
    <row r="157" spans="1:2" ht="15.75" x14ac:dyDescent="0.25">
      <c r="A157" s="486" t="s">
        <v>927</v>
      </c>
      <c r="B157" s="12" t="s">
        <v>928</v>
      </c>
    </row>
    <row r="158" spans="1:2" ht="15.75" x14ac:dyDescent="0.25">
      <c r="A158" s="487"/>
      <c r="B158" s="12" t="s">
        <v>929</v>
      </c>
    </row>
    <row r="159" spans="1:2" ht="15.75" x14ac:dyDescent="0.25">
      <c r="A159" s="487"/>
      <c r="B159" s="12" t="s">
        <v>930</v>
      </c>
    </row>
    <row r="160" spans="1:2" ht="15.75" x14ac:dyDescent="0.25">
      <c r="A160" s="487"/>
      <c r="B160" s="12" t="s">
        <v>931</v>
      </c>
    </row>
    <row r="161" spans="1:2" ht="15.75" x14ac:dyDescent="0.25">
      <c r="A161" s="487"/>
      <c r="B161" s="12" t="s">
        <v>932</v>
      </c>
    </row>
    <row r="162" spans="1:2" ht="15.75" x14ac:dyDescent="0.25">
      <c r="A162" s="487"/>
      <c r="B162" s="12" t="s">
        <v>933</v>
      </c>
    </row>
    <row r="163" spans="1:2" ht="16.5" thickBot="1" x14ac:dyDescent="0.3">
      <c r="A163" s="488"/>
      <c r="B163" s="389" t="s">
        <v>934</v>
      </c>
    </row>
  </sheetData>
  <mergeCells count="18">
    <mergeCell ref="A47:A49"/>
    <mergeCell ref="A1:B1"/>
    <mergeCell ref="A2:B2"/>
    <mergeCell ref="A16:A17"/>
    <mergeCell ref="A18:A19"/>
    <mergeCell ref="A39:A45"/>
    <mergeCell ref="A157:A163"/>
    <mergeCell ref="A50:A59"/>
    <mergeCell ref="A60:A62"/>
    <mergeCell ref="A63:A68"/>
    <mergeCell ref="A69:A74"/>
    <mergeCell ref="A75:A82"/>
    <mergeCell ref="A83:A92"/>
    <mergeCell ref="A93:A102"/>
    <mergeCell ref="A103:A108"/>
    <mergeCell ref="A109:A120"/>
    <mergeCell ref="A121:A125"/>
    <mergeCell ref="A126:A156"/>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C77C2-1E1F-44BE-B471-85D365875A25}">
  <sheetPr>
    <tabColor theme="0"/>
  </sheetPr>
  <dimension ref="A1:BC180"/>
  <sheetViews>
    <sheetView showGridLines="0" topLeftCell="A24" zoomScaleNormal="100" zoomScalePageLayoutView="110" workbookViewId="0">
      <selection activeCell="E6" sqref="E6"/>
    </sheetView>
  </sheetViews>
  <sheetFormatPr defaultRowHeight="15.75" x14ac:dyDescent="0.25"/>
  <cols>
    <col min="1" max="1" width="17.5703125" bestFit="1" customWidth="1"/>
    <col min="2" max="2" width="9.85546875" bestFit="1" customWidth="1"/>
    <col min="3" max="3" width="16.5703125" bestFit="1" customWidth="1"/>
    <col min="4" max="4" width="11.5703125" customWidth="1"/>
    <col min="5" max="5" width="20.5703125" customWidth="1"/>
    <col min="6" max="6" width="13.42578125" style="116" customWidth="1"/>
    <col min="7" max="7" width="15.85546875" style="115" customWidth="1"/>
    <col min="8" max="8" width="19.5703125" customWidth="1"/>
    <col min="9" max="9" width="15" customWidth="1"/>
    <col min="12" max="12" width="8.7109375" style="3"/>
  </cols>
  <sheetData>
    <row r="1" spans="1:55" ht="38.450000000000003" customHeight="1" x14ac:dyDescent="0.25">
      <c r="A1" s="396" t="s">
        <v>442</v>
      </c>
      <c r="B1" s="396"/>
      <c r="C1" s="396"/>
      <c r="D1" s="396"/>
      <c r="E1" s="396"/>
      <c r="F1" s="396"/>
      <c r="G1" s="396"/>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 customHeight="1" x14ac:dyDescent="0.25">
      <c r="A2" s="397" t="s">
        <v>1</v>
      </c>
      <c r="B2" s="397"/>
      <c r="C2" s="397"/>
      <c r="D2" s="397"/>
      <c r="E2" s="397"/>
      <c r="F2" s="397"/>
      <c r="G2" s="397"/>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25">
      <c r="A3" s="397"/>
      <c r="B3" s="397"/>
      <c r="C3" s="397"/>
      <c r="D3" s="397"/>
      <c r="E3" s="397"/>
      <c r="F3" s="397"/>
      <c r="G3" s="397"/>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25" x14ac:dyDescent="0.25">
      <c r="A4" s="398" t="s">
        <v>689</v>
      </c>
      <c r="B4" s="398"/>
      <c r="C4" s="398"/>
      <c r="D4" s="398"/>
      <c r="E4" s="398"/>
      <c r="F4" s="398"/>
      <c r="G4" s="398"/>
      <c r="H4" s="171"/>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25" x14ac:dyDescent="0.25">
      <c r="A5" s="172"/>
      <c r="B5" s="172"/>
      <c r="C5" s="172"/>
      <c r="D5" s="172"/>
      <c r="E5" s="172"/>
      <c r="F5" s="172"/>
      <c r="G5" s="172"/>
      <c r="H5" s="171"/>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25">
      <c r="A6" s="140"/>
      <c r="B6" s="140"/>
      <c r="C6" s="140"/>
      <c r="D6" s="3"/>
      <c r="E6" s="3"/>
      <c r="F6" s="129"/>
      <c r="G6" s="130"/>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25">
      <c r="A7" s="392" t="s">
        <v>688</v>
      </c>
      <c r="B7" s="392"/>
      <c r="C7" s="392"/>
      <c r="D7" s="165"/>
      <c r="E7" s="3"/>
      <c r="F7" s="129"/>
      <c r="G7" s="130"/>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25">
      <c r="A8" s="162" t="s">
        <v>687</v>
      </c>
      <c r="B8" s="162" t="s">
        <v>445</v>
      </c>
      <c r="C8" s="162" t="s">
        <v>686</v>
      </c>
      <c r="D8" s="3"/>
      <c r="E8" s="399" t="s">
        <v>685</v>
      </c>
      <c r="F8" s="399"/>
      <c r="G8" s="399"/>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25">
      <c r="A9" s="151" t="s">
        <v>636</v>
      </c>
      <c r="B9" s="154">
        <v>151800</v>
      </c>
      <c r="C9" s="166">
        <v>145728.00000026083</v>
      </c>
      <c r="D9" s="3"/>
      <c r="E9" s="161" t="s">
        <v>678</v>
      </c>
      <c r="F9" s="170" t="s">
        <v>445</v>
      </c>
      <c r="G9" s="169" t="s">
        <v>677</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25">
      <c r="A10" s="151" t="s">
        <v>634</v>
      </c>
      <c r="B10" s="158">
        <v>16372</v>
      </c>
      <c r="C10" s="164">
        <v>44859.279999999446</v>
      </c>
      <c r="D10" s="3"/>
      <c r="E10" s="15" t="s">
        <v>675</v>
      </c>
      <c r="F10" s="156">
        <v>72815</v>
      </c>
      <c r="G10" s="155">
        <v>0.98662637868892444</v>
      </c>
      <c r="H10" s="3"/>
      <c r="I10" s="143"/>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25">
      <c r="A11" s="151" t="s">
        <v>633</v>
      </c>
      <c r="B11" s="154">
        <v>5951</v>
      </c>
      <c r="C11" s="166">
        <v>26779.5</v>
      </c>
      <c r="D11" s="3"/>
      <c r="E11" s="15" t="s">
        <v>673</v>
      </c>
      <c r="F11" s="168">
        <v>987</v>
      </c>
      <c r="G11" s="167">
        <v>1.3373621311075581E-2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25">
      <c r="A12" s="151" t="s">
        <v>638</v>
      </c>
      <c r="B12" s="154">
        <v>2336</v>
      </c>
      <c r="C12" s="166">
        <v>420.48000000001338</v>
      </c>
      <c r="D12" s="3"/>
      <c r="E12" s="149" t="s">
        <v>664</v>
      </c>
      <c r="F12" s="153">
        <v>73802</v>
      </c>
      <c r="G12" s="152">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25">
      <c r="A13" s="151" t="s">
        <v>635</v>
      </c>
      <c r="B13" s="154">
        <v>423</v>
      </c>
      <c r="C13" s="166">
        <v>1565.1000000000117</v>
      </c>
      <c r="D13" s="165"/>
      <c r="E13" s="146" t="s">
        <v>684</v>
      </c>
      <c r="F13" s="146"/>
      <c r="G13" s="146"/>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25">
      <c r="A14" s="151" t="s">
        <v>642</v>
      </c>
      <c r="B14" s="158">
        <v>4</v>
      </c>
      <c r="C14" s="164">
        <v>0</v>
      </c>
      <c r="D14" s="3"/>
      <c r="E14" s="390" t="s">
        <v>669</v>
      </c>
      <c r="F14" s="390"/>
      <c r="G14" s="390"/>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25">
      <c r="A15" s="149" t="s">
        <v>664</v>
      </c>
      <c r="B15" s="148">
        <v>176886</v>
      </c>
      <c r="C15" s="163">
        <v>219352.35999988313</v>
      </c>
      <c r="D15" s="3"/>
      <c r="E15" s="146"/>
      <c r="F15" s="146"/>
      <c r="G15" s="146"/>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100000000000001" customHeight="1" x14ac:dyDescent="0.25">
      <c r="A16" s="391" t="s">
        <v>683</v>
      </c>
      <c r="B16" s="391"/>
      <c r="C16" s="391"/>
      <c r="E16" s="146"/>
      <c r="F16" s="146"/>
      <c r="G16" s="146"/>
      <c r="H16" s="3"/>
      <c r="I16" s="143"/>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6" customHeight="1" x14ac:dyDescent="0.25">
      <c r="A17" s="391" t="s">
        <v>682</v>
      </c>
      <c r="B17" s="391"/>
      <c r="C17" s="391"/>
      <c r="D17" s="3"/>
      <c r="E17" s="146"/>
      <c r="F17" s="146"/>
      <c r="G17" s="146"/>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25">
      <c r="A18" s="144"/>
      <c r="B18" s="144"/>
      <c r="C18" s="144"/>
      <c r="D18" s="3"/>
      <c r="E18" s="390"/>
      <c r="F18" s="390"/>
      <c r="G18" s="390"/>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25">
      <c r="A19" s="392" t="s">
        <v>681</v>
      </c>
      <c r="B19" s="392"/>
      <c r="C19" s="392"/>
      <c r="D19" s="3"/>
      <c r="E19" s="393" t="s">
        <v>680</v>
      </c>
      <c r="F19" s="394"/>
      <c r="G19" s="394"/>
      <c r="H19" s="143"/>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25">
      <c r="A20" s="162" t="s">
        <v>679</v>
      </c>
      <c r="B20" s="162" t="s">
        <v>445</v>
      </c>
      <c r="C20" s="162" t="s">
        <v>540</v>
      </c>
      <c r="D20" s="3"/>
      <c r="E20" s="161" t="s">
        <v>678</v>
      </c>
      <c r="F20" s="160" t="s">
        <v>445</v>
      </c>
      <c r="G20" s="159" t="s">
        <v>677</v>
      </c>
      <c r="H20" s="3"/>
      <c r="I20" s="143"/>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25">
      <c r="A21" s="151" t="s">
        <v>676</v>
      </c>
      <c r="B21" s="158">
        <v>85233</v>
      </c>
      <c r="C21" s="157">
        <v>587.56566118756814</v>
      </c>
      <c r="D21" s="3"/>
      <c r="E21" s="15" t="s">
        <v>675</v>
      </c>
      <c r="F21" s="156">
        <v>9623</v>
      </c>
      <c r="G21" s="155">
        <v>0.90697455230914237</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25">
      <c r="A22" s="151" t="s">
        <v>674</v>
      </c>
      <c r="B22" s="158">
        <v>7</v>
      </c>
      <c r="C22" s="157">
        <v>579.14285714285711</v>
      </c>
      <c r="D22" s="3"/>
      <c r="E22" s="15" t="s">
        <v>673</v>
      </c>
      <c r="F22" s="156">
        <v>987</v>
      </c>
      <c r="G22" s="155">
        <v>9.3025447690857688E-2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25">
      <c r="A23" s="151" t="s">
        <v>672</v>
      </c>
      <c r="B23" s="154">
        <v>91641</v>
      </c>
      <c r="C23" s="150">
        <v>584.20628321384538</v>
      </c>
      <c r="D23" s="3"/>
      <c r="E23" s="149" t="s">
        <v>664</v>
      </c>
      <c r="F23" s="153">
        <v>10610</v>
      </c>
      <c r="G23" s="152">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25">
      <c r="A24" s="151" t="s">
        <v>671</v>
      </c>
      <c r="B24">
        <v>5</v>
      </c>
      <c r="C24" s="150">
        <v>1314.4</v>
      </c>
      <c r="D24" s="3"/>
      <c r="E24" s="390" t="s">
        <v>670</v>
      </c>
      <c r="F24" s="390"/>
      <c r="G24" s="390"/>
      <c r="H24" s="3"/>
      <c r="I24" s="14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17.45" customHeight="1" x14ac:dyDescent="0.25">
      <c r="A25" s="149" t="s">
        <v>664</v>
      </c>
      <c r="B25" s="148">
        <v>176886</v>
      </c>
      <c r="C25" s="147">
        <v>585.84544848094254</v>
      </c>
      <c r="D25" s="3"/>
      <c r="E25" s="390" t="s">
        <v>669</v>
      </c>
      <c r="F25" s="390"/>
      <c r="G25" s="390"/>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25">
      <c r="A26" s="391" t="str">
        <f>A16</f>
        <v>Data from BI Inc. Participants Report, 09.07.2024</v>
      </c>
      <c r="B26" s="391"/>
      <c r="C26" s="391"/>
      <c r="D26" s="143"/>
      <c r="E26" s="140"/>
      <c r="F26" s="145"/>
      <c r="G26" s="130"/>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25">
      <c r="A27" s="391" t="s">
        <v>668</v>
      </c>
      <c r="B27" s="391"/>
      <c r="C27" s="391"/>
      <c r="D27" s="143"/>
      <c r="F27" s="142"/>
      <c r="G27" s="141"/>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25">
      <c r="A28" s="395"/>
      <c r="B28" s="395"/>
      <c r="C28" s="395"/>
      <c r="D28" s="3"/>
      <c r="E28" s="3"/>
      <c r="F28" s="129"/>
      <c r="G28" s="130"/>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25">
      <c r="A29" s="395"/>
      <c r="B29" s="395"/>
      <c r="C29" s="395"/>
      <c r="D29" s="3"/>
      <c r="E29" s="3"/>
      <c r="F29" s="129"/>
      <c r="G29" s="130"/>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6" customHeight="1" thickBot="1" x14ac:dyDescent="0.3">
      <c r="A30" s="395" t="s">
        <v>667</v>
      </c>
      <c r="B30" s="395"/>
      <c r="C30" s="395"/>
      <c r="D30" s="3"/>
      <c r="E30" s="3"/>
      <c r="F30" s="129"/>
      <c r="G30" s="130"/>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2.25" thickBot="1" x14ac:dyDescent="0.3">
      <c r="A31" s="139" t="s">
        <v>666</v>
      </c>
      <c r="B31" s="139" t="s">
        <v>445</v>
      </c>
      <c r="C31" s="139" t="s">
        <v>665</v>
      </c>
      <c r="D31" s="3"/>
      <c r="E31" s="3"/>
      <c r="F31" s="129"/>
      <c r="G31" s="130"/>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5" thickBot="1" x14ac:dyDescent="0.3">
      <c r="A32" s="138" t="s">
        <v>664</v>
      </c>
      <c r="B32" s="137">
        <v>176886</v>
      </c>
      <c r="C32" s="136">
        <v>585.84544848094254</v>
      </c>
      <c r="D32" s="135"/>
      <c r="E32" s="3"/>
      <c r="F32" s="129"/>
      <c r="G32" s="130"/>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6.5" thickBot="1" x14ac:dyDescent="0.3">
      <c r="A33" s="133" t="s">
        <v>663</v>
      </c>
      <c r="B33" s="132">
        <v>5305</v>
      </c>
      <c r="C33" s="131">
        <v>589.04071630537226</v>
      </c>
      <c r="E33" s="3"/>
      <c r="F33" s="129"/>
      <c r="G33" s="130"/>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5" thickBot="1" x14ac:dyDescent="0.3">
      <c r="A34" s="119" t="s">
        <v>636</v>
      </c>
      <c r="B34" s="124">
        <v>4687</v>
      </c>
      <c r="C34" s="123">
        <v>602.23255813953483</v>
      </c>
      <c r="E34" s="128"/>
      <c r="F34" s="129"/>
      <c r="G34" s="130"/>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5" thickBot="1" x14ac:dyDescent="0.3">
      <c r="A35" s="119" t="s">
        <v>638</v>
      </c>
      <c r="B35" s="124">
        <v>66</v>
      </c>
      <c r="C35" s="123">
        <v>2177.8333333333335</v>
      </c>
      <c r="E35" s="128"/>
      <c r="F35" s="129"/>
      <c r="G35" s="130"/>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5" thickBot="1" x14ac:dyDescent="0.3">
      <c r="A36" s="119" t="s">
        <v>635</v>
      </c>
      <c r="B36" s="124">
        <v>9</v>
      </c>
      <c r="C36" s="123">
        <v>17.444444444444443</v>
      </c>
      <c r="E36" s="128"/>
      <c r="F36" s="129"/>
      <c r="G36" s="130"/>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5" thickBot="1" x14ac:dyDescent="0.3">
      <c r="A37" s="119" t="s">
        <v>634</v>
      </c>
      <c r="B37" s="124">
        <v>442</v>
      </c>
      <c r="C37" s="123">
        <v>336.45022624434387</v>
      </c>
      <c r="E37" s="128"/>
      <c r="F37" s="129"/>
      <c r="G37" s="130"/>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5" thickBot="1" x14ac:dyDescent="0.3">
      <c r="A38" s="119" t="s">
        <v>633</v>
      </c>
      <c r="B38" s="124">
        <v>101</v>
      </c>
      <c r="C38" s="123">
        <v>94.970297029702976</v>
      </c>
      <c r="E38" s="128"/>
      <c r="F38" s="129"/>
      <c r="G38" s="130"/>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5" thickBot="1" x14ac:dyDescent="0.3">
      <c r="A39" s="133" t="s">
        <v>662</v>
      </c>
      <c r="B39" s="132">
        <v>3578</v>
      </c>
      <c r="C39" s="131">
        <v>507.25517048630519</v>
      </c>
      <c r="E39" s="128"/>
      <c r="F39" s="129"/>
      <c r="G39" s="130"/>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5" thickBot="1" x14ac:dyDescent="0.3">
      <c r="A40" s="119" t="s">
        <v>636</v>
      </c>
      <c r="B40" s="124">
        <v>3146</v>
      </c>
      <c r="C40" s="123">
        <v>535.5178003814367</v>
      </c>
      <c r="E40" s="128"/>
      <c r="F40" s="129"/>
      <c r="G40" s="130"/>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5" thickBot="1" x14ac:dyDescent="0.3">
      <c r="A41" s="119" t="s">
        <v>638</v>
      </c>
      <c r="B41" s="124">
        <v>4</v>
      </c>
      <c r="C41" s="123">
        <v>1711.25</v>
      </c>
      <c r="D41" s="135"/>
      <c r="E41" s="128"/>
      <c r="F41" s="129"/>
      <c r="G41" s="130"/>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5" thickBot="1" x14ac:dyDescent="0.3">
      <c r="A42" s="119" t="s">
        <v>635</v>
      </c>
      <c r="B42" s="124">
        <v>22</v>
      </c>
      <c r="C42" s="123">
        <v>60.227272727272727</v>
      </c>
      <c r="E42" s="128"/>
      <c r="F42" s="129"/>
      <c r="G42" s="130"/>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5" thickBot="1" x14ac:dyDescent="0.3">
      <c r="A43" s="119" t="s">
        <v>634</v>
      </c>
      <c r="B43" s="124">
        <v>246</v>
      </c>
      <c r="C43" s="123">
        <v>283.2479674796748</v>
      </c>
      <c r="E43" s="128"/>
      <c r="F43" s="129"/>
      <c r="G43" s="130"/>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5" thickBot="1" x14ac:dyDescent="0.3">
      <c r="A44" s="119" t="s">
        <v>633</v>
      </c>
      <c r="B44" s="124">
        <v>160</v>
      </c>
      <c r="C44" s="123">
        <v>327.31875000000002</v>
      </c>
      <c r="E44" s="128"/>
      <c r="F44" s="129"/>
      <c r="G44" s="130"/>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5" thickBot="1" x14ac:dyDescent="0.3">
      <c r="A45" s="133" t="s">
        <v>661</v>
      </c>
      <c r="B45" s="121">
        <v>7130</v>
      </c>
      <c r="C45" s="120">
        <v>616.31248246844325</v>
      </c>
      <c r="E45" s="128"/>
      <c r="F45" s="129"/>
      <c r="G45" s="130"/>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5" thickBot="1" x14ac:dyDescent="0.3">
      <c r="A46" s="119" t="s">
        <v>636</v>
      </c>
      <c r="B46" s="124">
        <v>6348</v>
      </c>
      <c r="C46" s="123">
        <v>654.84609325771896</v>
      </c>
      <c r="E46" s="128"/>
      <c r="F46" s="129"/>
      <c r="G46" s="130"/>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5" thickBot="1" x14ac:dyDescent="0.3">
      <c r="A47" s="119" t="s">
        <v>642</v>
      </c>
      <c r="B47" s="124">
        <v>1</v>
      </c>
      <c r="C47" s="123">
        <v>154</v>
      </c>
      <c r="E47" s="128"/>
      <c r="F47" s="129"/>
      <c r="G47" s="130"/>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5" thickBot="1" x14ac:dyDescent="0.3">
      <c r="A48" s="119" t="s">
        <v>638</v>
      </c>
      <c r="B48" s="124">
        <v>2</v>
      </c>
      <c r="C48" s="123">
        <v>1310</v>
      </c>
      <c r="E48" s="128"/>
      <c r="F48" s="129"/>
      <c r="G48" s="130"/>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5" thickBot="1" x14ac:dyDescent="0.3">
      <c r="A49" s="119" t="s">
        <v>635</v>
      </c>
      <c r="B49" s="124">
        <v>19</v>
      </c>
      <c r="C49" s="123">
        <v>48.315789473684212</v>
      </c>
      <c r="E49" s="128"/>
      <c r="F49" s="129"/>
      <c r="G49" s="130"/>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5" thickBot="1" x14ac:dyDescent="0.3">
      <c r="A50" s="119" t="s">
        <v>634</v>
      </c>
      <c r="B50" s="124">
        <v>288</v>
      </c>
      <c r="C50" s="123">
        <v>417.56944444444446</v>
      </c>
      <c r="E50" s="128"/>
      <c r="F50" s="129"/>
      <c r="G50" s="130"/>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5" thickBot="1" x14ac:dyDescent="0.3">
      <c r="A51" s="119" t="s">
        <v>633</v>
      </c>
      <c r="B51" s="124">
        <v>472</v>
      </c>
      <c r="C51" s="123">
        <v>240.23940677966101</v>
      </c>
      <c r="E51" s="128"/>
      <c r="F51" s="129"/>
      <c r="G51" s="130"/>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5" thickBot="1" x14ac:dyDescent="0.3">
      <c r="A52" s="133" t="s">
        <v>660</v>
      </c>
      <c r="B52" s="132">
        <v>792</v>
      </c>
      <c r="C52" s="131">
        <v>829.47979797979804</v>
      </c>
      <c r="E52" s="128"/>
      <c r="F52" s="129"/>
      <c r="G52" s="130"/>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5" thickBot="1" x14ac:dyDescent="0.3">
      <c r="A53" s="119" t="s">
        <v>636</v>
      </c>
      <c r="B53" s="124">
        <v>556</v>
      </c>
      <c r="C53" s="123">
        <v>454.92446043165467</v>
      </c>
      <c r="E53" s="128"/>
      <c r="F53" s="129"/>
      <c r="G53" s="130"/>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5" thickBot="1" x14ac:dyDescent="0.3">
      <c r="A54" s="119" t="s">
        <v>638</v>
      </c>
      <c r="B54" s="124">
        <v>178</v>
      </c>
      <c r="C54" s="123">
        <v>2244.3539325842698</v>
      </c>
      <c r="D54" s="135"/>
      <c r="E54" s="128"/>
      <c r="F54" s="129"/>
      <c r="G54" s="130"/>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5" thickBot="1" x14ac:dyDescent="0.3">
      <c r="A55" s="119" t="s">
        <v>635</v>
      </c>
      <c r="B55" s="124">
        <v>4</v>
      </c>
      <c r="C55" s="123">
        <v>29.25</v>
      </c>
      <c r="E55" s="128"/>
      <c r="F55" s="129"/>
      <c r="G55" s="130"/>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5" thickBot="1" x14ac:dyDescent="0.3">
      <c r="A56" s="119" t="s">
        <v>634</v>
      </c>
      <c r="B56" s="124">
        <v>38</v>
      </c>
      <c r="C56" s="123">
        <v>91.15789473684211</v>
      </c>
      <c r="E56" s="128"/>
      <c r="F56" s="129"/>
      <c r="G56" s="130"/>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5" thickBot="1" x14ac:dyDescent="0.3">
      <c r="A57" s="119" t="s">
        <v>633</v>
      </c>
      <c r="B57" s="124">
        <v>16</v>
      </c>
      <c r="C57" s="123">
        <v>58.375</v>
      </c>
      <c r="E57" s="128"/>
      <c r="F57" s="129"/>
      <c r="G57" s="130"/>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5" thickBot="1" x14ac:dyDescent="0.3">
      <c r="A58" s="133" t="s">
        <v>659</v>
      </c>
      <c r="B58" s="121">
        <v>19160</v>
      </c>
      <c r="C58" s="120">
        <v>668.51649269311065</v>
      </c>
      <c r="E58" s="128"/>
      <c r="F58" s="129"/>
      <c r="G58" s="130"/>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5" thickBot="1" x14ac:dyDescent="0.3">
      <c r="A59" s="127" t="s">
        <v>636</v>
      </c>
      <c r="B59" s="126">
        <v>15753</v>
      </c>
      <c r="C59" s="125">
        <v>700.76702850250751</v>
      </c>
      <c r="E59" s="128"/>
      <c r="F59" s="129"/>
      <c r="G59" s="130"/>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5" thickBot="1" x14ac:dyDescent="0.3">
      <c r="A60" s="119" t="s">
        <v>638</v>
      </c>
      <c r="B60" s="124">
        <v>405</v>
      </c>
      <c r="C60" s="123">
        <v>2759.8246913580247</v>
      </c>
      <c r="E60" s="128"/>
      <c r="F60" s="129"/>
      <c r="G60" s="130"/>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5" thickBot="1" x14ac:dyDescent="0.3">
      <c r="A61" s="119" t="s">
        <v>635</v>
      </c>
      <c r="B61" s="124">
        <v>50</v>
      </c>
      <c r="C61" s="123">
        <v>71.239999999999995</v>
      </c>
      <c r="E61" s="128"/>
      <c r="F61" s="129"/>
      <c r="G61" s="130"/>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5" thickBot="1" x14ac:dyDescent="0.3">
      <c r="A62" s="119" t="s">
        <v>634</v>
      </c>
      <c r="B62" s="124">
        <v>2674</v>
      </c>
      <c r="C62" s="123">
        <v>227.91810022438295</v>
      </c>
      <c r="E62" s="128"/>
      <c r="F62" s="129"/>
      <c r="G62" s="130"/>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5" thickBot="1" x14ac:dyDescent="0.3">
      <c r="A63" s="119" t="s">
        <v>633</v>
      </c>
      <c r="B63" s="124">
        <v>278</v>
      </c>
      <c r="C63" s="123">
        <v>139.74460431654677</v>
      </c>
      <c r="E63" s="128"/>
      <c r="F63" s="129"/>
      <c r="G63" s="130"/>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5" thickBot="1" x14ac:dyDescent="0.3">
      <c r="A64" s="133" t="s">
        <v>658</v>
      </c>
      <c r="B64" s="132">
        <v>2393</v>
      </c>
      <c r="C64" s="131">
        <v>448.95403259506895</v>
      </c>
      <c r="E64" s="128"/>
      <c r="F64" s="129"/>
      <c r="G64" s="130"/>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5" thickBot="1" x14ac:dyDescent="0.3">
      <c r="A65" s="119" t="s">
        <v>636</v>
      </c>
      <c r="B65" s="124">
        <v>1910</v>
      </c>
      <c r="C65" s="123">
        <v>522.08900523560214</v>
      </c>
      <c r="E65" s="128"/>
      <c r="F65" s="129"/>
      <c r="G65" s="130"/>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5" thickBot="1" x14ac:dyDescent="0.3">
      <c r="A66" s="119" t="s">
        <v>638</v>
      </c>
      <c r="B66" s="124">
        <v>2</v>
      </c>
      <c r="C66" s="123">
        <v>2023</v>
      </c>
      <c r="E66" s="128"/>
      <c r="F66" s="129"/>
      <c r="G66" s="130"/>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5" thickBot="1" x14ac:dyDescent="0.3">
      <c r="A67" s="119" t="s">
        <v>635</v>
      </c>
      <c r="B67" s="124">
        <v>9</v>
      </c>
      <c r="C67" s="123">
        <v>18.666666666666668</v>
      </c>
      <c r="E67" s="128"/>
      <c r="F67" s="129"/>
      <c r="G67" s="130"/>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45" customHeight="1" thickBot="1" x14ac:dyDescent="0.3">
      <c r="A68" s="119" t="s">
        <v>634</v>
      </c>
      <c r="B68" s="124">
        <v>391</v>
      </c>
      <c r="C68" s="123">
        <v>148.67263427109975</v>
      </c>
      <c r="E68" s="128"/>
      <c r="F68" s="129"/>
      <c r="G68" s="130"/>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5" thickBot="1" x14ac:dyDescent="0.3">
      <c r="A69" s="119" t="s">
        <v>633</v>
      </c>
      <c r="B69" s="124">
        <v>81</v>
      </c>
      <c r="C69" s="123">
        <v>182.8641975308642</v>
      </c>
      <c r="E69" s="128"/>
      <c r="F69" s="129"/>
      <c r="G69" s="130"/>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5" thickBot="1" x14ac:dyDescent="0.3">
      <c r="A70" s="133" t="s">
        <v>657</v>
      </c>
      <c r="B70" s="132">
        <v>3598</v>
      </c>
      <c r="C70" s="131">
        <v>550.05308504724849</v>
      </c>
      <c r="E70" s="128"/>
      <c r="F70" s="129"/>
      <c r="G70" s="130"/>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5" thickBot="1" x14ac:dyDescent="0.3">
      <c r="A71" s="119" t="s">
        <v>636</v>
      </c>
      <c r="B71" s="124">
        <v>3368</v>
      </c>
      <c r="C71" s="123">
        <v>556.10807600950113</v>
      </c>
      <c r="E71" s="128"/>
      <c r="F71" s="129"/>
      <c r="G71" s="130"/>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5" thickBot="1" x14ac:dyDescent="0.3">
      <c r="A72" s="119" t="s">
        <v>638</v>
      </c>
      <c r="B72" s="124">
        <v>22</v>
      </c>
      <c r="C72" s="123">
        <v>2496.2272727272725</v>
      </c>
      <c r="E72" s="128"/>
      <c r="F72" s="129"/>
      <c r="G72" s="130"/>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5" thickBot="1" x14ac:dyDescent="0.3">
      <c r="A73" s="119" t="s">
        <v>635</v>
      </c>
      <c r="B73" s="124">
        <v>18</v>
      </c>
      <c r="C73" s="123">
        <v>194.22222222222223</v>
      </c>
      <c r="E73" s="128"/>
      <c r="F73" s="129"/>
      <c r="G73" s="130"/>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5" thickBot="1" x14ac:dyDescent="0.3">
      <c r="A74" s="119" t="s">
        <v>634</v>
      </c>
      <c r="B74" s="124">
        <v>103</v>
      </c>
      <c r="C74" s="123">
        <v>160.97087378640776</v>
      </c>
      <c r="E74" s="128"/>
      <c r="F74" s="129"/>
      <c r="G74" s="130"/>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5" thickBot="1" x14ac:dyDescent="0.3">
      <c r="A75" s="119" t="s">
        <v>633</v>
      </c>
      <c r="B75" s="124">
        <v>87</v>
      </c>
      <c r="C75" s="123">
        <v>357.77011494252872</v>
      </c>
      <c r="E75" s="128"/>
      <c r="F75" s="129"/>
      <c r="G75" s="130"/>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5" thickBot="1" x14ac:dyDescent="0.3">
      <c r="A76" s="133" t="s">
        <v>656</v>
      </c>
      <c r="B76" s="121">
        <v>7962</v>
      </c>
      <c r="C76" s="120">
        <v>844.14518965084153</v>
      </c>
      <c r="E76" s="128"/>
      <c r="F76" s="129"/>
      <c r="G76" s="130"/>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5" thickBot="1" x14ac:dyDescent="0.3">
      <c r="A77" s="119" t="s">
        <v>636</v>
      </c>
      <c r="B77" s="124">
        <v>7679</v>
      </c>
      <c r="C77" s="123">
        <v>827.91978122151318</v>
      </c>
      <c r="E77" s="128"/>
      <c r="F77" s="129"/>
      <c r="G77" s="130"/>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5" thickBot="1" x14ac:dyDescent="0.3">
      <c r="A78" s="119" t="s">
        <v>638</v>
      </c>
      <c r="B78" s="124">
        <v>109</v>
      </c>
      <c r="C78" s="123">
        <v>2775.5688073394494</v>
      </c>
      <c r="D78" s="135"/>
      <c r="E78" s="128"/>
      <c r="F78" s="129"/>
      <c r="G78" s="130"/>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5" thickBot="1" x14ac:dyDescent="0.3">
      <c r="A79" s="119" t="s">
        <v>635</v>
      </c>
      <c r="B79" s="124">
        <v>3</v>
      </c>
      <c r="C79" s="123">
        <v>41</v>
      </c>
      <c r="E79" s="128"/>
      <c r="F79" s="129"/>
      <c r="G79" s="130"/>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5" thickBot="1" x14ac:dyDescent="0.3">
      <c r="A80" s="119" t="s">
        <v>634</v>
      </c>
      <c r="B80" s="124">
        <v>152</v>
      </c>
      <c r="C80" s="123">
        <v>379.30263157894734</v>
      </c>
      <c r="E80" s="128"/>
      <c r="F80" s="129"/>
      <c r="G80" s="130"/>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5" thickBot="1" x14ac:dyDescent="0.3">
      <c r="A81" s="119" t="s">
        <v>633</v>
      </c>
      <c r="B81" s="126">
        <v>19</v>
      </c>
      <c r="C81" s="125">
        <v>167.05263157894737</v>
      </c>
      <c r="E81" s="128"/>
      <c r="F81" s="129"/>
      <c r="G81" s="130"/>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5" thickBot="1" x14ac:dyDescent="0.3">
      <c r="A82" s="134" t="s">
        <v>655</v>
      </c>
      <c r="B82" s="132">
        <v>4070</v>
      </c>
      <c r="C82" s="131">
        <v>200.70786240786242</v>
      </c>
      <c r="E82" s="128"/>
      <c r="F82" s="129"/>
      <c r="G82" s="130"/>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5" thickBot="1" x14ac:dyDescent="0.3">
      <c r="A83" s="119" t="s">
        <v>636</v>
      </c>
      <c r="B83" s="124">
        <v>1737</v>
      </c>
      <c r="C83" s="123">
        <v>317.10535405872196</v>
      </c>
      <c r="E83" s="128"/>
      <c r="F83" s="129"/>
      <c r="G83" s="130"/>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5" thickBot="1" x14ac:dyDescent="0.3">
      <c r="A84" s="119" t="s">
        <v>638</v>
      </c>
      <c r="B84" s="124">
        <v>27</v>
      </c>
      <c r="C84" s="123">
        <v>1497.4444444444443</v>
      </c>
      <c r="E84" s="128"/>
      <c r="F84" s="129"/>
      <c r="G84" s="130"/>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5" thickBot="1" x14ac:dyDescent="0.3">
      <c r="A85" s="119" t="s">
        <v>635</v>
      </c>
      <c r="B85" s="124">
        <v>7</v>
      </c>
      <c r="C85" s="123">
        <v>15.857142857142858</v>
      </c>
      <c r="E85" s="128"/>
      <c r="F85" s="129"/>
      <c r="G85" s="130"/>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5" thickBot="1" x14ac:dyDescent="0.3">
      <c r="A86" s="119" t="s">
        <v>634</v>
      </c>
      <c r="B86" s="124">
        <v>1753</v>
      </c>
      <c r="C86" s="123">
        <v>109.5407872219053</v>
      </c>
      <c r="E86" s="128"/>
      <c r="F86" s="129"/>
      <c r="G86" s="130"/>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5" thickBot="1" x14ac:dyDescent="0.3">
      <c r="A87" s="127" t="s">
        <v>633</v>
      </c>
      <c r="B87" s="126">
        <v>546</v>
      </c>
      <c r="C87" s="125">
        <v>61.358974358974358</v>
      </c>
      <c r="E87" s="128"/>
      <c r="F87" s="129"/>
      <c r="G87" s="130"/>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5" thickBot="1" x14ac:dyDescent="0.3">
      <c r="A88" s="122" t="s">
        <v>654</v>
      </c>
      <c r="B88" s="121">
        <v>4191</v>
      </c>
      <c r="C88" s="120">
        <v>410.14936769267479</v>
      </c>
      <c r="E88" s="128"/>
      <c r="F88" s="129"/>
      <c r="G88" s="130"/>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5" thickBot="1" x14ac:dyDescent="0.3">
      <c r="A89" s="119" t="s">
        <v>636</v>
      </c>
      <c r="B89" s="124">
        <v>2851</v>
      </c>
      <c r="C89" s="123">
        <v>551.54577341283755</v>
      </c>
      <c r="E89" s="128"/>
      <c r="F89" s="129"/>
      <c r="G89" s="130"/>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5" thickBot="1" x14ac:dyDescent="0.3">
      <c r="A90" s="119" t="s">
        <v>634</v>
      </c>
      <c r="B90" s="124">
        <v>1010</v>
      </c>
      <c r="C90" s="123">
        <v>118.93861386138614</v>
      </c>
      <c r="E90" s="128"/>
      <c r="F90" s="129"/>
      <c r="G90" s="130"/>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5" thickBot="1" x14ac:dyDescent="0.3">
      <c r="A91" s="127" t="s">
        <v>633</v>
      </c>
      <c r="B91" s="126">
        <v>330</v>
      </c>
      <c r="C91" s="125">
        <v>79.851515151515144</v>
      </c>
      <c r="E91" s="128"/>
      <c r="F91" s="129"/>
      <c r="G91" s="130"/>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5" thickBot="1" x14ac:dyDescent="0.3">
      <c r="A92" s="122" t="s">
        <v>653</v>
      </c>
      <c r="B92" s="121">
        <v>3003</v>
      </c>
      <c r="C92" s="120">
        <v>370.86813186813185</v>
      </c>
      <c r="E92" s="128"/>
      <c r="F92" s="129"/>
      <c r="G92" s="130"/>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5" thickBot="1" x14ac:dyDescent="0.3">
      <c r="A93" s="119" t="s">
        <v>636</v>
      </c>
      <c r="B93" s="124">
        <v>2538</v>
      </c>
      <c r="C93" s="123">
        <v>370.27226162332545</v>
      </c>
      <c r="E93" s="128"/>
      <c r="F93" s="129"/>
      <c r="G93" s="130"/>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5" thickBot="1" x14ac:dyDescent="0.3">
      <c r="A94" s="119" t="s">
        <v>635</v>
      </c>
      <c r="B94" s="124">
        <v>17</v>
      </c>
      <c r="C94" s="123">
        <v>23.647058823529413</v>
      </c>
      <c r="E94" s="128"/>
      <c r="F94" s="129"/>
      <c r="G94" s="130"/>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5" thickBot="1" x14ac:dyDescent="0.3">
      <c r="A95" s="119" t="s">
        <v>634</v>
      </c>
      <c r="B95" s="124">
        <v>352</v>
      </c>
      <c r="C95" s="123">
        <v>466.20738636363637</v>
      </c>
      <c r="E95" s="128"/>
      <c r="F95" s="129"/>
      <c r="G95" s="130"/>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5" thickBot="1" x14ac:dyDescent="0.3">
      <c r="A96" s="127" t="s">
        <v>633</v>
      </c>
      <c r="B96" s="126">
        <v>96</v>
      </c>
      <c r="C96" s="125">
        <v>98.53125</v>
      </c>
      <c r="E96" s="128"/>
      <c r="F96" s="129"/>
      <c r="G96" s="130"/>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5" thickBot="1" x14ac:dyDescent="0.3">
      <c r="A97" s="122" t="s">
        <v>652</v>
      </c>
      <c r="B97" s="121">
        <v>15019</v>
      </c>
      <c r="C97" s="120">
        <v>472.36207470537317</v>
      </c>
      <c r="E97" s="128"/>
      <c r="F97" s="129"/>
      <c r="G97" s="130"/>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5" thickBot="1" x14ac:dyDescent="0.3">
      <c r="A98" s="119" t="s">
        <v>636</v>
      </c>
      <c r="B98" s="124">
        <v>13069</v>
      </c>
      <c r="C98" s="123">
        <v>452.75047823092814</v>
      </c>
      <c r="E98" s="128"/>
      <c r="F98" s="129"/>
      <c r="G98" s="130"/>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5" thickBot="1" x14ac:dyDescent="0.3">
      <c r="A99" s="119" t="s">
        <v>638</v>
      </c>
      <c r="B99" s="124">
        <v>404</v>
      </c>
      <c r="C99" s="123">
        <v>1979.8836633663366</v>
      </c>
      <c r="E99" s="128"/>
      <c r="F99" s="129"/>
      <c r="G99" s="130"/>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5" thickBot="1" x14ac:dyDescent="0.3">
      <c r="A100" s="119" t="s">
        <v>635</v>
      </c>
      <c r="B100" s="124">
        <v>11</v>
      </c>
      <c r="C100" s="123">
        <v>13.818181818181818</v>
      </c>
      <c r="E100" s="128"/>
      <c r="F100" s="129"/>
      <c r="G100" s="130"/>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5" thickBot="1" x14ac:dyDescent="0.3">
      <c r="A101" s="119" t="s">
        <v>634</v>
      </c>
      <c r="B101" s="124">
        <v>887</v>
      </c>
      <c r="C101" s="123">
        <v>259.57609921082297</v>
      </c>
      <c r="E101" s="128"/>
      <c r="F101" s="129"/>
      <c r="G101" s="130"/>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5" thickBot="1" x14ac:dyDescent="0.3">
      <c r="A102" s="127" t="s">
        <v>633</v>
      </c>
      <c r="B102" s="126">
        <v>648</v>
      </c>
      <c r="C102" s="125">
        <v>227.06944444444446</v>
      </c>
      <c r="E102" s="128"/>
      <c r="F102" s="129"/>
      <c r="G102" s="130"/>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5" thickBot="1" x14ac:dyDescent="0.3">
      <c r="A103" s="122" t="s">
        <v>651</v>
      </c>
      <c r="B103" s="121">
        <v>14394</v>
      </c>
      <c r="C103" s="120">
        <v>479.3957899124635</v>
      </c>
      <c r="E103" s="128"/>
      <c r="F103" s="129"/>
      <c r="G103" s="130"/>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5" thickBot="1" x14ac:dyDescent="0.3">
      <c r="A104" s="119" t="s">
        <v>636</v>
      </c>
      <c r="B104" s="124">
        <v>13176</v>
      </c>
      <c r="C104" s="123">
        <v>498.63904068002427</v>
      </c>
      <c r="E104" s="128"/>
      <c r="F104" s="129"/>
      <c r="G104" s="130"/>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5" thickBot="1" x14ac:dyDescent="0.3">
      <c r="A105" s="119" t="s">
        <v>638</v>
      </c>
      <c r="B105" s="124">
        <v>1</v>
      </c>
      <c r="C105" s="123">
        <v>1543</v>
      </c>
      <c r="E105" s="128"/>
      <c r="F105" s="129"/>
      <c r="G105" s="130"/>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5" thickBot="1" x14ac:dyDescent="0.3">
      <c r="A106" s="119" t="s">
        <v>635</v>
      </c>
      <c r="B106" s="124">
        <v>23</v>
      </c>
      <c r="C106" s="123">
        <v>36.434782608695649</v>
      </c>
      <c r="E106" s="128"/>
      <c r="F106" s="129"/>
      <c r="G106" s="130"/>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5" thickBot="1" x14ac:dyDescent="0.3">
      <c r="A107" s="119" t="s">
        <v>634</v>
      </c>
      <c r="B107" s="124">
        <v>1002</v>
      </c>
      <c r="C107" s="123">
        <v>287.61576846307383</v>
      </c>
      <c r="E107" s="128"/>
      <c r="F107" s="129"/>
      <c r="G107" s="130"/>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5" thickBot="1" x14ac:dyDescent="0.3">
      <c r="A108" s="119" t="s">
        <v>633</v>
      </c>
      <c r="B108" s="124">
        <v>192</v>
      </c>
      <c r="C108" s="123">
        <v>207.203125</v>
      </c>
      <c r="E108" s="128"/>
      <c r="F108" s="129"/>
      <c r="G108" s="130"/>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5" thickBot="1" x14ac:dyDescent="0.3">
      <c r="A109" s="133" t="s">
        <v>650</v>
      </c>
      <c r="B109" s="132">
        <v>5764</v>
      </c>
      <c r="C109" s="131">
        <v>568.52914642609301</v>
      </c>
      <c r="E109" s="128"/>
      <c r="F109" s="129"/>
      <c r="G109" s="130"/>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5" thickBot="1" x14ac:dyDescent="0.3">
      <c r="A110" s="119" t="s">
        <v>636</v>
      </c>
      <c r="B110" s="124">
        <v>4995</v>
      </c>
      <c r="C110" s="123">
        <v>618.8644644644645</v>
      </c>
      <c r="E110" s="128"/>
      <c r="F110" s="129"/>
      <c r="G110" s="130"/>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5" thickBot="1" x14ac:dyDescent="0.3">
      <c r="A111" s="119" t="s">
        <v>638</v>
      </c>
      <c r="B111" s="124">
        <v>19</v>
      </c>
      <c r="C111" s="123">
        <v>2388.9473684210525</v>
      </c>
      <c r="E111" s="128"/>
      <c r="F111" s="129"/>
      <c r="G111" s="130"/>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5" thickBot="1" x14ac:dyDescent="0.3">
      <c r="A112" s="119" t="s">
        <v>635</v>
      </c>
      <c r="B112" s="124">
        <v>4</v>
      </c>
      <c r="C112" s="123">
        <v>27</v>
      </c>
      <c r="E112" s="128"/>
      <c r="F112" s="129"/>
      <c r="G112" s="130"/>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5" thickBot="1" x14ac:dyDescent="0.3">
      <c r="A113" s="119" t="s">
        <v>634</v>
      </c>
      <c r="B113" s="124">
        <v>637</v>
      </c>
      <c r="C113" s="123">
        <v>200.77708006279434</v>
      </c>
      <c r="E113" s="128"/>
      <c r="F113" s="129"/>
      <c r="G113" s="130"/>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5" thickBot="1" x14ac:dyDescent="0.3">
      <c r="A114" s="127" t="s">
        <v>633</v>
      </c>
      <c r="B114" s="126">
        <v>109</v>
      </c>
      <c r="C114" s="125">
        <v>113.58715596330275</v>
      </c>
      <c r="E114" s="128"/>
      <c r="F114" s="129"/>
      <c r="G114" s="130"/>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5" thickBot="1" x14ac:dyDescent="0.3">
      <c r="A115" s="122" t="s">
        <v>649</v>
      </c>
      <c r="B115" s="121">
        <v>9160</v>
      </c>
      <c r="C115" s="120">
        <v>545.30032751091699</v>
      </c>
      <c r="E115" s="128"/>
      <c r="F115" s="129"/>
      <c r="G115" s="130"/>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5" thickBot="1" x14ac:dyDescent="0.3">
      <c r="A116" s="119" t="s">
        <v>636</v>
      </c>
      <c r="B116" s="124">
        <v>7480</v>
      </c>
      <c r="C116" s="123">
        <v>562.52139037433153</v>
      </c>
      <c r="E116" s="128"/>
      <c r="F116" s="129"/>
      <c r="G116" s="130"/>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5" thickBot="1" x14ac:dyDescent="0.3">
      <c r="A117" s="119" t="s">
        <v>642</v>
      </c>
      <c r="B117" s="124">
        <v>2</v>
      </c>
      <c r="C117" s="123">
        <v>379</v>
      </c>
      <c r="E117" s="128"/>
      <c r="F117" s="129"/>
      <c r="G117" s="130"/>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5" thickBot="1" x14ac:dyDescent="0.3">
      <c r="A118" s="119" t="s">
        <v>638</v>
      </c>
      <c r="B118" s="124">
        <v>125</v>
      </c>
      <c r="C118" s="123">
        <v>2504.424</v>
      </c>
      <c r="E118" s="128"/>
      <c r="F118" s="129"/>
      <c r="G118" s="130"/>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5" thickBot="1" x14ac:dyDescent="0.3">
      <c r="A119" s="119" t="s">
        <v>635</v>
      </c>
      <c r="B119" s="124">
        <v>1</v>
      </c>
      <c r="C119" s="123">
        <v>171</v>
      </c>
      <c r="E119" s="128"/>
      <c r="F119" s="129"/>
      <c r="G119" s="130"/>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5" thickBot="1" x14ac:dyDescent="0.3">
      <c r="A120" s="119" t="s">
        <v>634</v>
      </c>
      <c r="B120" s="124">
        <v>1008</v>
      </c>
      <c r="C120" s="123">
        <v>326.68055555555554</v>
      </c>
      <c r="E120" s="128"/>
      <c r="F120" s="129"/>
      <c r="G120" s="130"/>
      <c r="L120"/>
    </row>
    <row r="121" spans="1:55" ht="16.5" thickBot="1" x14ac:dyDescent="0.3">
      <c r="A121" s="127" t="s">
        <v>633</v>
      </c>
      <c r="B121" s="126">
        <v>544</v>
      </c>
      <c r="C121" s="125">
        <v>264.73345588235293</v>
      </c>
      <c r="E121" s="128"/>
      <c r="F121" s="129"/>
      <c r="G121" s="130"/>
    </row>
    <row r="122" spans="1:55" ht="16.5" thickBot="1" x14ac:dyDescent="0.3">
      <c r="A122" s="122" t="s">
        <v>648</v>
      </c>
      <c r="B122" s="121">
        <v>12393</v>
      </c>
      <c r="C122" s="120">
        <v>868.30646332607114</v>
      </c>
      <c r="E122" s="128"/>
      <c r="F122" s="129"/>
    </row>
    <row r="123" spans="1:55" ht="16.5" thickBot="1" x14ac:dyDescent="0.3">
      <c r="A123" s="119" t="s">
        <v>636</v>
      </c>
      <c r="B123" s="124">
        <v>11274</v>
      </c>
      <c r="C123" s="123">
        <v>798.36012063154158</v>
      </c>
      <c r="E123" s="128"/>
      <c r="F123" s="129"/>
    </row>
    <row r="124" spans="1:55" ht="16.5" thickBot="1" x14ac:dyDescent="0.3">
      <c r="A124" s="119" t="s">
        <v>638</v>
      </c>
      <c r="B124" s="124">
        <v>583</v>
      </c>
      <c r="C124" s="123">
        <v>2699.0686106346484</v>
      </c>
      <c r="E124" s="128"/>
      <c r="F124" s="129"/>
    </row>
    <row r="125" spans="1:55" ht="16.5" thickBot="1" x14ac:dyDescent="0.3">
      <c r="A125" s="119" t="s">
        <v>635</v>
      </c>
      <c r="B125" s="124">
        <v>23</v>
      </c>
      <c r="C125" s="123">
        <v>47.652173913043477</v>
      </c>
      <c r="E125" s="128"/>
      <c r="F125" s="129"/>
    </row>
    <row r="126" spans="1:55" ht="16.5" thickBot="1" x14ac:dyDescent="0.3">
      <c r="A126" s="119" t="s">
        <v>634</v>
      </c>
      <c r="B126" s="124">
        <v>335</v>
      </c>
      <c r="C126" s="123">
        <v>416.86865671641789</v>
      </c>
      <c r="E126" s="128"/>
      <c r="F126" s="129"/>
    </row>
    <row r="127" spans="1:55" ht="16.5" thickBot="1" x14ac:dyDescent="0.3">
      <c r="A127" s="127" t="s">
        <v>633</v>
      </c>
      <c r="B127" s="126">
        <v>178</v>
      </c>
      <c r="C127" s="125">
        <v>257.89887640449439</v>
      </c>
      <c r="E127" s="128"/>
      <c r="F127" s="129"/>
    </row>
    <row r="128" spans="1:55" ht="16.5" thickBot="1" x14ac:dyDescent="0.3">
      <c r="A128" s="122" t="s">
        <v>647</v>
      </c>
      <c r="B128" s="121">
        <v>6497</v>
      </c>
      <c r="C128" s="120">
        <v>582.27289518239184</v>
      </c>
      <c r="E128" s="128"/>
      <c r="F128" s="129"/>
    </row>
    <row r="129" spans="1:12" ht="16.5" thickBot="1" x14ac:dyDescent="0.3">
      <c r="A129" s="119" t="s">
        <v>636</v>
      </c>
      <c r="B129" s="124">
        <v>5925</v>
      </c>
      <c r="C129" s="123">
        <v>621.04877637130801</v>
      </c>
      <c r="E129" s="128"/>
      <c r="F129" s="129"/>
    </row>
    <row r="130" spans="1:12" ht="16.5" thickBot="1" x14ac:dyDescent="0.3">
      <c r="A130" s="119" t="s">
        <v>638</v>
      </c>
      <c r="B130" s="124">
        <v>5</v>
      </c>
      <c r="C130" s="123">
        <v>2084.6</v>
      </c>
      <c r="E130" s="128"/>
      <c r="F130" s="129"/>
    </row>
    <row r="131" spans="1:12" ht="16.5" thickBot="1" x14ac:dyDescent="0.3">
      <c r="A131" s="119" t="s">
        <v>635</v>
      </c>
      <c r="B131" s="124">
        <v>5</v>
      </c>
      <c r="C131" s="123">
        <v>50</v>
      </c>
      <c r="E131" s="128"/>
      <c r="F131" s="129"/>
    </row>
    <row r="132" spans="1:12" ht="16.5" thickBot="1" x14ac:dyDescent="0.3">
      <c r="A132" s="119" t="s">
        <v>634</v>
      </c>
      <c r="B132" s="124">
        <v>128</v>
      </c>
      <c r="C132" s="123">
        <v>224.9296875</v>
      </c>
      <c r="E132" s="128"/>
      <c r="F132" s="129"/>
    </row>
    <row r="133" spans="1:12" ht="16.5" thickBot="1" x14ac:dyDescent="0.3">
      <c r="A133" s="127" t="s">
        <v>633</v>
      </c>
      <c r="B133" s="126">
        <v>434</v>
      </c>
      <c r="C133" s="125">
        <v>147.11751152073734</v>
      </c>
      <c r="E133" s="128"/>
      <c r="F133" s="129"/>
    </row>
    <row r="134" spans="1:12" ht="16.5" thickBot="1" x14ac:dyDescent="0.3">
      <c r="A134" s="122" t="s">
        <v>646</v>
      </c>
      <c r="B134" s="121">
        <v>3647</v>
      </c>
      <c r="C134" s="120">
        <v>269.80148066904303</v>
      </c>
      <c r="E134" s="128"/>
      <c r="F134" s="129"/>
    </row>
    <row r="135" spans="1:12" ht="16.5" thickBot="1" x14ac:dyDescent="0.3">
      <c r="A135" s="119" t="s">
        <v>636</v>
      </c>
      <c r="B135" s="124">
        <v>2788</v>
      </c>
      <c r="C135" s="123">
        <v>325.1703730272597</v>
      </c>
      <c r="E135" s="128"/>
      <c r="F135" s="129"/>
    </row>
    <row r="136" spans="1:12" ht="16.5" thickBot="1" x14ac:dyDescent="0.3">
      <c r="A136" s="119" t="s">
        <v>635</v>
      </c>
      <c r="B136" s="124">
        <v>73</v>
      </c>
      <c r="C136" s="123">
        <v>12.260273972602739</v>
      </c>
      <c r="E136" s="128"/>
      <c r="F136" s="129"/>
    </row>
    <row r="137" spans="1:12" ht="16.5" thickBot="1" x14ac:dyDescent="0.3">
      <c r="A137" s="119" t="s">
        <v>634</v>
      </c>
      <c r="B137" s="124">
        <v>771</v>
      </c>
      <c r="C137" s="123">
        <v>97.398184176394295</v>
      </c>
      <c r="E137" s="128"/>
      <c r="F137" s="129"/>
    </row>
    <row r="138" spans="1:12" ht="16.5" thickBot="1" x14ac:dyDescent="0.3">
      <c r="A138" s="119" t="s">
        <v>633</v>
      </c>
      <c r="B138" s="124">
        <v>15</v>
      </c>
      <c r="C138" s="123">
        <v>93.466666666666669</v>
      </c>
      <c r="E138" s="128"/>
    </row>
    <row r="139" spans="1:12" ht="16.5" thickBot="1" x14ac:dyDescent="0.3">
      <c r="A139" s="122" t="s">
        <v>645</v>
      </c>
      <c r="B139" s="121">
        <v>6801</v>
      </c>
      <c r="C139" s="120">
        <v>683.38435524187616</v>
      </c>
      <c r="E139" s="128"/>
    </row>
    <row r="140" spans="1:12" ht="16.5" thickBot="1" x14ac:dyDescent="0.3">
      <c r="A140" s="119" t="s">
        <v>636</v>
      </c>
      <c r="B140" s="124">
        <v>6559</v>
      </c>
      <c r="C140" s="123">
        <v>690.01829547187072</v>
      </c>
      <c r="E140" s="128"/>
    </row>
    <row r="141" spans="1:12" ht="16.5" thickBot="1" x14ac:dyDescent="0.3">
      <c r="A141" s="119" t="s">
        <v>638</v>
      </c>
      <c r="B141" s="124">
        <v>29</v>
      </c>
      <c r="C141" s="123">
        <v>2496.7586206896553</v>
      </c>
      <c r="E141" s="128"/>
      <c r="J141" s="3"/>
      <c r="L141"/>
    </row>
    <row r="142" spans="1:12" ht="16.5" thickBot="1" x14ac:dyDescent="0.3">
      <c r="A142" s="119" t="s">
        <v>635</v>
      </c>
      <c r="B142" s="124">
        <v>7</v>
      </c>
      <c r="C142" s="123">
        <v>23.285714285714285</v>
      </c>
      <c r="E142" s="128"/>
      <c r="J142" s="3"/>
      <c r="L142"/>
    </row>
    <row r="143" spans="1:12" ht="16.5" thickBot="1" x14ac:dyDescent="0.3">
      <c r="A143" s="127" t="s">
        <v>634</v>
      </c>
      <c r="B143" s="126">
        <v>171</v>
      </c>
      <c r="C143" s="125">
        <v>249.41520467836258</v>
      </c>
      <c r="E143" s="128"/>
      <c r="G143"/>
      <c r="J143" s="3"/>
      <c r="L143"/>
    </row>
    <row r="144" spans="1:12" ht="16.5" thickBot="1" x14ac:dyDescent="0.3">
      <c r="A144" s="119" t="s">
        <v>633</v>
      </c>
      <c r="B144" s="124">
        <v>35</v>
      </c>
      <c r="C144" s="123">
        <v>189.94285714285715</v>
      </c>
      <c r="E144" s="128"/>
      <c r="G144"/>
      <c r="J144" s="3"/>
      <c r="L144"/>
    </row>
    <row r="145" spans="1:7" ht="16.5" thickBot="1" x14ac:dyDescent="0.3">
      <c r="A145" s="122" t="s">
        <v>644</v>
      </c>
      <c r="B145" s="121">
        <v>4719</v>
      </c>
      <c r="C145" s="120">
        <v>320.76499258317438</v>
      </c>
      <c r="E145" s="128"/>
      <c r="G145"/>
    </row>
    <row r="146" spans="1:7" ht="16.5" thickBot="1" x14ac:dyDescent="0.3">
      <c r="A146" s="119" t="s">
        <v>636</v>
      </c>
      <c r="B146" s="124">
        <v>3152</v>
      </c>
      <c r="C146" s="123">
        <v>422.89308375634516</v>
      </c>
      <c r="E146" s="128"/>
      <c r="G146"/>
    </row>
    <row r="147" spans="1:7" ht="16.5" thickBot="1" x14ac:dyDescent="0.3">
      <c r="A147" s="119" t="s">
        <v>638</v>
      </c>
      <c r="B147" s="124">
        <v>2</v>
      </c>
      <c r="C147" s="123">
        <v>885</v>
      </c>
      <c r="E147" s="128"/>
    </row>
    <row r="148" spans="1:7" ht="16.5" thickBot="1" x14ac:dyDescent="0.3">
      <c r="A148" s="119" t="s">
        <v>635</v>
      </c>
      <c r="B148" s="124">
        <v>60</v>
      </c>
      <c r="C148" s="123">
        <v>19.533333333333335</v>
      </c>
      <c r="E148" s="128"/>
    </row>
    <row r="149" spans="1:7" ht="16.5" thickBot="1" x14ac:dyDescent="0.3">
      <c r="A149" s="119" t="s">
        <v>634</v>
      </c>
      <c r="B149" s="124">
        <v>1291</v>
      </c>
      <c r="C149" s="123">
        <v>121.3423702556158</v>
      </c>
      <c r="E149" s="128"/>
    </row>
    <row r="150" spans="1:7" ht="16.5" thickBot="1" x14ac:dyDescent="0.3">
      <c r="A150" s="119" t="s">
        <v>633</v>
      </c>
      <c r="B150" s="124">
        <v>214</v>
      </c>
      <c r="C150" s="123">
        <v>98.766355140186917</v>
      </c>
      <c r="D150" s="116"/>
      <c r="E150" s="128"/>
    </row>
    <row r="151" spans="1:7" ht="16.5" thickBot="1" x14ac:dyDescent="0.3">
      <c r="A151" s="122" t="s">
        <v>643</v>
      </c>
      <c r="B151" s="121">
        <v>2202</v>
      </c>
      <c r="C151" s="120">
        <v>519.62125340599459</v>
      </c>
      <c r="D151" s="116"/>
      <c r="E151" s="128"/>
    </row>
    <row r="152" spans="1:7" ht="16.5" thickBot="1" x14ac:dyDescent="0.3">
      <c r="A152" s="119" t="s">
        <v>636</v>
      </c>
      <c r="B152" s="124">
        <v>1241</v>
      </c>
      <c r="C152" s="123">
        <v>764.56406124093473</v>
      </c>
      <c r="D152" s="116"/>
      <c r="E152" s="115"/>
      <c r="F152"/>
    </row>
    <row r="153" spans="1:7" ht="16.5" thickBot="1" x14ac:dyDescent="0.3">
      <c r="A153" s="119" t="s">
        <v>642</v>
      </c>
      <c r="B153" s="124">
        <v>1</v>
      </c>
      <c r="C153" s="123">
        <v>1855</v>
      </c>
      <c r="D153" s="116"/>
      <c r="E153" s="115"/>
      <c r="F153"/>
    </row>
    <row r="154" spans="1:7" ht="16.5" thickBot="1" x14ac:dyDescent="0.3">
      <c r="A154" s="119" t="s">
        <v>638</v>
      </c>
      <c r="B154" s="124">
        <v>27</v>
      </c>
      <c r="C154" s="123">
        <v>2395.3333333333335</v>
      </c>
      <c r="E154" s="115"/>
      <c r="F154"/>
    </row>
    <row r="155" spans="1:7" ht="16.5" thickBot="1" x14ac:dyDescent="0.3">
      <c r="A155" s="119" t="s">
        <v>635</v>
      </c>
      <c r="B155" s="124">
        <v>12</v>
      </c>
      <c r="C155" s="123">
        <v>14</v>
      </c>
      <c r="E155" s="115"/>
      <c r="F155"/>
    </row>
    <row r="156" spans="1:7" ht="16.5" thickBot="1" x14ac:dyDescent="0.3">
      <c r="A156" s="127" t="s">
        <v>634</v>
      </c>
      <c r="B156" s="126">
        <v>711</v>
      </c>
      <c r="C156" s="125">
        <v>171.71308016877637</v>
      </c>
    </row>
    <row r="157" spans="1:7" ht="16.5" thickBot="1" x14ac:dyDescent="0.3">
      <c r="A157" s="119" t="s">
        <v>633</v>
      </c>
      <c r="B157" s="124">
        <v>210</v>
      </c>
      <c r="C157" s="123">
        <v>31.414285714285715</v>
      </c>
    </row>
    <row r="158" spans="1:7" ht="16.5" thickBot="1" x14ac:dyDescent="0.3">
      <c r="A158" s="122" t="s">
        <v>641</v>
      </c>
      <c r="B158" s="121">
        <v>18779</v>
      </c>
      <c r="C158" s="120">
        <v>621.48825816071144</v>
      </c>
    </row>
    <row r="159" spans="1:7" ht="16.5" thickBot="1" x14ac:dyDescent="0.3">
      <c r="A159" s="119" t="s">
        <v>636</v>
      </c>
      <c r="B159" s="124">
        <v>17283</v>
      </c>
      <c r="C159" s="123">
        <v>632.41416420760288</v>
      </c>
    </row>
    <row r="160" spans="1:7" ht="16.5" thickBot="1" x14ac:dyDescent="0.3">
      <c r="A160" s="119" t="s">
        <v>638</v>
      </c>
      <c r="B160" s="124">
        <v>139</v>
      </c>
      <c r="C160" s="123">
        <v>2412.4748201438847</v>
      </c>
    </row>
    <row r="161" spans="1:3" ht="16.5" thickBot="1" x14ac:dyDescent="0.3">
      <c r="A161" s="119" t="s">
        <v>635</v>
      </c>
      <c r="B161" s="124">
        <v>16</v>
      </c>
      <c r="C161" s="123">
        <v>15.625</v>
      </c>
    </row>
    <row r="162" spans="1:3" ht="16.5" thickBot="1" x14ac:dyDescent="0.3">
      <c r="A162" s="119" t="s">
        <v>634</v>
      </c>
      <c r="B162" s="124">
        <v>853</v>
      </c>
      <c r="C162" s="123">
        <v>344.79132473622508</v>
      </c>
    </row>
    <row r="163" spans="1:3" ht="16.5" thickBot="1" x14ac:dyDescent="0.3">
      <c r="A163" s="127" t="s">
        <v>633</v>
      </c>
      <c r="B163" s="126">
        <v>488</v>
      </c>
      <c r="C163" s="125">
        <v>227.91598360655738</v>
      </c>
    </row>
    <row r="164" spans="1:3" ht="16.5" thickBot="1" x14ac:dyDescent="0.3">
      <c r="A164" s="122" t="s">
        <v>640</v>
      </c>
      <c r="B164" s="121">
        <v>9857</v>
      </c>
      <c r="C164" s="120">
        <v>641.50299279699709</v>
      </c>
    </row>
    <row r="165" spans="1:3" ht="16.5" thickBot="1" x14ac:dyDescent="0.3">
      <c r="A165" s="119" t="s">
        <v>636</v>
      </c>
      <c r="B165" s="124">
        <v>8510</v>
      </c>
      <c r="C165" s="123">
        <v>655.44500587544064</v>
      </c>
    </row>
    <row r="166" spans="1:3" ht="16.5" thickBot="1" x14ac:dyDescent="0.3">
      <c r="A166" s="119" t="s">
        <v>638</v>
      </c>
      <c r="B166" s="124">
        <v>112</v>
      </c>
      <c r="C166" s="123">
        <v>2579.5714285714284</v>
      </c>
    </row>
    <row r="167" spans="1:3" ht="16.5" thickBot="1" x14ac:dyDescent="0.3">
      <c r="A167" s="119" t="s">
        <v>635</v>
      </c>
      <c r="B167" s="124">
        <v>1</v>
      </c>
      <c r="C167" s="123">
        <v>28</v>
      </c>
    </row>
    <row r="168" spans="1:3" ht="16.5" thickBot="1" x14ac:dyDescent="0.3">
      <c r="A168" s="119" t="s">
        <v>634</v>
      </c>
      <c r="B168" s="124">
        <v>627</v>
      </c>
      <c r="C168" s="123">
        <v>297.06539074960125</v>
      </c>
    </row>
    <row r="169" spans="1:3" ht="16.5" thickBot="1" x14ac:dyDescent="0.3">
      <c r="A169" s="127" t="s">
        <v>633</v>
      </c>
      <c r="B169" s="126">
        <v>607</v>
      </c>
      <c r="C169" s="125">
        <v>445.23558484349257</v>
      </c>
    </row>
    <row r="170" spans="1:3" ht="16.5" thickBot="1" x14ac:dyDescent="0.3">
      <c r="A170" s="122" t="s">
        <v>639</v>
      </c>
      <c r="B170" s="121">
        <v>4062</v>
      </c>
      <c r="C170" s="120">
        <v>808.79689807976365</v>
      </c>
    </row>
    <row r="171" spans="1:3" ht="16.5" thickBot="1" x14ac:dyDescent="0.3">
      <c r="A171" s="119" t="s">
        <v>636</v>
      </c>
      <c r="B171" s="124">
        <v>3659</v>
      </c>
      <c r="C171" s="123">
        <v>804.74282590871826</v>
      </c>
    </row>
    <row r="172" spans="1:3" ht="16.5" thickBot="1" x14ac:dyDescent="0.3">
      <c r="A172" s="119" t="s">
        <v>638</v>
      </c>
      <c r="B172" s="124">
        <v>75</v>
      </c>
      <c r="C172" s="123">
        <v>2837.3333333333335</v>
      </c>
    </row>
    <row r="173" spans="1:3" ht="16.5" thickBot="1" x14ac:dyDescent="0.3">
      <c r="A173" s="119" t="s">
        <v>635</v>
      </c>
      <c r="B173" s="124">
        <v>7</v>
      </c>
      <c r="C173" s="123">
        <v>28.428571428571427</v>
      </c>
    </row>
    <row r="174" spans="1:3" ht="16.5" thickBot="1" x14ac:dyDescent="0.3">
      <c r="A174" s="119" t="s">
        <v>634</v>
      </c>
      <c r="B174" s="124">
        <v>293</v>
      </c>
      <c r="C174" s="123">
        <v>425.03071672354946</v>
      </c>
    </row>
    <row r="175" spans="1:3" ht="16.5" thickBot="1" x14ac:dyDescent="0.3">
      <c r="A175" s="119" t="s">
        <v>633</v>
      </c>
      <c r="B175" s="124">
        <v>28</v>
      </c>
      <c r="C175" s="123">
        <v>115.92857142857143</v>
      </c>
    </row>
    <row r="176" spans="1:3" ht="16.5" thickBot="1" x14ac:dyDescent="0.3">
      <c r="A176" s="122" t="s">
        <v>637</v>
      </c>
      <c r="B176" s="121">
        <v>2410</v>
      </c>
      <c r="C176" s="120">
        <v>424.93941908713691</v>
      </c>
    </row>
    <row r="177" spans="1:3" ht="16.5" thickBot="1" x14ac:dyDescent="0.3">
      <c r="A177" s="119" t="s">
        <v>636</v>
      </c>
      <c r="B177" s="118">
        <v>2116</v>
      </c>
      <c r="C177" s="117">
        <v>461.57655954631377</v>
      </c>
    </row>
    <row r="178" spans="1:3" ht="16.5" thickBot="1" x14ac:dyDescent="0.3">
      <c r="A178" s="119" t="s">
        <v>635</v>
      </c>
      <c r="B178" s="118">
        <v>22</v>
      </c>
      <c r="C178" s="117">
        <v>137.59090909090909</v>
      </c>
    </row>
    <row r="179" spans="1:3" ht="16.5" thickBot="1" x14ac:dyDescent="0.3">
      <c r="A179" s="119" t="s">
        <v>634</v>
      </c>
      <c r="B179" s="118">
        <v>209</v>
      </c>
      <c r="C179" s="117">
        <v>177.92822966507177</v>
      </c>
    </row>
    <row r="180" spans="1:3" ht="16.5" thickBot="1" x14ac:dyDescent="0.3">
      <c r="A180" s="119" t="s">
        <v>633</v>
      </c>
      <c r="B180" s="118">
        <v>63</v>
      </c>
      <c r="C180" s="117">
        <v>114.19047619047619</v>
      </c>
    </row>
  </sheetData>
  <mergeCells count="18">
    <mergeCell ref="A7:C7"/>
    <mergeCell ref="A16:C16"/>
    <mergeCell ref="A1:G1"/>
    <mergeCell ref="A2:G3"/>
    <mergeCell ref="A4:G4"/>
    <mergeCell ref="E8:G8"/>
    <mergeCell ref="E14:G14"/>
    <mergeCell ref="A30:C30"/>
    <mergeCell ref="E24:G24"/>
    <mergeCell ref="A29:C29"/>
    <mergeCell ref="A28:C28"/>
    <mergeCell ref="A26:C26"/>
    <mergeCell ref="A27:C27"/>
    <mergeCell ref="E18:G18"/>
    <mergeCell ref="A17:C17"/>
    <mergeCell ref="A19:C19"/>
    <mergeCell ref="E19:G19"/>
    <mergeCell ref="E25:G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9745A-D192-45E9-8101-CF7ECF42D9A4}">
  <sheetPr>
    <tabColor theme="0"/>
  </sheetPr>
  <dimension ref="A1:BC169"/>
  <sheetViews>
    <sheetView showGridLines="0" zoomScale="115" zoomScaleNormal="115" zoomScalePageLayoutView="110" workbookViewId="0">
      <selection activeCell="J17" sqref="J17"/>
    </sheetView>
  </sheetViews>
  <sheetFormatPr defaultRowHeight="15.75" x14ac:dyDescent="0.25"/>
  <cols>
    <col min="1" max="1" width="17.5703125" bestFit="1" customWidth="1"/>
    <col min="2" max="2" width="9.85546875" bestFit="1" customWidth="1"/>
    <col min="3" max="3" width="16.5703125" bestFit="1" customWidth="1"/>
    <col min="4" max="4" width="11.5703125" customWidth="1"/>
    <col min="5" max="5" width="20.5703125" customWidth="1"/>
    <col min="6" max="6" width="13.42578125" style="116" customWidth="1"/>
    <col min="7" max="7" width="15.85546875" style="115" customWidth="1"/>
    <col min="8" max="8" width="19.5703125" customWidth="1"/>
    <col min="9" max="9" width="15" customWidth="1"/>
    <col min="12" max="12" width="8.7109375" style="3"/>
  </cols>
  <sheetData>
    <row r="1" spans="1:55" ht="38.450000000000003" customHeight="1" x14ac:dyDescent="0.25">
      <c r="A1" s="396" t="s">
        <v>442</v>
      </c>
      <c r="B1" s="396"/>
      <c r="C1" s="396"/>
      <c r="D1" s="396"/>
      <c r="E1" s="396"/>
      <c r="F1" s="396"/>
      <c r="G1" s="396"/>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 customHeight="1" x14ac:dyDescent="0.25">
      <c r="A2" s="397" t="s">
        <v>1</v>
      </c>
      <c r="B2" s="397"/>
      <c r="C2" s="397"/>
      <c r="D2" s="397"/>
      <c r="E2" s="397"/>
      <c r="F2" s="397"/>
      <c r="G2" s="397"/>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25">
      <c r="A3" s="397"/>
      <c r="B3" s="397"/>
      <c r="C3" s="397"/>
      <c r="D3" s="397"/>
      <c r="E3" s="397"/>
      <c r="F3" s="397"/>
      <c r="G3" s="397"/>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25" x14ac:dyDescent="0.25">
      <c r="A4" s="398" t="s">
        <v>701</v>
      </c>
      <c r="B4" s="398"/>
      <c r="C4" s="398"/>
      <c r="D4" s="398"/>
      <c r="E4" s="398"/>
      <c r="F4" s="398"/>
      <c r="G4" s="398"/>
      <c r="H4" s="171"/>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25" x14ac:dyDescent="0.25">
      <c r="A5" s="172"/>
      <c r="B5" s="172"/>
      <c r="C5" s="172"/>
      <c r="D5" s="172"/>
      <c r="E5" s="172"/>
      <c r="F5" s="172"/>
      <c r="G5" s="172"/>
      <c r="H5" s="171"/>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25">
      <c r="A6" s="140"/>
      <c r="B6" s="140"/>
      <c r="C6" s="140"/>
      <c r="D6" s="3"/>
      <c r="E6" s="3"/>
      <c r="F6" s="129"/>
      <c r="G6" s="130"/>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25">
      <c r="A7" s="392" t="s">
        <v>688</v>
      </c>
      <c r="B7" s="392"/>
      <c r="C7" s="392"/>
      <c r="D7" s="165"/>
      <c r="E7" s="3"/>
      <c r="F7" s="129"/>
      <c r="G7" s="130"/>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25">
      <c r="A8" s="162" t="s">
        <v>687</v>
      </c>
      <c r="B8" s="162" t="s">
        <v>445</v>
      </c>
      <c r="C8" s="162" t="s">
        <v>686</v>
      </c>
      <c r="D8" s="3"/>
      <c r="E8" s="394" t="s">
        <v>700</v>
      </c>
      <c r="F8" s="394"/>
      <c r="G8" s="394"/>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25">
      <c r="A9" s="151" t="s">
        <v>566</v>
      </c>
      <c r="B9" s="154">
        <v>12576</v>
      </c>
      <c r="C9" s="166">
        <v>34458.240000007179</v>
      </c>
      <c r="D9" s="3"/>
      <c r="E9" s="161" t="s">
        <v>678</v>
      </c>
      <c r="F9" s="170" t="s">
        <v>445</v>
      </c>
      <c r="G9" s="169" t="s">
        <v>677</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25">
      <c r="A10" s="151" t="s">
        <v>636</v>
      </c>
      <c r="B10" s="158">
        <v>173590</v>
      </c>
      <c r="C10" s="164">
        <v>166646.40000008326</v>
      </c>
      <c r="D10" s="3"/>
      <c r="E10" s="15" t="s">
        <v>675</v>
      </c>
      <c r="F10" s="156">
        <v>78716</v>
      </c>
      <c r="G10" s="155">
        <v>0.99099999999999999</v>
      </c>
      <c r="H10" s="3"/>
      <c r="I10" s="143"/>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25">
      <c r="A11" s="151" t="s">
        <v>638</v>
      </c>
      <c r="B11" s="154">
        <v>7320</v>
      </c>
      <c r="C11" s="166">
        <v>1317.5999999999785</v>
      </c>
      <c r="D11" s="3"/>
      <c r="E11" s="15" t="s">
        <v>673</v>
      </c>
      <c r="F11" s="168">
        <v>736</v>
      </c>
      <c r="G11" s="167">
        <v>8.9999999999999993E-3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25">
      <c r="A12" s="151" t="s">
        <v>699</v>
      </c>
      <c r="B12" s="154">
        <v>42</v>
      </c>
      <c r="C12" s="166">
        <v>189</v>
      </c>
      <c r="D12" s="3"/>
      <c r="E12" s="149" t="s">
        <v>664</v>
      </c>
      <c r="F12" s="153">
        <v>79452</v>
      </c>
      <c r="G12" s="152">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25">
      <c r="A13" s="151" t="s">
        <v>698</v>
      </c>
      <c r="B13" s="154">
        <v>386</v>
      </c>
      <c r="C13" s="166">
        <v>0</v>
      </c>
      <c r="D13" s="165"/>
      <c r="E13" s="146" t="s">
        <v>693</v>
      </c>
      <c r="F13" s="146"/>
      <c r="G13" s="146"/>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25">
      <c r="A14" s="151" t="s">
        <v>697</v>
      </c>
      <c r="B14" s="158">
        <v>513</v>
      </c>
      <c r="C14" s="164">
        <v>1898.1000000000158</v>
      </c>
      <c r="D14" s="3"/>
      <c r="E14" s="390" t="s">
        <v>669</v>
      </c>
      <c r="F14" s="390"/>
      <c r="G14" s="390"/>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25">
      <c r="A15" s="149" t="s">
        <v>664</v>
      </c>
      <c r="B15" s="148">
        <v>194427</v>
      </c>
      <c r="C15" s="163">
        <v>204509.33999977639</v>
      </c>
      <c r="D15" s="3"/>
      <c r="E15" s="146"/>
      <c r="F15" s="146"/>
      <c r="G15" s="146"/>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100000000000001" customHeight="1" x14ac:dyDescent="0.25">
      <c r="A16" s="391" t="s">
        <v>696</v>
      </c>
      <c r="B16" s="391"/>
      <c r="C16" s="391"/>
      <c r="D16" s="3"/>
      <c r="E16" s="146"/>
      <c r="F16" s="146"/>
      <c r="G16" s="146"/>
      <c r="H16" s="3"/>
      <c r="I16" s="143"/>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6" customHeight="1" x14ac:dyDescent="0.25">
      <c r="A17" s="391" t="s">
        <v>682</v>
      </c>
      <c r="B17" s="391"/>
      <c r="C17" s="391"/>
      <c r="D17" s="3"/>
      <c r="E17" s="146"/>
      <c r="F17" s="146"/>
      <c r="G17" s="146"/>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25">
      <c r="A18" s="144"/>
      <c r="B18" s="144"/>
      <c r="C18" s="144"/>
      <c r="D18" s="3"/>
      <c r="E18" s="390"/>
      <c r="F18" s="390"/>
      <c r="G18" s="390"/>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25">
      <c r="A19" s="392" t="s">
        <v>695</v>
      </c>
      <c r="B19" s="392"/>
      <c r="C19" s="392"/>
      <c r="D19" s="3"/>
      <c r="E19" s="394" t="s">
        <v>694</v>
      </c>
      <c r="F19" s="394"/>
      <c r="G19" s="394"/>
      <c r="H19" s="143"/>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25">
      <c r="A20" s="162" t="s">
        <v>679</v>
      </c>
      <c r="B20" s="162" t="s">
        <v>445</v>
      </c>
      <c r="C20" s="162" t="s">
        <v>540</v>
      </c>
      <c r="D20" s="3"/>
      <c r="E20" s="161" t="s">
        <v>678</v>
      </c>
      <c r="F20" s="160" t="s">
        <v>445</v>
      </c>
      <c r="G20" s="159" t="s">
        <v>677</v>
      </c>
      <c r="H20" s="3"/>
      <c r="I20" s="143"/>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25">
      <c r="A21" s="151" t="s">
        <v>676</v>
      </c>
      <c r="B21" s="158">
        <v>85009</v>
      </c>
      <c r="C21" s="157">
        <v>568.94445294027696</v>
      </c>
      <c r="D21" s="3"/>
      <c r="E21" s="15" t="s">
        <v>675</v>
      </c>
      <c r="F21" s="156">
        <v>10679</v>
      </c>
      <c r="G21" s="155">
        <v>0.93600000000000005</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25">
      <c r="A22" s="151" t="s">
        <v>674</v>
      </c>
      <c r="B22" s="158">
        <v>57</v>
      </c>
      <c r="C22" s="157">
        <v>970.15789473684208</v>
      </c>
      <c r="D22" s="3"/>
      <c r="E22" s="15" t="s">
        <v>673</v>
      </c>
      <c r="F22" s="156">
        <v>736</v>
      </c>
      <c r="G22" s="155">
        <v>6.4000000000000001E-2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25">
      <c r="A23" s="151" t="s">
        <v>672</v>
      </c>
      <c r="B23" s="154">
        <v>109297</v>
      </c>
      <c r="C23" s="150">
        <v>532.26144358948557</v>
      </c>
      <c r="D23" s="3"/>
      <c r="E23" s="149" t="s">
        <v>664</v>
      </c>
      <c r="F23" s="153">
        <v>11415</v>
      </c>
      <c r="G23" s="152">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25">
      <c r="A24" s="151" t="s">
        <v>671</v>
      </c>
      <c r="B24">
        <v>64</v>
      </c>
      <c r="C24" s="150">
        <v>1006.453125</v>
      </c>
      <c r="D24" s="3"/>
      <c r="E24" s="390" t="s">
        <v>693</v>
      </c>
      <c r="F24" s="390"/>
      <c r="G24" s="390"/>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27.6" customHeight="1" x14ac:dyDescent="0.25">
      <c r="A25" s="149" t="s">
        <v>664</v>
      </c>
      <c r="B25" s="148">
        <v>194427</v>
      </c>
      <c r="C25" s="147">
        <v>548.58476446172597</v>
      </c>
      <c r="D25" s="3"/>
      <c r="E25" s="390" t="s">
        <v>669</v>
      </c>
      <c r="F25" s="390"/>
      <c r="G25" s="390"/>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25">
      <c r="A26" s="391" t="str">
        <f>A16</f>
        <v>Data from BI Inc. Participants Report, 9.30.2023</v>
      </c>
      <c r="B26" s="391"/>
      <c r="C26" s="391"/>
      <c r="D26" s="143"/>
      <c r="E26" s="140"/>
      <c r="F26" s="145"/>
      <c r="G26" s="130"/>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25">
      <c r="A27" s="391" t="s">
        <v>692</v>
      </c>
      <c r="B27" s="391"/>
      <c r="C27" s="391"/>
      <c r="D27" s="143"/>
      <c r="F27" s="142"/>
      <c r="G27" s="141"/>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25">
      <c r="A28" s="395"/>
      <c r="B28" s="395"/>
      <c r="C28" s="395"/>
      <c r="D28" s="3"/>
      <c r="E28" s="3"/>
      <c r="F28" s="129"/>
      <c r="G28" s="130"/>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25">
      <c r="A29" s="395"/>
      <c r="B29" s="395"/>
      <c r="C29" s="395"/>
      <c r="D29" s="3"/>
      <c r="E29" s="3"/>
      <c r="F29" s="129"/>
      <c r="G29" s="130"/>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6" customHeight="1" thickBot="1" x14ac:dyDescent="0.3">
      <c r="A30" s="395" t="s">
        <v>691</v>
      </c>
      <c r="B30" s="395"/>
      <c r="C30" s="395"/>
      <c r="D30" s="3"/>
      <c r="E30" s="3"/>
      <c r="F30" s="129"/>
      <c r="G30" s="130"/>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2.25" thickBot="1" x14ac:dyDescent="0.3">
      <c r="A31" s="139" t="s">
        <v>666</v>
      </c>
      <c r="B31" s="139" t="s">
        <v>445</v>
      </c>
      <c r="C31" s="139" t="s">
        <v>665</v>
      </c>
      <c r="D31" s="3"/>
      <c r="E31" s="3"/>
      <c r="F31" s="129"/>
      <c r="G31" s="130"/>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5" thickBot="1" x14ac:dyDescent="0.3">
      <c r="A32" s="138" t="s">
        <v>664</v>
      </c>
      <c r="B32" s="137">
        <v>194427</v>
      </c>
      <c r="C32" s="136">
        <v>548.58476446172597</v>
      </c>
      <c r="D32" s="135"/>
      <c r="E32" s="3"/>
      <c r="F32" s="129"/>
      <c r="G32" s="130"/>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6.5" thickBot="1" x14ac:dyDescent="0.3">
      <c r="A33" s="133" t="s">
        <v>663</v>
      </c>
      <c r="B33" s="132">
        <v>5244</v>
      </c>
      <c r="C33" s="131">
        <v>654.05949656750568</v>
      </c>
      <c r="E33" s="3"/>
      <c r="F33" s="129"/>
      <c r="G33" s="130"/>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5" thickBot="1" x14ac:dyDescent="0.3">
      <c r="A34" s="119" t="s">
        <v>566</v>
      </c>
      <c r="B34" s="124">
        <v>309</v>
      </c>
      <c r="C34" s="123">
        <v>485.43042071197414</v>
      </c>
      <c r="E34" s="3"/>
      <c r="F34" s="129"/>
      <c r="G34" s="130"/>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5" thickBot="1" x14ac:dyDescent="0.3">
      <c r="A35" s="119" t="s">
        <v>636</v>
      </c>
      <c r="B35" s="124">
        <v>4633</v>
      </c>
      <c r="C35" s="123">
        <v>575.50960500755446</v>
      </c>
      <c r="E35" s="128"/>
      <c r="F35" s="129"/>
      <c r="G35" s="130"/>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5" thickBot="1" x14ac:dyDescent="0.3">
      <c r="A36" s="119" t="s">
        <v>638</v>
      </c>
      <c r="B36" s="124">
        <v>285</v>
      </c>
      <c r="C36" s="123">
        <v>2151.6666666666665</v>
      </c>
      <c r="E36" s="128"/>
      <c r="F36" s="129"/>
      <c r="G36" s="130"/>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5" thickBot="1" x14ac:dyDescent="0.3">
      <c r="A37" s="119" t="s">
        <v>635</v>
      </c>
      <c r="B37" s="124">
        <v>17</v>
      </c>
      <c r="C37" s="123">
        <v>19.352941176470587</v>
      </c>
      <c r="E37" s="128"/>
      <c r="F37" s="129"/>
      <c r="G37" s="130"/>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5" thickBot="1" x14ac:dyDescent="0.3">
      <c r="A38" s="133" t="s">
        <v>662</v>
      </c>
      <c r="B38" s="132">
        <v>3551</v>
      </c>
      <c r="C38" s="131">
        <v>564.00478738383549</v>
      </c>
      <c r="E38" s="128"/>
      <c r="F38" s="129"/>
      <c r="G38" s="130"/>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5" thickBot="1" x14ac:dyDescent="0.3">
      <c r="A39" s="119" t="s">
        <v>566</v>
      </c>
      <c r="B39" s="124">
        <v>124</v>
      </c>
      <c r="C39" s="123">
        <v>292.16935483870969</v>
      </c>
      <c r="E39" s="128"/>
      <c r="F39" s="129"/>
      <c r="G39" s="130"/>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5" thickBot="1" x14ac:dyDescent="0.3">
      <c r="A40" s="119" t="s">
        <v>636</v>
      </c>
      <c r="B40" s="124">
        <v>3361</v>
      </c>
      <c r="C40" s="123">
        <v>571.9485272240405</v>
      </c>
      <c r="E40" s="128"/>
      <c r="F40" s="129"/>
      <c r="G40" s="130"/>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5" thickBot="1" x14ac:dyDescent="0.3">
      <c r="A41" s="119" t="s">
        <v>642</v>
      </c>
      <c r="B41" s="124">
        <v>1</v>
      </c>
      <c r="C41" s="123">
        <v>35</v>
      </c>
      <c r="D41" s="135"/>
      <c r="E41" s="128"/>
      <c r="F41" s="129"/>
      <c r="G41" s="130"/>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5" thickBot="1" x14ac:dyDescent="0.3">
      <c r="A42" s="119" t="s">
        <v>638</v>
      </c>
      <c r="B42" s="124">
        <v>27</v>
      </c>
      <c r="C42" s="123">
        <v>1595.4814814814815</v>
      </c>
      <c r="E42" s="128"/>
      <c r="F42" s="129"/>
      <c r="G42" s="130"/>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5" thickBot="1" x14ac:dyDescent="0.3">
      <c r="A43" s="119" t="s">
        <v>635</v>
      </c>
      <c r="B43" s="124">
        <v>38</v>
      </c>
      <c r="C43" s="123">
        <v>29.473684210526315</v>
      </c>
      <c r="E43" s="128"/>
      <c r="F43" s="129"/>
      <c r="G43" s="130"/>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5" thickBot="1" x14ac:dyDescent="0.3">
      <c r="A44" s="133" t="s">
        <v>661</v>
      </c>
      <c r="B44" s="132">
        <v>7048</v>
      </c>
      <c r="C44" s="131">
        <v>482.88351305334845</v>
      </c>
      <c r="E44" s="128"/>
      <c r="F44" s="129"/>
      <c r="G44" s="130"/>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5" thickBot="1" x14ac:dyDescent="0.3">
      <c r="A45" s="119" t="s">
        <v>566</v>
      </c>
      <c r="B45" s="124">
        <v>113</v>
      </c>
      <c r="C45" s="123">
        <v>409.69026548672565</v>
      </c>
      <c r="E45" s="128"/>
      <c r="F45" s="129"/>
      <c r="G45" s="130"/>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5" thickBot="1" x14ac:dyDescent="0.3">
      <c r="A46" s="119" t="s">
        <v>636</v>
      </c>
      <c r="B46" s="124">
        <v>6905</v>
      </c>
      <c r="C46" s="123">
        <v>485.80318609703113</v>
      </c>
      <c r="E46" s="128"/>
      <c r="F46" s="129"/>
      <c r="G46" s="130"/>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5" thickBot="1" x14ac:dyDescent="0.3">
      <c r="A47" s="119" t="s">
        <v>638</v>
      </c>
      <c r="B47" s="124">
        <v>2</v>
      </c>
      <c r="C47" s="123">
        <v>967</v>
      </c>
      <c r="E47" s="128"/>
      <c r="F47" s="129"/>
      <c r="G47" s="130"/>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5" thickBot="1" x14ac:dyDescent="0.3">
      <c r="A48" s="119" t="s">
        <v>635</v>
      </c>
      <c r="B48" s="124">
        <v>28</v>
      </c>
      <c r="C48" s="123">
        <v>23.678571428571427</v>
      </c>
      <c r="E48" s="128"/>
      <c r="F48" s="129"/>
      <c r="G48" s="130"/>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5" thickBot="1" x14ac:dyDescent="0.3">
      <c r="A49" s="133" t="s">
        <v>660</v>
      </c>
      <c r="B49" s="132">
        <v>602</v>
      </c>
      <c r="C49" s="131">
        <v>947.98172757475083</v>
      </c>
      <c r="E49" s="128"/>
      <c r="F49" s="129"/>
      <c r="G49" s="130"/>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5" thickBot="1" x14ac:dyDescent="0.3">
      <c r="A50" s="119" t="s">
        <v>566</v>
      </c>
      <c r="B50" s="124">
        <v>9</v>
      </c>
      <c r="C50" s="123">
        <v>147</v>
      </c>
      <c r="E50" s="128"/>
      <c r="F50" s="129"/>
      <c r="G50" s="130"/>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5" thickBot="1" x14ac:dyDescent="0.3">
      <c r="A51" s="119" t="s">
        <v>636</v>
      </c>
      <c r="B51" s="124">
        <v>340</v>
      </c>
      <c r="C51" s="123">
        <v>355.90588235294115</v>
      </c>
      <c r="E51" s="128"/>
      <c r="F51" s="129"/>
      <c r="G51" s="130"/>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5" thickBot="1" x14ac:dyDescent="0.3">
      <c r="A52" s="119" t="s">
        <v>638</v>
      </c>
      <c r="B52" s="124">
        <v>253</v>
      </c>
      <c r="C52" s="123">
        <v>1772.1501976284585</v>
      </c>
      <c r="E52" s="128"/>
      <c r="F52" s="129"/>
      <c r="G52" s="130"/>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5" thickBot="1" x14ac:dyDescent="0.3">
      <c r="A53" s="133" t="s">
        <v>659</v>
      </c>
      <c r="B53" s="132">
        <v>13882</v>
      </c>
      <c r="C53" s="131">
        <v>695.04372568794122</v>
      </c>
      <c r="E53" s="128"/>
      <c r="F53" s="129"/>
      <c r="G53" s="130"/>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5" thickBot="1" x14ac:dyDescent="0.3">
      <c r="A54" s="119" t="s">
        <v>566</v>
      </c>
      <c r="B54" s="124">
        <v>430</v>
      </c>
      <c r="C54" s="123">
        <v>306.57674418604654</v>
      </c>
      <c r="D54" s="135"/>
      <c r="E54" s="128"/>
      <c r="F54" s="129"/>
      <c r="G54" s="130"/>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5" thickBot="1" x14ac:dyDescent="0.3">
      <c r="A55" s="119" t="s">
        <v>636</v>
      </c>
      <c r="B55" s="124">
        <v>12698</v>
      </c>
      <c r="C55" s="123">
        <v>620.19459757442121</v>
      </c>
      <c r="E55" s="128"/>
      <c r="F55" s="129"/>
      <c r="G55" s="130"/>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5" thickBot="1" x14ac:dyDescent="0.3">
      <c r="A56" s="119" t="s">
        <v>642</v>
      </c>
      <c r="B56" s="124">
        <v>3</v>
      </c>
      <c r="C56" s="123">
        <v>277</v>
      </c>
      <c r="E56" s="128"/>
      <c r="F56" s="129"/>
      <c r="G56" s="130"/>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5" thickBot="1" x14ac:dyDescent="0.3">
      <c r="A57" s="119" t="s">
        <v>638</v>
      </c>
      <c r="B57" s="124">
        <v>708</v>
      </c>
      <c r="C57" s="123">
        <v>2316.0395480225989</v>
      </c>
      <c r="E57" s="128"/>
      <c r="F57" s="129"/>
      <c r="G57" s="130"/>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5" thickBot="1" x14ac:dyDescent="0.3">
      <c r="A58" s="119" t="s">
        <v>635</v>
      </c>
      <c r="B58" s="124">
        <v>43</v>
      </c>
      <c r="C58" s="123">
        <v>22.11627906976744</v>
      </c>
      <c r="E58" s="128"/>
      <c r="F58" s="129"/>
      <c r="G58" s="130"/>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5" thickBot="1" x14ac:dyDescent="0.3">
      <c r="A59" s="133" t="s">
        <v>658</v>
      </c>
      <c r="B59" s="132">
        <v>2358</v>
      </c>
      <c r="C59" s="131">
        <v>471.02417302798983</v>
      </c>
      <c r="E59" s="128"/>
      <c r="F59" s="129"/>
      <c r="G59" s="130"/>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5" thickBot="1" x14ac:dyDescent="0.3">
      <c r="A60" s="119" t="s">
        <v>566</v>
      </c>
      <c r="B60" s="124">
        <v>156</v>
      </c>
      <c r="C60" s="123">
        <v>192.23717948717947</v>
      </c>
      <c r="E60" s="128"/>
      <c r="F60" s="129"/>
      <c r="G60" s="130"/>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5" thickBot="1" x14ac:dyDescent="0.3">
      <c r="A61" s="119" t="s">
        <v>636</v>
      </c>
      <c r="B61" s="124">
        <v>2191</v>
      </c>
      <c r="C61" s="123">
        <v>491.06298493838432</v>
      </c>
      <c r="E61" s="128"/>
      <c r="F61" s="129"/>
      <c r="G61" s="130"/>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5" thickBot="1" x14ac:dyDescent="0.3">
      <c r="A62" s="119" t="s">
        <v>642</v>
      </c>
      <c r="B62" s="124">
        <v>1</v>
      </c>
      <c r="C62" s="123">
        <v>59</v>
      </c>
      <c r="E62" s="128"/>
      <c r="F62" s="129"/>
      <c r="G62" s="130"/>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5" thickBot="1" x14ac:dyDescent="0.3">
      <c r="A63" s="119" t="s">
        <v>638</v>
      </c>
      <c r="B63" s="124">
        <v>3</v>
      </c>
      <c r="C63" s="123">
        <v>1554.3333333333333</v>
      </c>
      <c r="E63" s="128"/>
      <c r="F63" s="129"/>
      <c r="G63" s="130"/>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5" thickBot="1" x14ac:dyDescent="0.3">
      <c r="A64" s="119" t="s">
        <v>635</v>
      </c>
      <c r="B64" s="124">
        <v>7</v>
      </c>
      <c r="C64" s="123">
        <v>6.4285714285714288</v>
      </c>
      <c r="E64" s="128"/>
      <c r="F64" s="129"/>
      <c r="G64" s="130"/>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5" thickBot="1" x14ac:dyDescent="0.3">
      <c r="A65" s="133" t="s">
        <v>657</v>
      </c>
      <c r="B65" s="132">
        <v>2924</v>
      </c>
      <c r="C65" s="131">
        <v>511.68125854993161</v>
      </c>
      <c r="E65" s="128"/>
      <c r="F65" s="129"/>
      <c r="G65" s="130"/>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5" thickBot="1" x14ac:dyDescent="0.3">
      <c r="A66" s="119" t="s">
        <v>566</v>
      </c>
      <c r="B66" s="124">
        <v>26</v>
      </c>
      <c r="C66" s="123">
        <v>306.07692307692309</v>
      </c>
      <c r="E66" s="128"/>
      <c r="F66" s="129"/>
      <c r="G66" s="130"/>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5" thickBot="1" x14ac:dyDescent="0.3">
      <c r="A67" s="119" t="s">
        <v>636</v>
      </c>
      <c r="B67" s="124">
        <v>2797</v>
      </c>
      <c r="C67" s="123">
        <v>478.07293528780838</v>
      </c>
      <c r="E67" s="128"/>
      <c r="F67" s="129"/>
      <c r="G67" s="130"/>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45" customHeight="1" thickBot="1" x14ac:dyDescent="0.3">
      <c r="A68" s="119" t="s">
        <v>690</v>
      </c>
      <c r="B68" s="124">
        <v>17</v>
      </c>
      <c r="C68" s="123">
        <v>920.76470588235293</v>
      </c>
      <c r="E68" s="128"/>
      <c r="F68" s="129"/>
      <c r="G68" s="130"/>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5" thickBot="1" x14ac:dyDescent="0.3">
      <c r="A69" s="119" t="s">
        <v>638</v>
      </c>
      <c r="B69" s="124">
        <v>61</v>
      </c>
      <c r="C69" s="123">
        <v>2204.7213114754099</v>
      </c>
      <c r="E69" s="128"/>
      <c r="F69" s="129"/>
      <c r="G69" s="130"/>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5" thickBot="1" x14ac:dyDescent="0.3">
      <c r="A70" s="119" t="s">
        <v>635</v>
      </c>
      <c r="B70" s="126">
        <v>23</v>
      </c>
      <c r="C70" s="125">
        <v>38.565217391304351</v>
      </c>
      <c r="E70" s="128"/>
      <c r="F70" s="129"/>
      <c r="G70" s="130"/>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5" thickBot="1" x14ac:dyDescent="0.3">
      <c r="A71" s="133" t="s">
        <v>656</v>
      </c>
      <c r="B71" s="121">
        <v>10017</v>
      </c>
      <c r="C71" s="120">
        <v>833.78147149845267</v>
      </c>
      <c r="E71" s="128"/>
      <c r="F71" s="129"/>
      <c r="G71" s="130"/>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5" thickBot="1" x14ac:dyDescent="0.3">
      <c r="A72" s="119" t="s">
        <v>566</v>
      </c>
      <c r="B72" s="124">
        <v>94</v>
      </c>
      <c r="C72" s="123">
        <v>487.39361702127661</v>
      </c>
      <c r="E72" s="128"/>
      <c r="F72" s="129"/>
      <c r="G72" s="130"/>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5" thickBot="1" x14ac:dyDescent="0.3">
      <c r="A73" s="119" t="s">
        <v>636</v>
      </c>
      <c r="B73" s="124">
        <v>9343</v>
      </c>
      <c r="C73" s="123">
        <v>732.12126725891039</v>
      </c>
      <c r="E73" s="128"/>
      <c r="F73" s="129"/>
      <c r="G73" s="130"/>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5" thickBot="1" x14ac:dyDescent="0.3">
      <c r="A74" s="119" t="s">
        <v>638</v>
      </c>
      <c r="B74" s="124">
        <v>580</v>
      </c>
      <c r="C74" s="123">
        <v>2527.5258620689656</v>
      </c>
      <c r="E74" s="128"/>
      <c r="F74" s="129"/>
      <c r="G74" s="130"/>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5" thickBot="1" x14ac:dyDescent="0.3">
      <c r="A75" s="133" t="s">
        <v>655</v>
      </c>
      <c r="B75" s="132">
        <v>2935</v>
      </c>
      <c r="C75" s="131">
        <v>263.14344122657582</v>
      </c>
      <c r="E75" s="128"/>
      <c r="F75" s="129"/>
      <c r="G75" s="130"/>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5" thickBot="1" x14ac:dyDescent="0.3">
      <c r="A76" s="119" t="s">
        <v>566</v>
      </c>
      <c r="B76" s="124">
        <v>1183</v>
      </c>
      <c r="C76" s="123">
        <v>51.449704142011832</v>
      </c>
      <c r="E76" s="128"/>
      <c r="F76" s="129"/>
      <c r="G76" s="130"/>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5" thickBot="1" x14ac:dyDescent="0.3">
      <c r="A77" s="119" t="s">
        <v>636</v>
      </c>
      <c r="B77" s="124">
        <v>1558</v>
      </c>
      <c r="C77" s="123">
        <v>280.13414634146341</v>
      </c>
      <c r="E77" s="128"/>
      <c r="F77" s="129"/>
      <c r="G77" s="130"/>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5" thickBot="1" x14ac:dyDescent="0.3">
      <c r="A78" s="119" t="s">
        <v>638</v>
      </c>
      <c r="B78" s="124">
        <v>192</v>
      </c>
      <c r="C78" s="123">
        <v>1431.8072916666667</v>
      </c>
      <c r="D78" s="135"/>
      <c r="E78" s="128"/>
      <c r="F78" s="129"/>
      <c r="G78" s="130"/>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5" thickBot="1" x14ac:dyDescent="0.3">
      <c r="A79" s="119" t="s">
        <v>635</v>
      </c>
      <c r="B79" s="124">
        <v>2</v>
      </c>
      <c r="C79" s="123">
        <v>52.5</v>
      </c>
      <c r="E79" s="128"/>
      <c r="F79" s="129"/>
      <c r="G79" s="130"/>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5" thickBot="1" x14ac:dyDescent="0.3">
      <c r="A80" s="133" t="s">
        <v>654</v>
      </c>
      <c r="B80" s="132">
        <v>13995</v>
      </c>
      <c r="C80" s="131">
        <v>212.84194355126832</v>
      </c>
      <c r="E80" s="128"/>
      <c r="F80" s="129"/>
      <c r="G80" s="130"/>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5" thickBot="1" x14ac:dyDescent="0.3">
      <c r="A81" s="119" t="s">
        <v>566</v>
      </c>
      <c r="B81" s="124">
        <v>2814</v>
      </c>
      <c r="C81" s="123">
        <v>33.760483297796732</v>
      </c>
      <c r="E81" s="128"/>
      <c r="F81" s="129"/>
      <c r="G81" s="130"/>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5" thickBot="1" x14ac:dyDescent="0.3">
      <c r="A82" s="119" t="s">
        <v>636</v>
      </c>
      <c r="B82" s="124">
        <v>11025</v>
      </c>
      <c r="C82" s="123">
        <v>257.81396825396826</v>
      </c>
      <c r="E82" s="128"/>
      <c r="F82" s="129"/>
      <c r="G82" s="130"/>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5" thickBot="1" x14ac:dyDescent="0.3">
      <c r="A83" s="119" t="s">
        <v>642</v>
      </c>
      <c r="B83" s="124">
        <v>122</v>
      </c>
      <c r="C83" s="123">
        <v>331.13934426229508</v>
      </c>
      <c r="E83" s="128"/>
      <c r="F83" s="129"/>
      <c r="G83" s="130"/>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5" thickBot="1" x14ac:dyDescent="0.3">
      <c r="A84" s="119" t="s">
        <v>638</v>
      </c>
      <c r="B84" s="124">
        <v>1</v>
      </c>
      <c r="C84" s="123">
        <v>638</v>
      </c>
      <c r="E84" s="128"/>
      <c r="F84" s="129"/>
      <c r="G84" s="130"/>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5" thickBot="1" x14ac:dyDescent="0.3">
      <c r="A85" s="119" t="s">
        <v>635</v>
      </c>
      <c r="B85" s="124">
        <v>33</v>
      </c>
      <c r="C85" s="123">
        <v>8.6363636363636367</v>
      </c>
      <c r="E85" s="128"/>
      <c r="F85" s="129"/>
      <c r="G85" s="130"/>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5" thickBot="1" x14ac:dyDescent="0.3">
      <c r="A86" s="133" t="s">
        <v>653</v>
      </c>
      <c r="B86" s="132">
        <v>2727</v>
      </c>
      <c r="C86" s="131">
        <v>363.58635863586358</v>
      </c>
      <c r="E86" s="128"/>
      <c r="F86" s="129"/>
      <c r="G86" s="130"/>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5" thickBot="1" x14ac:dyDescent="0.3">
      <c r="A87" s="119" t="s">
        <v>566</v>
      </c>
      <c r="B87" s="124">
        <v>354</v>
      </c>
      <c r="C87" s="123">
        <v>389.16101694915255</v>
      </c>
      <c r="E87" s="128"/>
      <c r="F87" s="129"/>
      <c r="G87" s="130"/>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5" thickBot="1" x14ac:dyDescent="0.3">
      <c r="A88" s="119" t="s">
        <v>636</v>
      </c>
      <c r="B88" s="124">
        <v>2365</v>
      </c>
      <c r="C88" s="123">
        <v>360.93023255813955</v>
      </c>
      <c r="E88" s="128"/>
      <c r="F88" s="129"/>
      <c r="G88" s="130"/>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5" thickBot="1" x14ac:dyDescent="0.3">
      <c r="A89" s="119" t="s">
        <v>635</v>
      </c>
      <c r="B89" s="124">
        <v>8</v>
      </c>
      <c r="C89" s="123">
        <v>17.125</v>
      </c>
      <c r="E89" s="128"/>
      <c r="F89" s="129"/>
      <c r="G89" s="130"/>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5" thickBot="1" x14ac:dyDescent="0.3">
      <c r="A90" s="133" t="s">
        <v>652</v>
      </c>
      <c r="B90" s="132">
        <v>11440</v>
      </c>
      <c r="C90" s="131">
        <v>509.98505244755245</v>
      </c>
      <c r="E90" s="128"/>
      <c r="F90" s="129"/>
      <c r="G90" s="130"/>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5" thickBot="1" x14ac:dyDescent="0.3">
      <c r="A91" s="119" t="s">
        <v>566</v>
      </c>
      <c r="B91" s="124">
        <v>605</v>
      </c>
      <c r="C91" s="123">
        <v>262.33719008264461</v>
      </c>
      <c r="E91" s="128"/>
      <c r="F91" s="129"/>
      <c r="G91" s="130"/>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5" thickBot="1" x14ac:dyDescent="0.3">
      <c r="A92" s="119" t="s">
        <v>636</v>
      </c>
      <c r="B92" s="124">
        <v>9834</v>
      </c>
      <c r="C92" s="123">
        <v>414.74577994712223</v>
      </c>
      <c r="E92" s="128"/>
      <c r="F92" s="129"/>
      <c r="G92" s="130"/>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5" thickBot="1" x14ac:dyDescent="0.3">
      <c r="A93" s="119" t="s">
        <v>690</v>
      </c>
      <c r="B93" s="124">
        <v>25</v>
      </c>
      <c r="C93" s="123">
        <v>584.44000000000005</v>
      </c>
      <c r="E93" s="128"/>
      <c r="F93" s="129"/>
      <c r="G93" s="130"/>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5" thickBot="1" x14ac:dyDescent="0.3">
      <c r="A94" s="119" t="s">
        <v>638</v>
      </c>
      <c r="B94" s="124">
        <v>935</v>
      </c>
      <c r="C94" s="123">
        <v>1691.614973262032</v>
      </c>
      <c r="E94" s="128"/>
      <c r="F94" s="129"/>
      <c r="G94" s="130"/>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5" thickBot="1" x14ac:dyDescent="0.3">
      <c r="A95" s="119" t="s">
        <v>635</v>
      </c>
      <c r="B95" s="124">
        <v>41</v>
      </c>
      <c r="C95" s="123">
        <v>15.463414634146341</v>
      </c>
      <c r="E95" s="128"/>
      <c r="F95" s="129"/>
      <c r="G95" s="130"/>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5" thickBot="1" x14ac:dyDescent="0.3">
      <c r="A96" s="133" t="s">
        <v>651</v>
      </c>
      <c r="B96" s="132">
        <v>18321</v>
      </c>
      <c r="C96" s="131">
        <v>437.57595109437256</v>
      </c>
      <c r="E96" s="128"/>
      <c r="F96" s="129"/>
      <c r="G96" s="130"/>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5" thickBot="1" x14ac:dyDescent="0.3">
      <c r="A97" s="119" t="s">
        <v>566</v>
      </c>
      <c r="B97" s="124">
        <v>433</v>
      </c>
      <c r="C97" s="123">
        <v>325.32332563510391</v>
      </c>
      <c r="E97" s="128"/>
      <c r="F97" s="129"/>
      <c r="G97" s="130"/>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5" thickBot="1" x14ac:dyDescent="0.3">
      <c r="A98" s="119" t="s">
        <v>636</v>
      </c>
      <c r="B98" s="124">
        <v>17856</v>
      </c>
      <c r="C98" s="123">
        <v>439.99036738351253</v>
      </c>
      <c r="E98" s="128"/>
      <c r="F98" s="129"/>
      <c r="G98" s="130"/>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5" thickBot="1" x14ac:dyDescent="0.3">
      <c r="A99" s="119" t="s">
        <v>642</v>
      </c>
      <c r="B99" s="124">
        <v>1</v>
      </c>
      <c r="C99" s="123">
        <v>297</v>
      </c>
      <c r="E99" s="128"/>
      <c r="F99" s="129"/>
      <c r="G99" s="130"/>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5" thickBot="1" x14ac:dyDescent="0.3">
      <c r="A100" s="119" t="s">
        <v>638</v>
      </c>
      <c r="B100" s="124">
        <v>15</v>
      </c>
      <c r="C100" s="123">
        <v>1270.0666666666666</v>
      </c>
      <c r="E100" s="128"/>
      <c r="F100" s="129"/>
      <c r="G100" s="130"/>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5" thickBot="1" x14ac:dyDescent="0.3">
      <c r="A101" s="119" t="s">
        <v>635</v>
      </c>
      <c r="B101" s="124">
        <v>16</v>
      </c>
      <c r="C101" s="123">
        <v>9.25</v>
      </c>
      <c r="E101" s="128"/>
      <c r="F101" s="129"/>
      <c r="G101" s="130"/>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5" thickBot="1" x14ac:dyDescent="0.3">
      <c r="A102" s="133" t="s">
        <v>650</v>
      </c>
      <c r="B102" s="132">
        <v>4817</v>
      </c>
      <c r="C102" s="131">
        <v>553.03383848868589</v>
      </c>
      <c r="E102" s="128"/>
      <c r="F102" s="129"/>
      <c r="G102" s="130"/>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5" thickBot="1" x14ac:dyDescent="0.3">
      <c r="A103" s="119" t="s">
        <v>566</v>
      </c>
      <c r="B103" s="124">
        <v>215</v>
      </c>
      <c r="C103" s="123">
        <v>263.2</v>
      </c>
      <c r="E103" s="128"/>
      <c r="F103" s="129"/>
      <c r="G103" s="130"/>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5" thickBot="1" x14ac:dyDescent="0.3">
      <c r="A104" s="119" t="s">
        <v>636</v>
      </c>
      <c r="B104" s="124">
        <v>4532</v>
      </c>
      <c r="C104" s="123">
        <v>561.24183583406887</v>
      </c>
      <c r="E104" s="128"/>
      <c r="F104" s="129"/>
      <c r="G104" s="130"/>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5" thickBot="1" x14ac:dyDescent="0.3">
      <c r="A105" s="119" t="s">
        <v>638</v>
      </c>
      <c r="B105" s="124">
        <v>35</v>
      </c>
      <c r="C105" s="123">
        <v>1799.9428571428571</v>
      </c>
      <c r="E105" s="128"/>
      <c r="F105" s="129"/>
      <c r="G105" s="130"/>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5" thickBot="1" x14ac:dyDescent="0.3">
      <c r="A106" s="119" t="s">
        <v>635</v>
      </c>
      <c r="B106" s="124">
        <v>35</v>
      </c>
      <c r="C106" s="123">
        <v>23.714285714285715</v>
      </c>
      <c r="E106" s="128"/>
      <c r="F106" s="129"/>
      <c r="G106" s="130"/>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5" thickBot="1" x14ac:dyDescent="0.3">
      <c r="A107" s="133" t="s">
        <v>649</v>
      </c>
      <c r="B107" s="132">
        <v>8818</v>
      </c>
      <c r="C107" s="131">
        <v>557.04184622363346</v>
      </c>
      <c r="E107" s="128"/>
      <c r="F107" s="129"/>
      <c r="G107" s="130"/>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5" thickBot="1" x14ac:dyDescent="0.3">
      <c r="A108" s="119" t="s">
        <v>566</v>
      </c>
      <c r="B108" s="124">
        <v>362</v>
      </c>
      <c r="C108" s="123">
        <v>525.07182320441984</v>
      </c>
      <c r="E108" s="128"/>
      <c r="F108" s="129"/>
      <c r="G108" s="130"/>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5" thickBot="1" x14ac:dyDescent="0.3">
      <c r="A109" s="119" t="s">
        <v>636</v>
      </c>
      <c r="B109" s="124">
        <v>8279</v>
      </c>
      <c r="C109" s="123">
        <v>525.00555622659738</v>
      </c>
      <c r="E109" s="128"/>
      <c r="F109" s="129"/>
      <c r="G109" s="130"/>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5" thickBot="1" x14ac:dyDescent="0.3">
      <c r="A110" s="119" t="s">
        <v>642</v>
      </c>
      <c r="B110" s="124">
        <v>2</v>
      </c>
      <c r="C110" s="123">
        <v>483.5</v>
      </c>
      <c r="E110" s="128"/>
      <c r="F110" s="129"/>
      <c r="G110" s="130"/>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5" thickBot="1" x14ac:dyDescent="0.3">
      <c r="A111" s="119" t="s">
        <v>638</v>
      </c>
      <c r="B111" s="124">
        <v>175</v>
      </c>
      <c r="C111" s="123">
        <v>2139.6057142857144</v>
      </c>
      <c r="E111" s="128"/>
      <c r="F111" s="129"/>
      <c r="G111" s="130"/>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5" thickBot="1" x14ac:dyDescent="0.3">
      <c r="A112" s="133" t="s">
        <v>648</v>
      </c>
      <c r="B112" s="132">
        <v>14081</v>
      </c>
      <c r="C112" s="131">
        <v>813.29365812087212</v>
      </c>
      <c r="E112" s="128"/>
      <c r="F112" s="129"/>
      <c r="G112" s="130"/>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5" thickBot="1" x14ac:dyDescent="0.3">
      <c r="A113" s="119" t="s">
        <v>566</v>
      </c>
      <c r="B113" s="124">
        <v>244</v>
      </c>
      <c r="C113" s="123">
        <v>422.28278688524591</v>
      </c>
      <c r="E113" s="128"/>
      <c r="F113" s="129"/>
      <c r="G113" s="130"/>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5" thickBot="1" x14ac:dyDescent="0.3">
      <c r="A114" s="119" t="s">
        <v>636</v>
      </c>
      <c r="B114" s="124">
        <v>12587</v>
      </c>
      <c r="C114" s="123">
        <v>669.79820449670297</v>
      </c>
      <c r="E114" s="128"/>
      <c r="F114" s="129"/>
      <c r="G114" s="130"/>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5" thickBot="1" x14ac:dyDescent="0.3">
      <c r="A115" s="119" t="s">
        <v>642</v>
      </c>
      <c r="B115" s="124">
        <v>6</v>
      </c>
      <c r="C115" s="123">
        <v>1111.8333333333333</v>
      </c>
      <c r="E115" s="128"/>
      <c r="F115" s="129"/>
      <c r="G115" s="130"/>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5" thickBot="1" x14ac:dyDescent="0.3">
      <c r="A116" s="119" t="s">
        <v>638</v>
      </c>
      <c r="B116" s="124">
        <v>1177</v>
      </c>
      <c r="C116" s="123">
        <v>2472.1971112999149</v>
      </c>
      <c r="E116" s="128"/>
      <c r="F116" s="129"/>
      <c r="G116" s="130"/>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5" thickBot="1" x14ac:dyDescent="0.3">
      <c r="A117" s="119" t="s">
        <v>635</v>
      </c>
      <c r="B117" s="124">
        <v>67</v>
      </c>
      <c r="C117" s="123">
        <v>26.17910447761194</v>
      </c>
      <c r="E117" s="128"/>
      <c r="F117" s="129"/>
      <c r="G117" s="130"/>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5" thickBot="1" x14ac:dyDescent="0.3">
      <c r="A118" s="133" t="s">
        <v>647</v>
      </c>
      <c r="B118" s="132">
        <v>8413</v>
      </c>
      <c r="C118" s="131">
        <v>499.55877808154048</v>
      </c>
      <c r="E118" s="128"/>
      <c r="F118" s="129"/>
      <c r="G118" s="130"/>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5" thickBot="1" x14ac:dyDescent="0.3">
      <c r="A119" s="119" t="s">
        <v>566</v>
      </c>
      <c r="B119" s="124">
        <v>22</v>
      </c>
      <c r="C119" s="123">
        <v>507.54545454545456</v>
      </c>
      <c r="E119" s="128"/>
      <c r="F119" s="129"/>
      <c r="G119" s="130"/>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5" thickBot="1" x14ac:dyDescent="0.3">
      <c r="A120" s="119" t="s">
        <v>636</v>
      </c>
      <c r="B120" s="124">
        <v>8370</v>
      </c>
      <c r="C120" s="123">
        <v>496.88972520908004</v>
      </c>
      <c r="E120" s="128"/>
      <c r="F120" s="129"/>
      <c r="G120" s="130"/>
      <c r="L120"/>
    </row>
    <row r="121" spans="1:55" ht="16.5" thickBot="1" x14ac:dyDescent="0.3">
      <c r="A121" s="119" t="s">
        <v>638</v>
      </c>
      <c r="B121" s="124">
        <v>18</v>
      </c>
      <c r="C121" s="123">
        <v>1811.6111111111111</v>
      </c>
      <c r="E121" s="128"/>
      <c r="F121" s="129"/>
      <c r="G121" s="130"/>
    </row>
    <row r="122" spans="1:55" ht="16.5" thickBot="1" x14ac:dyDescent="0.3">
      <c r="A122" s="119" t="s">
        <v>635</v>
      </c>
      <c r="B122" s="124">
        <v>3</v>
      </c>
      <c r="C122" s="123">
        <v>15.333333333333334</v>
      </c>
      <c r="E122" s="128"/>
      <c r="F122" s="129"/>
      <c r="G122" s="130"/>
    </row>
    <row r="123" spans="1:55" ht="16.5" thickBot="1" x14ac:dyDescent="0.3">
      <c r="A123" s="133" t="s">
        <v>646</v>
      </c>
      <c r="B123" s="132">
        <v>6172</v>
      </c>
      <c r="C123" s="131">
        <v>163.50826312378484</v>
      </c>
      <c r="E123" s="128"/>
      <c r="F123" s="129"/>
    </row>
    <row r="124" spans="1:55" ht="16.5" thickBot="1" x14ac:dyDescent="0.3">
      <c r="A124" s="119" t="s">
        <v>566</v>
      </c>
      <c r="B124" s="124">
        <v>112</v>
      </c>
      <c r="C124" s="123">
        <v>138.26785714285714</v>
      </c>
      <c r="E124" s="128"/>
      <c r="F124" s="129"/>
    </row>
    <row r="125" spans="1:55" ht="16.5" thickBot="1" x14ac:dyDescent="0.3">
      <c r="A125" s="119" t="s">
        <v>636</v>
      </c>
      <c r="B125" s="124">
        <v>5957</v>
      </c>
      <c r="C125" s="123">
        <v>165.27060600973644</v>
      </c>
      <c r="E125" s="128"/>
      <c r="F125" s="129"/>
    </row>
    <row r="126" spans="1:55" ht="16.5" thickBot="1" x14ac:dyDescent="0.3">
      <c r="A126" s="119" t="s">
        <v>642</v>
      </c>
      <c r="B126" s="124">
        <v>28</v>
      </c>
      <c r="C126" s="123">
        <v>309.10714285714283</v>
      </c>
      <c r="E126" s="128"/>
      <c r="F126" s="129"/>
    </row>
    <row r="127" spans="1:55" ht="16.5" thickBot="1" x14ac:dyDescent="0.3">
      <c r="A127" s="119" t="s">
        <v>635</v>
      </c>
      <c r="B127" s="124">
        <v>75</v>
      </c>
      <c r="C127" s="123">
        <v>6.8666666666666663</v>
      </c>
      <c r="E127" s="128"/>
      <c r="F127" s="129"/>
    </row>
    <row r="128" spans="1:55" ht="16.5" thickBot="1" x14ac:dyDescent="0.3">
      <c r="A128" s="133" t="s">
        <v>645</v>
      </c>
      <c r="B128" s="132">
        <v>7152</v>
      </c>
      <c r="C128" s="131">
        <v>623.78159955257274</v>
      </c>
      <c r="E128" s="128"/>
      <c r="F128" s="129"/>
    </row>
    <row r="129" spans="1:12" ht="16.5" thickBot="1" x14ac:dyDescent="0.3">
      <c r="A129" s="119" t="s">
        <v>566</v>
      </c>
      <c r="B129" s="124">
        <v>76</v>
      </c>
      <c r="C129" s="123">
        <v>591.77631578947364</v>
      </c>
      <c r="E129" s="128"/>
      <c r="F129" s="129"/>
    </row>
    <row r="130" spans="1:12" ht="16.5" thickBot="1" x14ac:dyDescent="0.3">
      <c r="A130" s="119" t="s">
        <v>636</v>
      </c>
      <c r="B130" s="124">
        <v>6975</v>
      </c>
      <c r="C130" s="123">
        <v>606.56888888888886</v>
      </c>
      <c r="E130" s="128"/>
      <c r="F130" s="129"/>
    </row>
    <row r="131" spans="1:12" ht="16.5" thickBot="1" x14ac:dyDescent="0.3">
      <c r="A131" s="119" t="s">
        <v>638</v>
      </c>
      <c r="B131" s="124">
        <v>94</v>
      </c>
      <c r="C131" s="123">
        <v>1972.1914893617022</v>
      </c>
      <c r="E131" s="128"/>
      <c r="F131" s="129"/>
    </row>
    <row r="132" spans="1:12" ht="16.5" thickBot="1" x14ac:dyDescent="0.3">
      <c r="A132" s="119" t="s">
        <v>635</v>
      </c>
      <c r="B132" s="124">
        <v>7</v>
      </c>
      <c r="C132" s="123">
        <v>15.285714285714286</v>
      </c>
      <c r="E132" s="128"/>
      <c r="F132" s="129"/>
    </row>
    <row r="133" spans="1:12" ht="16.5" thickBot="1" x14ac:dyDescent="0.3">
      <c r="A133" s="133" t="s">
        <v>644</v>
      </c>
      <c r="B133" s="132">
        <v>13088</v>
      </c>
      <c r="C133" s="131">
        <v>183.99258863080684</v>
      </c>
      <c r="E133" s="128"/>
      <c r="F133" s="129"/>
    </row>
    <row r="134" spans="1:12" ht="16.5" thickBot="1" x14ac:dyDescent="0.3">
      <c r="A134" s="119" t="s">
        <v>566</v>
      </c>
      <c r="B134" s="124">
        <v>3417</v>
      </c>
      <c r="C134" s="123">
        <v>29.441322797775825</v>
      </c>
      <c r="E134" s="128"/>
      <c r="F134" s="129"/>
    </row>
    <row r="135" spans="1:12" ht="16.5" thickBot="1" x14ac:dyDescent="0.3">
      <c r="A135" s="119" t="s">
        <v>636</v>
      </c>
      <c r="B135" s="124">
        <v>9412</v>
      </c>
      <c r="C135" s="123">
        <v>234.84360390990224</v>
      </c>
      <c r="E135" s="128"/>
      <c r="F135" s="129"/>
    </row>
    <row r="136" spans="1:12" ht="16.5" thickBot="1" x14ac:dyDescent="0.3">
      <c r="A136" s="119" t="s">
        <v>642</v>
      </c>
      <c r="B136" s="124">
        <v>214</v>
      </c>
      <c r="C136" s="123">
        <v>350.24299065420558</v>
      </c>
      <c r="E136" s="128"/>
      <c r="F136" s="129"/>
    </row>
    <row r="137" spans="1:12" ht="16.5" thickBot="1" x14ac:dyDescent="0.3">
      <c r="A137" s="119" t="s">
        <v>638</v>
      </c>
      <c r="B137" s="124">
        <v>33</v>
      </c>
      <c r="C137" s="123">
        <v>663.78787878787875</v>
      </c>
      <c r="E137" s="128"/>
      <c r="F137" s="129"/>
    </row>
    <row r="138" spans="1:12" ht="16.5" thickBot="1" x14ac:dyDescent="0.3">
      <c r="A138" s="119" t="s">
        <v>635</v>
      </c>
      <c r="B138" s="124">
        <v>12</v>
      </c>
      <c r="C138" s="123">
        <v>24.083333333333332</v>
      </c>
      <c r="E138" s="128"/>
      <c r="F138" s="129"/>
    </row>
    <row r="139" spans="1:12" ht="16.5" thickBot="1" x14ac:dyDescent="0.3">
      <c r="A139" s="133" t="s">
        <v>643</v>
      </c>
      <c r="B139" s="132">
        <v>3314</v>
      </c>
      <c r="C139" s="131">
        <v>515.30687990343995</v>
      </c>
      <c r="E139" s="128"/>
    </row>
    <row r="140" spans="1:12" ht="16.5" thickBot="1" x14ac:dyDescent="0.3">
      <c r="A140" s="119" t="s">
        <v>566</v>
      </c>
      <c r="B140" s="124">
        <v>227</v>
      </c>
      <c r="C140" s="123">
        <v>540.75770925110135</v>
      </c>
      <c r="E140" s="128"/>
    </row>
    <row r="141" spans="1:12" ht="16.5" thickBot="1" x14ac:dyDescent="0.3">
      <c r="A141" s="119" t="s">
        <v>636</v>
      </c>
      <c r="B141" s="124">
        <v>2997</v>
      </c>
      <c r="C141" s="123">
        <v>466.96162829496166</v>
      </c>
      <c r="E141" s="128"/>
      <c r="J141" s="3"/>
      <c r="L141"/>
    </row>
    <row r="142" spans="1:12" ht="16.5" thickBot="1" x14ac:dyDescent="0.3">
      <c r="A142" s="119" t="s">
        <v>642</v>
      </c>
      <c r="B142" s="124">
        <v>5</v>
      </c>
      <c r="C142" s="123">
        <v>2113</v>
      </c>
      <c r="E142" s="128"/>
      <c r="J142" s="3"/>
      <c r="L142"/>
    </row>
    <row r="143" spans="1:12" ht="16.5" thickBot="1" x14ac:dyDescent="0.3">
      <c r="A143" s="119" t="s">
        <v>638</v>
      </c>
      <c r="B143" s="124">
        <v>80</v>
      </c>
      <c r="C143" s="123">
        <v>2185.4499999999998</v>
      </c>
      <c r="E143" s="128"/>
      <c r="J143" s="3"/>
      <c r="L143"/>
    </row>
    <row r="144" spans="1:12" ht="16.5" thickBot="1" x14ac:dyDescent="0.3">
      <c r="A144" s="119" t="s">
        <v>635</v>
      </c>
      <c r="B144" s="124">
        <v>5</v>
      </c>
      <c r="C144" s="123">
        <v>18</v>
      </c>
      <c r="E144" s="128"/>
      <c r="G144"/>
      <c r="J144" s="3"/>
      <c r="L144"/>
    </row>
    <row r="145" spans="1:7" ht="16.5" thickBot="1" x14ac:dyDescent="0.3">
      <c r="A145" s="133" t="s">
        <v>641</v>
      </c>
      <c r="B145" s="132">
        <v>18765</v>
      </c>
      <c r="C145" s="131">
        <v>762.87370103916862</v>
      </c>
      <c r="E145" s="128"/>
      <c r="G145"/>
    </row>
    <row r="146" spans="1:7" ht="16.5" thickBot="1" x14ac:dyDescent="0.3">
      <c r="A146" s="119" t="s">
        <v>566</v>
      </c>
      <c r="B146" s="124">
        <v>670</v>
      </c>
      <c r="C146" s="123">
        <v>465.14477611940299</v>
      </c>
      <c r="E146" s="128"/>
      <c r="G146"/>
    </row>
    <row r="147" spans="1:7" ht="16.5" thickBot="1" x14ac:dyDescent="0.3">
      <c r="A147" s="119" t="s">
        <v>636</v>
      </c>
      <c r="B147" s="124">
        <v>16005</v>
      </c>
      <c r="C147" s="123">
        <v>591.54364261168382</v>
      </c>
      <c r="E147" s="128"/>
      <c r="G147"/>
    </row>
    <row r="148" spans="1:7" ht="16.5" thickBot="1" x14ac:dyDescent="0.3">
      <c r="A148" s="119" t="s">
        <v>642</v>
      </c>
      <c r="B148" s="124">
        <v>1</v>
      </c>
      <c r="C148" s="123">
        <v>298</v>
      </c>
      <c r="E148" s="128"/>
    </row>
    <row r="149" spans="1:7" ht="16.5" thickBot="1" x14ac:dyDescent="0.3">
      <c r="A149" s="119" t="s">
        <v>638</v>
      </c>
      <c r="B149" s="124">
        <v>2074</v>
      </c>
      <c r="C149" s="123">
        <v>2186.8297974927677</v>
      </c>
      <c r="E149" s="128"/>
    </row>
    <row r="150" spans="1:7" ht="16.5" thickBot="1" x14ac:dyDescent="0.3">
      <c r="A150" s="119" t="s">
        <v>635</v>
      </c>
      <c r="B150" s="124">
        <v>15</v>
      </c>
      <c r="C150" s="123">
        <v>15.933333333333334</v>
      </c>
      <c r="D150" s="116"/>
      <c r="E150" s="128"/>
    </row>
    <row r="151" spans="1:7" ht="16.5" thickBot="1" x14ac:dyDescent="0.3">
      <c r="A151" s="133" t="s">
        <v>640</v>
      </c>
      <c r="B151" s="132">
        <v>7216</v>
      </c>
      <c r="C151" s="131">
        <v>739.68472838137473</v>
      </c>
      <c r="D151" s="116"/>
      <c r="E151" s="128"/>
    </row>
    <row r="152" spans="1:7" ht="16.5" thickBot="1" x14ac:dyDescent="0.3">
      <c r="A152" s="119" t="s">
        <v>566</v>
      </c>
      <c r="B152" s="124">
        <v>129</v>
      </c>
      <c r="C152" s="123">
        <v>279.82945736434107</v>
      </c>
      <c r="D152" s="116"/>
      <c r="E152" s="128"/>
    </row>
    <row r="153" spans="1:7" ht="16.5" thickBot="1" x14ac:dyDescent="0.3">
      <c r="A153" s="119" t="s">
        <v>636</v>
      </c>
      <c r="B153" s="124">
        <v>6756</v>
      </c>
      <c r="C153" s="123">
        <v>672.70293072824154</v>
      </c>
      <c r="D153" s="116"/>
      <c r="E153" s="115"/>
      <c r="F153"/>
    </row>
    <row r="154" spans="1:7" ht="16.5" thickBot="1" x14ac:dyDescent="0.3">
      <c r="A154" s="119" t="s">
        <v>638</v>
      </c>
      <c r="B154" s="124">
        <v>322</v>
      </c>
      <c r="C154" s="123">
        <v>2349.6863354037268</v>
      </c>
      <c r="E154" s="115"/>
      <c r="F154"/>
    </row>
    <row r="155" spans="1:7" ht="16.5" thickBot="1" x14ac:dyDescent="0.3">
      <c r="A155" s="119" t="s">
        <v>635</v>
      </c>
      <c r="B155" s="124">
        <v>9</v>
      </c>
      <c r="C155" s="123">
        <v>9.6666666666666661</v>
      </c>
      <c r="E155" s="115"/>
      <c r="F155"/>
    </row>
    <row r="156" spans="1:7" ht="16.5" thickBot="1" x14ac:dyDescent="0.3">
      <c r="A156" s="133" t="s">
        <v>639</v>
      </c>
      <c r="B156" s="132">
        <v>3467</v>
      </c>
      <c r="C156" s="131">
        <v>926.72050764349581</v>
      </c>
      <c r="E156" s="115"/>
      <c r="F156"/>
    </row>
    <row r="157" spans="1:7" ht="16.5" thickBot="1" x14ac:dyDescent="0.3">
      <c r="A157" s="119" t="s">
        <v>566</v>
      </c>
      <c r="B157" s="124">
        <v>124</v>
      </c>
      <c r="C157" s="123">
        <v>638.04032258064512</v>
      </c>
    </row>
    <row r="158" spans="1:7" ht="16.5" thickBot="1" x14ac:dyDescent="0.3">
      <c r="A158" s="119" t="s">
        <v>636</v>
      </c>
      <c r="B158" s="124">
        <v>3094</v>
      </c>
      <c r="C158" s="123">
        <v>813.13510019392368</v>
      </c>
    </row>
    <row r="159" spans="1:7" ht="16.5" thickBot="1" x14ac:dyDescent="0.3">
      <c r="A159" s="119" t="s">
        <v>638</v>
      </c>
      <c r="B159" s="124">
        <v>242</v>
      </c>
      <c r="C159" s="123">
        <v>2552.7190082644629</v>
      </c>
    </row>
    <row r="160" spans="1:7" ht="16.5" thickBot="1" x14ac:dyDescent="0.3">
      <c r="A160" s="119" t="s">
        <v>635</v>
      </c>
      <c r="B160" s="124">
        <v>7</v>
      </c>
      <c r="C160" s="123">
        <v>32.142857142857146</v>
      </c>
    </row>
    <row r="161" spans="1:3" ht="16.5" thickBot="1" x14ac:dyDescent="0.3">
      <c r="A161" s="133" t="s">
        <v>637</v>
      </c>
      <c r="B161" s="132">
        <v>4080</v>
      </c>
      <c r="C161" s="131">
        <v>580.66250000000002</v>
      </c>
    </row>
    <row r="162" spans="1:3" ht="16.5" thickBot="1" x14ac:dyDescent="0.3">
      <c r="A162" s="119" t="s">
        <v>566</v>
      </c>
      <c r="B162" s="124">
        <v>328</v>
      </c>
      <c r="C162" s="123">
        <v>516.29878048780483</v>
      </c>
    </row>
    <row r="163" spans="1:3" ht="16.5" thickBot="1" x14ac:dyDescent="0.3">
      <c r="A163" s="119" t="s">
        <v>636</v>
      </c>
      <c r="B163" s="124">
        <v>3720</v>
      </c>
      <c r="C163" s="123">
        <v>586.78655913978491</v>
      </c>
    </row>
    <row r="164" spans="1:3" ht="16.5" thickBot="1" x14ac:dyDescent="0.3">
      <c r="A164" s="119" t="s">
        <v>642</v>
      </c>
      <c r="B164" s="124">
        <v>2</v>
      </c>
      <c r="C164" s="123">
        <v>1803</v>
      </c>
    </row>
    <row r="165" spans="1:3" ht="16.5" thickBot="1" x14ac:dyDescent="0.3">
      <c r="A165" s="119" t="s">
        <v>638</v>
      </c>
      <c r="B165" s="124">
        <v>8</v>
      </c>
      <c r="C165" s="123">
        <v>1584.75</v>
      </c>
    </row>
    <row r="166" spans="1:3" ht="16.5" thickBot="1" x14ac:dyDescent="0.3">
      <c r="A166" s="175" t="s">
        <v>635</v>
      </c>
      <c r="B166" s="174">
        <v>22</v>
      </c>
      <c r="C166" s="173">
        <v>28.5</v>
      </c>
    </row>
    <row r="167" spans="1:3" x14ac:dyDescent="0.25">
      <c r="C167" s="128"/>
    </row>
    <row r="168" spans="1:3" x14ac:dyDescent="0.25">
      <c r="C168" s="128"/>
    </row>
    <row r="169" spans="1:3" x14ac:dyDescent="0.25">
      <c r="C169" s="128"/>
    </row>
  </sheetData>
  <mergeCells count="18">
    <mergeCell ref="A7:C7"/>
    <mergeCell ref="A16:C16"/>
    <mergeCell ref="A1:G1"/>
    <mergeCell ref="A2:G3"/>
    <mergeCell ref="A4:G4"/>
    <mergeCell ref="E8:G8"/>
    <mergeCell ref="E14:G14"/>
    <mergeCell ref="A30:C30"/>
    <mergeCell ref="E24:G24"/>
    <mergeCell ref="A29:C29"/>
    <mergeCell ref="A28:C28"/>
    <mergeCell ref="A26:C26"/>
    <mergeCell ref="A27:C27"/>
    <mergeCell ref="E18:G18"/>
    <mergeCell ref="A17:C17"/>
    <mergeCell ref="A19:C19"/>
    <mergeCell ref="E19:G19"/>
    <mergeCell ref="E25:G2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A5660-DD40-4532-B673-A5E76CC93290}">
  <dimension ref="A1:AX169"/>
  <sheetViews>
    <sheetView showGridLines="0" topLeftCell="A143" zoomScaleNormal="100" zoomScaleSheetLayoutView="70" zoomScalePageLayoutView="90" workbookViewId="0">
      <selection activeCell="B172" sqref="B172"/>
    </sheetView>
  </sheetViews>
  <sheetFormatPr defaultRowHeight="15" x14ac:dyDescent="0.25"/>
  <cols>
    <col min="1" max="1" width="36.42578125" customWidth="1"/>
    <col min="2" max="2" width="23.85546875" bestFit="1"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8.85546875" bestFit="1" customWidth="1"/>
    <col min="13" max="13" width="9" bestFit="1" customWidth="1"/>
    <col min="14" max="14" width="13.5703125" customWidth="1"/>
    <col min="15" max="15" width="17.140625" customWidth="1"/>
    <col min="16" max="16" width="10.42578125" customWidth="1"/>
    <col min="25" max="25" width="8.85546875" customWidth="1"/>
    <col min="27" max="27" width="10.5703125" bestFit="1" customWidth="1"/>
  </cols>
  <sheetData>
    <row r="1" spans="1:50" s="177" customFormat="1" ht="27.75" customHeight="1" x14ac:dyDescent="0.2">
      <c r="A1" s="444" t="s">
        <v>442</v>
      </c>
      <c r="B1" s="444"/>
      <c r="C1" s="444"/>
      <c r="D1" s="444"/>
    </row>
    <row r="2" spans="1:50" s="179" customFormat="1" ht="45.75" customHeight="1" x14ac:dyDescent="0.2">
      <c r="A2" s="445" t="s">
        <v>1</v>
      </c>
      <c r="B2" s="445"/>
      <c r="C2" s="445"/>
      <c r="D2" s="445"/>
      <c r="E2" s="445"/>
      <c r="F2" s="445"/>
      <c r="G2" s="445"/>
      <c r="H2" s="445"/>
      <c r="I2" s="445"/>
      <c r="J2" s="445"/>
      <c r="K2" s="445"/>
      <c r="L2" s="445"/>
      <c r="M2" s="445"/>
      <c r="N2" s="445"/>
      <c r="O2" s="445"/>
      <c r="P2" s="445"/>
      <c r="Q2" s="178"/>
      <c r="R2" s="178"/>
      <c r="S2" s="178"/>
      <c r="T2" s="178"/>
      <c r="U2" s="178"/>
      <c r="V2" s="178"/>
    </row>
    <row r="3" spans="1:50" ht="31.5" customHeight="1" x14ac:dyDescent="0.25">
      <c r="A3" s="446" t="s">
        <v>702</v>
      </c>
      <c r="B3" s="446"/>
      <c r="C3" s="446"/>
      <c r="D3" s="446"/>
      <c r="E3" s="180"/>
      <c r="F3" s="180"/>
      <c r="G3" s="180"/>
      <c r="H3" s="180"/>
      <c r="I3" s="180"/>
      <c r="J3" s="180"/>
      <c r="K3" s="180"/>
      <c r="L3" s="180"/>
      <c r="M3" s="180"/>
      <c r="N3" s="180"/>
      <c r="O3" s="180"/>
      <c r="P3" s="180"/>
      <c r="Q3" s="180"/>
      <c r="R3" s="180"/>
      <c r="S3" s="180"/>
      <c r="T3" s="180"/>
      <c r="U3" s="180"/>
      <c r="V3" s="180"/>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177" customFormat="1" ht="30.75" customHeight="1" x14ac:dyDescent="0.2">
      <c r="A4" s="438"/>
      <c r="B4" s="438"/>
      <c r="C4" s="438"/>
      <c r="D4" s="438"/>
      <c r="E4" s="438"/>
      <c r="F4" s="438"/>
      <c r="G4" s="438"/>
      <c r="H4" s="438"/>
      <c r="I4" s="438"/>
      <c r="J4" s="438"/>
      <c r="K4" s="438"/>
      <c r="L4" s="438"/>
      <c r="M4" s="438"/>
      <c r="N4" s="438"/>
      <c r="O4" s="438"/>
      <c r="P4" s="438"/>
      <c r="Q4" s="438"/>
      <c r="R4" s="438"/>
      <c r="S4" s="438"/>
      <c r="T4" s="438"/>
      <c r="U4" s="438"/>
      <c r="V4" s="438"/>
      <c r="W4" s="181"/>
      <c r="X4" s="181"/>
      <c r="Y4" s="181"/>
      <c r="Z4" s="181"/>
    </row>
    <row r="5" spans="1:50" s="179" customFormat="1" ht="7.5" customHeight="1" thickBot="1" x14ac:dyDescent="0.25">
      <c r="A5" s="182"/>
      <c r="B5" s="182"/>
      <c r="C5" s="182"/>
      <c r="D5" s="182"/>
      <c r="E5" s="182"/>
      <c r="F5" s="182"/>
      <c r="G5" s="182"/>
      <c r="H5" s="182"/>
      <c r="I5" s="182"/>
      <c r="J5" s="182"/>
      <c r="K5" s="182"/>
      <c r="L5" s="182"/>
      <c r="M5" s="182"/>
      <c r="N5" s="182"/>
      <c r="O5" s="182"/>
      <c r="P5" s="182"/>
      <c r="Q5" s="182"/>
      <c r="R5" s="182"/>
      <c r="S5" s="182"/>
      <c r="T5" s="182"/>
      <c r="U5" s="182"/>
      <c r="V5" s="182"/>
      <c r="W5" s="183"/>
      <c r="X5" s="183"/>
      <c r="Y5" s="183"/>
      <c r="Z5" s="183"/>
    </row>
    <row r="6" spans="1:50" s="179" customFormat="1" ht="16.5" customHeight="1" x14ac:dyDescent="0.2">
      <c r="A6" s="439"/>
      <c r="B6" s="440"/>
      <c r="C6" s="440"/>
      <c r="D6" s="440"/>
      <c r="E6" s="440"/>
      <c r="F6" s="440"/>
      <c r="G6" s="440"/>
      <c r="H6" s="440"/>
      <c r="I6" s="440"/>
      <c r="J6" s="440"/>
      <c r="K6" s="440"/>
      <c r="L6" s="440"/>
      <c r="M6" s="440"/>
      <c r="N6" s="440"/>
      <c r="O6" s="440"/>
      <c r="P6" s="440"/>
      <c r="Q6" s="440"/>
      <c r="R6" s="440"/>
      <c r="S6" s="440"/>
      <c r="T6" s="440"/>
      <c r="U6" s="440"/>
      <c r="V6" s="441"/>
      <c r="W6" s="183"/>
      <c r="X6" s="183"/>
      <c r="Y6" s="183"/>
      <c r="Z6" s="183"/>
    </row>
    <row r="7" spans="1:50" s="177" customFormat="1" ht="16.5" customHeight="1" x14ac:dyDescent="0.2">
      <c r="A7" s="184"/>
      <c r="B7" s="185"/>
      <c r="C7" s="185"/>
      <c r="D7" s="185"/>
      <c r="E7" s="185"/>
      <c r="F7" s="185"/>
      <c r="G7" s="185"/>
      <c r="H7" s="185"/>
      <c r="J7" s="186"/>
      <c r="K7" s="186"/>
      <c r="L7" s="186"/>
      <c r="N7" s="185"/>
      <c r="O7" s="185"/>
      <c r="P7" s="185"/>
      <c r="Q7" s="185"/>
      <c r="R7" s="185"/>
      <c r="S7" s="185"/>
      <c r="T7" s="185"/>
      <c r="U7" s="185"/>
      <c r="V7" s="187"/>
      <c r="W7" s="188"/>
      <c r="X7" s="188"/>
      <c r="Y7" s="188"/>
      <c r="Z7" s="188"/>
    </row>
    <row r="8" spans="1:50" s="190" customFormat="1" ht="30.6" customHeight="1" x14ac:dyDescent="0.2">
      <c r="A8" s="411" t="s">
        <v>703</v>
      </c>
      <c r="B8" s="412"/>
      <c r="C8" s="412"/>
      <c r="D8" s="412"/>
      <c r="E8" s="189"/>
      <c r="F8" s="189"/>
      <c r="G8" s="412" t="s">
        <v>704</v>
      </c>
      <c r="H8" s="412"/>
      <c r="I8" s="412"/>
      <c r="J8" s="412"/>
      <c r="K8" s="412"/>
      <c r="M8" s="412" t="s">
        <v>705</v>
      </c>
      <c r="N8" s="412"/>
      <c r="O8" s="412"/>
      <c r="P8" s="412"/>
      <c r="Q8" s="412"/>
      <c r="T8" s="191"/>
      <c r="U8" s="191"/>
      <c r="V8" s="192"/>
      <c r="W8" s="193"/>
      <c r="X8" s="193"/>
      <c r="Y8" s="193"/>
      <c r="Z8" s="193"/>
      <c r="AB8" s="194"/>
      <c r="AC8" s="194"/>
    </row>
    <row r="9" spans="1:50" s="177" customFormat="1" ht="28.35" customHeight="1" x14ac:dyDescent="0.2">
      <c r="A9" s="195" t="s">
        <v>706</v>
      </c>
      <c r="B9" s="196" t="s">
        <v>707</v>
      </c>
      <c r="C9" s="196" t="s">
        <v>664</v>
      </c>
      <c r="D9" s="185"/>
      <c r="E9" s="185"/>
      <c r="F9" s="185"/>
      <c r="G9" s="442" t="s">
        <v>708</v>
      </c>
      <c r="H9" s="443"/>
      <c r="I9" s="197" t="s">
        <v>707</v>
      </c>
      <c r="J9" s="197" t="s">
        <v>664</v>
      </c>
      <c r="K9" s="198"/>
      <c r="L9" s="198"/>
      <c r="M9" s="442" t="s">
        <v>709</v>
      </c>
      <c r="N9" s="443"/>
      <c r="O9" s="199" t="s">
        <v>710</v>
      </c>
      <c r="P9" s="185"/>
      <c r="Q9" s="185"/>
      <c r="R9" s="185"/>
      <c r="S9" s="185"/>
      <c r="T9" s="185"/>
      <c r="U9" s="188"/>
      <c r="V9" s="192"/>
      <c r="W9" s="188"/>
      <c r="X9" s="188"/>
      <c r="Y9" s="188"/>
      <c r="Z9" s="188"/>
      <c r="AA9" s="188"/>
      <c r="AB9" s="200"/>
      <c r="AC9" s="200"/>
    </row>
    <row r="10" spans="1:50" s="177" customFormat="1" ht="16.5" customHeight="1" thickBot="1" x14ac:dyDescent="0.25">
      <c r="A10" s="201" t="s">
        <v>664</v>
      </c>
      <c r="B10" s="202">
        <f>SUM(B11:B14)</f>
        <v>37395</v>
      </c>
      <c r="C10" s="202">
        <f>SUM(C11:C14)</f>
        <v>37395</v>
      </c>
      <c r="D10" s="185"/>
      <c r="E10" s="185"/>
      <c r="F10" s="185"/>
      <c r="G10" s="430" t="s">
        <v>711</v>
      </c>
      <c r="H10" s="430"/>
      <c r="I10" s="203">
        <v>50.492529962239402</v>
      </c>
      <c r="J10" s="203">
        <v>50.492529962239402</v>
      </c>
      <c r="K10" s="204"/>
      <c r="L10" s="204"/>
      <c r="M10" s="431" t="s">
        <v>664</v>
      </c>
      <c r="N10" s="432"/>
      <c r="O10" s="205">
        <v>667</v>
      </c>
      <c r="P10" s="185"/>
      <c r="Q10" s="185"/>
      <c r="R10" s="185"/>
      <c r="S10" s="185"/>
      <c r="T10" s="185"/>
      <c r="U10" s="206"/>
      <c r="V10" s="192"/>
      <c r="W10" s="188"/>
      <c r="X10" s="188"/>
      <c r="Y10" s="188"/>
      <c r="Z10" s="188"/>
      <c r="AA10" s="188"/>
      <c r="AB10" s="200"/>
      <c r="AC10" s="200"/>
    </row>
    <row r="11" spans="1:50" s="177" customFormat="1" ht="13.35" customHeight="1" thickTop="1" x14ac:dyDescent="0.2">
      <c r="A11" s="207" t="s">
        <v>712</v>
      </c>
      <c r="B11" s="208">
        <v>6324</v>
      </c>
      <c r="C11" s="209">
        <f>SUM(B11)</f>
        <v>6324</v>
      </c>
      <c r="D11" s="185"/>
      <c r="E11" s="185"/>
      <c r="F11" s="433"/>
      <c r="G11" s="434"/>
      <c r="H11" s="210"/>
      <c r="I11" s="210"/>
      <c r="J11" s="210"/>
      <c r="K11" s="210"/>
      <c r="M11" s="435" t="s">
        <v>707</v>
      </c>
      <c r="N11" s="436"/>
      <c r="O11" s="211">
        <v>667</v>
      </c>
      <c r="P11" s="185"/>
      <c r="Q11" s="185"/>
      <c r="R11" s="206"/>
      <c r="S11" s="206"/>
      <c r="T11" s="206"/>
      <c r="U11" s="188"/>
      <c r="V11" s="192"/>
      <c r="W11" s="188"/>
      <c r="X11" s="188"/>
      <c r="Y11" s="200"/>
      <c r="Z11" s="200"/>
    </row>
    <row r="12" spans="1:50" s="177" customFormat="1" ht="13.35" customHeight="1" x14ac:dyDescent="0.2">
      <c r="A12" s="212" t="s">
        <v>713</v>
      </c>
      <c r="B12" s="208">
        <v>11612</v>
      </c>
      <c r="C12" s="209">
        <f t="shared" ref="C12:C14" si="0">SUM(B12)</f>
        <v>11612</v>
      </c>
      <c r="D12" s="185"/>
      <c r="E12" s="185"/>
      <c r="M12" s="437"/>
      <c r="N12" s="437"/>
      <c r="O12" s="214"/>
      <c r="P12" s="185"/>
      <c r="Q12" s="185"/>
      <c r="R12" s="185"/>
      <c r="S12" s="185"/>
      <c r="T12" s="185"/>
      <c r="U12" s="206"/>
      <c r="V12" s="192"/>
      <c r="W12" s="215"/>
      <c r="X12" s="188"/>
      <c r="Y12" s="188"/>
      <c r="Z12" s="188"/>
      <c r="AA12" s="188"/>
      <c r="AB12" s="200"/>
      <c r="AC12" s="200"/>
    </row>
    <row r="13" spans="1:50" s="177" customFormat="1" ht="13.35" customHeight="1" x14ac:dyDescent="0.2">
      <c r="A13" s="212" t="s">
        <v>714</v>
      </c>
      <c r="B13" s="208">
        <v>3659</v>
      </c>
      <c r="C13" s="209">
        <f t="shared" si="0"/>
        <v>3659</v>
      </c>
      <c r="D13" s="185"/>
      <c r="E13" s="185"/>
      <c r="F13" s="185"/>
      <c r="G13" s="185"/>
      <c r="H13" s="185"/>
      <c r="I13" s="185"/>
      <c r="J13" s="185"/>
      <c r="Q13" s="185"/>
      <c r="R13" s="185"/>
      <c r="S13" s="185"/>
      <c r="T13" s="206"/>
      <c r="U13" s="185"/>
      <c r="V13" s="192"/>
      <c r="W13" s="216"/>
      <c r="X13" s="188"/>
      <c r="Y13" s="188"/>
      <c r="Z13" s="188"/>
      <c r="AA13" s="200"/>
      <c r="AB13" s="200"/>
    </row>
    <row r="14" spans="1:50" s="177" customFormat="1" ht="13.35" customHeight="1" x14ac:dyDescent="0.2">
      <c r="A14" s="212" t="s">
        <v>715</v>
      </c>
      <c r="B14" s="208">
        <v>15800</v>
      </c>
      <c r="C14" s="209">
        <f t="shared" si="0"/>
        <v>15800</v>
      </c>
      <c r="D14" s="185"/>
      <c r="E14" s="185"/>
      <c r="F14" s="185"/>
      <c r="G14" s="185"/>
      <c r="H14" s="185"/>
      <c r="I14" s="185"/>
      <c r="J14" s="185"/>
      <c r="K14" s="185"/>
      <c r="L14" s="185"/>
      <c r="M14" s="185"/>
      <c r="N14" s="185"/>
      <c r="O14" s="185"/>
      <c r="P14" s="185"/>
      <c r="Q14" s="185"/>
      <c r="R14" s="185"/>
      <c r="S14" s="185"/>
      <c r="T14" s="206"/>
      <c r="U14" s="185"/>
      <c r="V14" s="192"/>
      <c r="W14" s="216"/>
      <c r="X14" s="188"/>
      <c r="Y14" s="188"/>
      <c r="Z14" s="188"/>
      <c r="AA14" s="200"/>
      <c r="AB14" s="200"/>
    </row>
    <row r="15" spans="1:50" s="177" customFormat="1" ht="16.5" customHeight="1" x14ac:dyDescent="0.2">
      <c r="A15" s="217"/>
      <c r="B15" s="213"/>
      <c r="C15" s="213"/>
      <c r="D15" s="213"/>
      <c r="E15" s="213"/>
      <c r="F15" s="213"/>
      <c r="G15" s="185"/>
      <c r="H15" s="185"/>
      <c r="I15" s="185"/>
      <c r="J15" s="185"/>
      <c r="K15" s="185"/>
      <c r="L15" s="185"/>
      <c r="M15" s="185"/>
      <c r="N15" s="185"/>
      <c r="O15" s="185"/>
      <c r="P15" s="185"/>
      <c r="Q15" s="185"/>
      <c r="R15" s="185"/>
      <c r="S15" s="185"/>
      <c r="T15" s="185"/>
      <c r="U15" s="185"/>
      <c r="V15" s="192"/>
      <c r="W15" s="216"/>
      <c r="X15" s="188"/>
      <c r="Y15" s="188"/>
      <c r="Z15" s="188"/>
      <c r="AA15" s="188"/>
      <c r="AB15" s="200"/>
      <c r="AC15" s="200"/>
      <c r="AK15" s="200"/>
      <c r="AL15" s="200"/>
    </row>
    <row r="16" spans="1:50" s="177" customFormat="1" ht="16.5" customHeight="1" x14ac:dyDescent="0.2">
      <c r="A16" s="408"/>
      <c r="B16" s="409"/>
      <c r="C16" s="409"/>
      <c r="D16" s="409"/>
      <c r="E16" s="409"/>
      <c r="F16" s="409"/>
      <c r="G16" s="409"/>
      <c r="H16" s="409"/>
      <c r="I16" s="409"/>
      <c r="J16" s="409"/>
      <c r="K16" s="409"/>
      <c r="L16" s="409"/>
      <c r="M16" s="409"/>
      <c r="N16" s="409"/>
      <c r="O16" s="409"/>
      <c r="P16" s="409"/>
      <c r="Q16" s="409"/>
      <c r="R16" s="409"/>
      <c r="S16" s="409"/>
      <c r="T16" s="409"/>
      <c r="U16" s="409"/>
      <c r="V16" s="409"/>
      <c r="W16" s="216"/>
      <c r="X16" s="200"/>
      <c r="Y16" s="188"/>
      <c r="Z16" s="188"/>
      <c r="AK16" s="200"/>
    </row>
    <row r="17" spans="1:38" s="177" customFormat="1" ht="16.5" customHeight="1" x14ac:dyDescent="0.2">
      <c r="A17" s="184"/>
      <c r="B17" s="185"/>
      <c r="C17" s="185"/>
      <c r="D17" s="185"/>
      <c r="E17" s="185"/>
      <c r="F17" s="185"/>
      <c r="G17" s="185"/>
      <c r="H17" s="185"/>
      <c r="I17" s="185"/>
      <c r="J17" s="185"/>
      <c r="K17" s="185"/>
      <c r="L17" s="185"/>
      <c r="M17" s="185"/>
      <c r="N17" s="185"/>
      <c r="O17" s="185"/>
      <c r="P17" s="185"/>
      <c r="Q17" s="185"/>
      <c r="R17" s="185"/>
      <c r="S17" s="185"/>
      <c r="T17" s="185"/>
      <c r="U17" s="185"/>
      <c r="V17" s="187"/>
      <c r="W17" s="188"/>
      <c r="X17" s="188"/>
      <c r="Y17" s="188"/>
      <c r="Z17" s="188"/>
      <c r="AF17" s="200"/>
      <c r="AK17" s="200"/>
    </row>
    <row r="18" spans="1:38" s="218" customFormat="1" ht="27.6" customHeight="1" x14ac:dyDescent="0.2">
      <c r="A18" s="424" t="s">
        <v>716</v>
      </c>
      <c r="B18" s="425"/>
      <c r="C18" s="425"/>
      <c r="D18" s="425"/>
      <c r="E18" s="425"/>
      <c r="F18" s="425"/>
      <c r="I18" s="407" t="s">
        <v>717</v>
      </c>
      <c r="J18" s="407"/>
      <c r="K18" s="407"/>
      <c r="L18" s="407"/>
      <c r="M18" s="407"/>
      <c r="N18" s="407"/>
      <c r="O18" s="407"/>
      <c r="P18" s="407"/>
      <c r="Q18" s="407"/>
      <c r="R18" s="407"/>
      <c r="S18" s="407"/>
      <c r="T18" s="407"/>
      <c r="U18" s="407"/>
      <c r="V18" s="426"/>
      <c r="W18" s="219"/>
      <c r="X18" s="219"/>
      <c r="Y18" s="219"/>
      <c r="AE18" s="177"/>
      <c r="AF18" s="200"/>
      <c r="AG18" s="177"/>
      <c r="AH18" s="177"/>
      <c r="AI18" s="177"/>
      <c r="AJ18" s="177"/>
      <c r="AK18" s="177"/>
      <c r="AL18" s="200"/>
    </row>
    <row r="19" spans="1:38" s="179" customFormat="1" ht="28.7" customHeight="1" x14ac:dyDescent="0.2">
      <c r="A19" s="196" t="s">
        <v>718</v>
      </c>
      <c r="B19" s="196" t="s">
        <v>570</v>
      </c>
      <c r="C19" s="196" t="s">
        <v>719</v>
      </c>
      <c r="D19" s="196" t="s">
        <v>551</v>
      </c>
      <c r="E19" s="196" t="s">
        <v>720</v>
      </c>
      <c r="F19" s="196" t="s">
        <v>664</v>
      </c>
      <c r="I19" s="196" t="s">
        <v>721</v>
      </c>
      <c r="J19" s="196" t="s">
        <v>722</v>
      </c>
      <c r="K19" s="196" t="s">
        <v>723</v>
      </c>
      <c r="L19" s="196" t="s">
        <v>724</v>
      </c>
      <c r="M19" s="196" t="s">
        <v>725</v>
      </c>
      <c r="N19" s="196" t="s">
        <v>726</v>
      </c>
      <c r="O19" s="196" t="s">
        <v>727</v>
      </c>
      <c r="P19" s="196" t="s">
        <v>728</v>
      </c>
      <c r="Q19" s="196" t="s">
        <v>729</v>
      </c>
      <c r="R19" s="196" t="s">
        <v>730</v>
      </c>
      <c r="S19" s="196" t="s">
        <v>731</v>
      </c>
      <c r="T19" s="196" t="s">
        <v>732</v>
      </c>
      <c r="U19" s="196" t="s">
        <v>733</v>
      </c>
      <c r="V19" s="196" t="s">
        <v>664</v>
      </c>
      <c r="W19" s="220"/>
      <c r="X19" s="221"/>
      <c r="Y19" s="221"/>
      <c r="Z19" s="222"/>
      <c r="AA19" s="223"/>
      <c r="AB19" s="224"/>
      <c r="AC19" s="224"/>
      <c r="AD19" s="224"/>
      <c r="AE19" s="225"/>
      <c r="AF19" s="224"/>
      <c r="AG19" s="224"/>
      <c r="AH19" s="224"/>
      <c r="AI19" s="224"/>
      <c r="AJ19" s="224"/>
      <c r="AK19" s="224"/>
    </row>
    <row r="20" spans="1:38" s="179" customFormat="1" ht="18" customHeight="1" thickBot="1" x14ac:dyDescent="0.25">
      <c r="A20" s="201" t="s">
        <v>664</v>
      </c>
      <c r="B20" s="202">
        <f>SUM(B21:B23)</f>
        <v>13561</v>
      </c>
      <c r="C20" s="226">
        <f>IF(ISERROR(B20/F20),0,B20/F20)</f>
        <v>0.36264206444711861</v>
      </c>
      <c r="D20" s="202">
        <f>SUM(D21:D23)</f>
        <v>23834</v>
      </c>
      <c r="E20" s="226">
        <f>IF(ISERROR(D20/F20),0,D20/F20)</f>
        <v>0.63735793555288145</v>
      </c>
      <c r="F20" s="202">
        <f>B20+D20</f>
        <v>37395</v>
      </c>
      <c r="I20" s="227" t="s">
        <v>664</v>
      </c>
      <c r="J20" s="228">
        <f t="shared" ref="J20:U20" si="1">SUM(J21:J22)</f>
        <v>24112</v>
      </c>
      <c r="K20" s="229">
        <f t="shared" si="1"/>
        <v>17691</v>
      </c>
      <c r="L20" s="228">
        <f t="shared" si="1"/>
        <v>21084</v>
      </c>
      <c r="M20" s="228">
        <f t="shared" si="1"/>
        <v>20535</v>
      </c>
      <c r="N20" s="228">
        <f t="shared" si="1"/>
        <v>24432</v>
      </c>
      <c r="O20" s="228">
        <f t="shared" si="1"/>
        <v>22101</v>
      </c>
      <c r="P20" s="228">
        <f t="shared" si="1"/>
        <v>23973</v>
      </c>
      <c r="Q20" s="228">
        <f t="shared" si="1"/>
        <v>28574</v>
      </c>
      <c r="R20" s="228">
        <f t="shared" si="1"/>
        <v>25035</v>
      </c>
      <c r="S20" s="228">
        <f t="shared" si="1"/>
        <v>23633</v>
      </c>
      <c r="T20" s="228">
        <f t="shared" si="1"/>
        <v>24696</v>
      </c>
      <c r="U20" s="228">
        <f t="shared" si="1"/>
        <v>5266</v>
      </c>
      <c r="V20" s="230">
        <f>SUM(J20:U20)</f>
        <v>261132</v>
      </c>
      <c r="W20" s="220"/>
      <c r="X20" s="220"/>
      <c r="Y20" s="221"/>
      <c r="Z20" s="221"/>
      <c r="AA20" s="224"/>
      <c r="AB20" s="224"/>
      <c r="AC20" s="224"/>
      <c r="AD20" s="224"/>
      <c r="AE20" s="225"/>
      <c r="AF20" s="224"/>
      <c r="AG20" s="224"/>
    </row>
    <row r="21" spans="1:38" s="179" customFormat="1" ht="15" customHeight="1" thickTop="1" x14ac:dyDescent="0.2">
      <c r="A21" s="207" t="s">
        <v>734</v>
      </c>
      <c r="B21" s="231">
        <v>8610</v>
      </c>
      <c r="C21" s="232">
        <f>IF(ISERROR(B21/F21),0,B21/F21)</f>
        <v>0.85671641791044773</v>
      </c>
      <c r="D21" s="231">
        <v>1440</v>
      </c>
      <c r="E21" s="232">
        <f>IF(ISERROR(D21/F21),0,D21/F21)</f>
        <v>0.14328358208955225</v>
      </c>
      <c r="F21" s="233">
        <f>B21+D21</f>
        <v>10050</v>
      </c>
      <c r="I21" s="233" t="s">
        <v>551</v>
      </c>
      <c r="J21" s="234">
        <v>17271</v>
      </c>
      <c r="K21" s="234">
        <v>10921</v>
      </c>
      <c r="L21" s="234">
        <v>13348</v>
      </c>
      <c r="M21" s="234">
        <v>13997</v>
      </c>
      <c r="N21" s="234">
        <v>17045</v>
      </c>
      <c r="O21" s="234">
        <v>14553</v>
      </c>
      <c r="P21" s="234">
        <v>15531</v>
      </c>
      <c r="Q21" s="234">
        <v>20123</v>
      </c>
      <c r="R21" s="234">
        <v>17677</v>
      </c>
      <c r="S21" s="234">
        <v>15625</v>
      </c>
      <c r="T21" s="234">
        <v>16508</v>
      </c>
      <c r="U21" s="234">
        <v>3632</v>
      </c>
      <c r="V21" s="235">
        <f>SUM(J21:U21)</f>
        <v>176231</v>
      </c>
      <c r="W21" s="220"/>
      <c r="X21" s="236"/>
      <c r="Y21" s="236"/>
      <c r="Z21" s="221"/>
      <c r="AA21" s="224"/>
      <c r="AB21" s="225"/>
      <c r="AC21" s="225"/>
      <c r="AD21" s="225"/>
      <c r="AE21" s="225"/>
      <c r="AF21" s="225"/>
      <c r="AG21" s="225"/>
      <c r="AH21" s="225"/>
      <c r="AI21" s="225"/>
      <c r="AJ21" s="225"/>
      <c r="AK21" s="225"/>
      <c r="AL21" s="225"/>
    </row>
    <row r="22" spans="1:38" s="179" customFormat="1" ht="15" customHeight="1" x14ac:dyDescent="0.2">
      <c r="A22" s="212" t="s">
        <v>735</v>
      </c>
      <c r="B22" s="237">
        <v>4158</v>
      </c>
      <c r="C22" s="238">
        <f>IF(ISERROR(B22/F22),0,B22/F22)</f>
        <v>0.85309807139926142</v>
      </c>
      <c r="D22" s="237">
        <v>716</v>
      </c>
      <c r="E22" s="238">
        <f>IF(ISERROR(D22/F22),0,D22/F22)</f>
        <v>0.14690192860073861</v>
      </c>
      <c r="F22" s="239">
        <f>B22+D22</f>
        <v>4874</v>
      </c>
      <c r="I22" s="239" t="s">
        <v>736</v>
      </c>
      <c r="J22" s="240">
        <v>6841</v>
      </c>
      <c r="K22" s="234">
        <v>6770</v>
      </c>
      <c r="L22" s="234">
        <v>7736</v>
      </c>
      <c r="M22" s="234">
        <v>6538</v>
      </c>
      <c r="N22" s="234">
        <v>7387</v>
      </c>
      <c r="O22" s="234">
        <v>7548</v>
      </c>
      <c r="P22" s="234">
        <v>8442</v>
      </c>
      <c r="Q22" s="234">
        <v>8451</v>
      </c>
      <c r="R22" s="234">
        <v>7358</v>
      </c>
      <c r="S22" s="234">
        <v>8008</v>
      </c>
      <c r="T22" s="234">
        <v>8188</v>
      </c>
      <c r="U22" s="234">
        <v>1634</v>
      </c>
      <c r="V22" s="241">
        <f>SUM(J22:U22)</f>
        <v>84901</v>
      </c>
      <c r="W22" s="220"/>
      <c r="X22" s="236"/>
      <c r="Y22" s="236"/>
      <c r="Z22" s="236"/>
      <c r="AA22" s="225"/>
      <c r="AB22" s="225"/>
      <c r="AC22" s="225"/>
      <c r="AD22" s="225"/>
      <c r="AE22" s="225"/>
      <c r="AF22" s="225"/>
      <c r="AG22" s="225"/>
      <c r="AH22" s="225"/>
      <c r="AI22" s="225"/>
      <c r="AJ22" s="225"/>
      <c r="AK22" s="225"/>
      <c r="AL22" s="225"/>
    </row>
    <row r="23" spans="1:38" s="179" customFormat="1" ht="15" customHeight="1" x14ac:dyDescent="0.2">
      <c r="A23" s="212" t="s">
        <v>737</v>
      </c>
      <c r="B23" s="237">
        <v>793</v>
      </c>
      <c r="C23" s="238">
        <f>IF(ISERROR(B23/F23),0,B23/F23)</f>
        <v>3.5289929242134303E-2</v>
      </c>
      <c r="D23" s="237">
        <v>21678</v>
      </c>
      <c r="E23" s="238">
        <f>IF(ISERROR(D23/F23),0,D23/F23)</f>
        <v>0.96471007075786575</v>
      </c>
      <c r="F23" s="239">
        <f>B23+D23</f>
        <v>22471</v>
      </c>
      <c r="T23" s="188"/>
      <c r="U23" s="188"/>
      <c r="V23" s="242"/>
      <c r="W23" s="220"/>
      <c r="X23" s="236"/>
      <c r="Y23" s="236"/>
      <c r="Z23" s="236"/>
      <c r="AA23" s="225"/>
      <c r="AB23" s="225"/>
      <c r="AC23" s="225"/>
      <c r="AD23" s="225"/>
      <c r="AE23" s="225"/>
      <c r="AF23" s="225"/>
      <c r="AG23" s="225"/>
      <c r="AH23" s="225"/>
      <c r="AI23" s="225"/>
      <c r="AJ23" s="225"/>
      <c r="AK23" s="225"/>
      <c r="AL23" s="225"/>
    </row>
    <row r="24" spans="1:38" s="179" customFormat="1" ht="12" x14ac:dyDescent="0.2">
      <c r="A24" s="243"/>
      <c r="T24" s="188"/>
      <c r="U24" s="188"/>
      <c r="V24" s="242"/>
      <c r="W24" s="220"/>
      <c r="X24" s="220"/>
      <c r="Y24" s="236"/>
      <c r="Z24" s="236"/>
      <c r="AA24" s="225"/>
      <c r="AB24" s="225"/>
      <c r="AC24" s="225"/>
      <c r="AD24" s="225"/>
      <c r="AE24" s="225"/>
      <c r="AF24" s="225"/>
      <c r="AG24" s="225"/>
      <c r="AH24" s="225"/>
      <c r="AK24" s="225"/>
      <c r="AL24" s="225"/>
    </row>
    <row r="25" spans="1:38" s="177" customFormat="1" ht="16.5" customHeight="1" x14ac:dyDescent="0.2">
      <c r="A25" s="408"/>
      <c r="B25" s="409"/>
      <c r="C25" s="409"/>
      <c r="D25" s="409"/>
      <c r="E25" s="409"/>
      <c r="F25" s="409"/>
      <c r="G25" s="409"/>
      <c r="H25" s="409"/>
      <c r="I25" s="409"/>
      <c r="J25" s="409"/>
      <c r="K25" s="409"/>
      <c r="L25" s="409"/>
      <c r="M25" s="409"/>
      <c r="N25" s="409"/>
      <c r="O25" s="409"/>
      <c r="P25" s="409"/>
      <c r="Q25" s="409"/>
      <c r="R25" s="409"/>
      <c r="S25" s="409"/>
      <c r="T25" s="409"/>
      <c r="U25" s="409"/>
      <c r="V25" s="410"/>
      <c r="W25" s="188"/>
      <c r="X25" s="188"/>
      <c r="Y25" s="188"/>
      <c r="Z25" s="206"/>
      <c r="AA25" s="200"/>
      <c r="AB25" s="200"/>
      <c r="AC25" s="200"/>
      <c r="AD25" s="200"/>
      <c r="AE25" s="200"/>
      <c r="AF25" s="200"/>
      <c r="AG25" s="200"/>
    </row>
    <row r="26" spans="1:38" s="179" customFormat="1" ht="12" x14ac:dyDescent="0.2">
      <c r="A26" s="243"/>
      <c r="T26" s="188"/>
      <c r="U26" s="188"/>
      <c r="V26" s="242"/>
      <c r="W26" s="220"/>
      <c r="X26" s="220"/>
      <c r="Y26" s="220"/>
      <c r="Z26" s="236"/>
      <c r="AA26" s="225"/>
      <c r="AB26" s="225"/>
      <c r="AC26" s="225"/>
      <c r="AG26" s="225"/>
    </row>
    <row r="27" spans="1:38" s="177" customFormat="1" ht="21.6" customHeight="1" x14ac:dyDescent="0.2">
      <c r="A27" s="427" t="s">
        <v>738</v>
      </c>
      <c r="B27" s="428"/>
      <c r="C27" s="428"/>
      <c r="D27" s="428"/>
      <c r="E27" s="428"/>
      <c r="F27" s="244"/>
      <c r="H27" s="428" t="s">
        <v>739</v>
      </c>
      <c r="I27" s="428"/>
      <c r="J27" s="428"/>
      <c r="K27" s="428"/>
      <c r="L27" s="428"/>
      <c r="M27" s="244"/>
      <c r="N27" s="429" t="s">
        <v>740</v>
      </c>
      <c r="O27" s="429"/>
      <c r="P27" s="429"/>
      <c r="Q27" s="429"/>
      <c r="R27" s="429"/>
      <c r="S27" s="244"/>
      <c r="V27" s="245"/>
      <c r="W27" s="246"/>
      <c r="X27" s="247"/>
      <c r="Y27" s="247"/>
      <c r="Z27" s="247"/>
      <c r="AA27" s="248"/>
      <c r="AB27" s="248"/>
      <c r="AC27" s="248"/>
      <c r="AD27" s="248"/>
      <c r="AE27" s="200"/>
      <c r="AF27" s="200"/>
      <c r="AG27" s="200"/>
      <c r="AH27" s="248"/>
      <c r="AI27" s="248"/>
    </row>
    <row r="28" spans="1:38" s="179" customFormat="1" ht="37.5" customHeight="1" x14ac:dyDescent="0.2">
      <c r="A28" s="196" t="s">
        <v>741</v>
      </c>
      <c r="B28" s="196" t="s">
        <v>734</v>
      </c>
      <c r="C28" s="196" t="s">
        <v>735</v>
      </c>
      <c r="D28" s="196" t="s">
        <v>737</v>
      </c>
      <c r="E28" s="196" t="s">
        <v>664</v>
      </c>
      <c r="H28" s="417" t="s">
        <v>741</v>
      </c>
      <c r="I28" s="417"/>
      <c r="J28" s="199" t="s">
        <v>664</v>
      </c>
      <c r="K28" s="188"/>
      <c r="L28" s="188"/>
      <c r="M28" s="188"/>
      <c r="N28" s="418" t="s">
        <v>742</v>
      </c>
      <c r="O28" s="419"/>
      <c r="P28" s="249" t="s">
        <v>664</v>
      </c>
      <c r="U28" s="188"/>
      <c r="V28" s="250"/>
      <c r="W28" s="220"/>
      <c r="X28" s="220"/>
      <c r="Y28" s="220"/>
      <c r="Z28" s="225"/>
      <c r="AD28" s="225"/>
      <c r="AE28" s="225"/>
      <c r="AF28" s="225"/>
      <c r="AG28" s="225"/>
    </row>
    <row r="29" spans="1:38" s="179" customFormat="1" ht="15" customHeight="1" thickBot="1" x14ac:dyDescent="0.25">
      <c r="A29" s="201" t="s">
        <v>664</v>
      </c>
      <c r="B29" s="202">
        <f>SUM(B30:B30)</f>
        <v>64809</v>
      </c>
      <c r="C29" s="202">
        <f>SUM(C30:C30)</f>
        <v>24991</v>
      </c>
      <c r="D29" s="202">
        <f>SUM(D30:D30)</f>
        <v>171332</v>
      </c>
      <c r="E29" s="229">
        <f>SUM(B29:D29)</f>
        <v>261132</v>
      </c>
      <c r="H29" s="420" t="s">
        <v>664</v>
      </c>
      <c r="I29" s="420"/>
      <c r="J29" s="251">
        <f>SUM(J30)</f>
        <v>252536</v>
      </c>
      <c r="K29" s="188"/>
      <c r="L29" s="188"/>
      <c r="M29" s="188"/>
      <c r="N29" s="421" t="s">
        <v>664</v>
      </c>
      <c r="O29" s="422"/>
      <c r="P29" s="252">
        <v>248739</v>
      </c>
      <c r="U29" s="206"/>
      <c r="V29" s="253"/>
      <c r="W29" s="220"/>
      <c r="X29" s="236"/>
      <c r="Y29" s="236"/>
      <c r="Z29" s="225"/>
      <c r="AA29" s="225"/>
      <c r="AB29" s="225"/>
      <c r="AC29" s="225"/>
      <c r="AD29" s="225"/>
      <c r="AE29" s="225"/>
      <c r="AF29" s="225"/>
      <c r="AG29" s="225"/>
      <c r="AH29" s="225"/>
      <c r="AI29" s="225"/>
      <c r="AJ29" s="225"/>
    </row>
    <row r="30" spans="1:38" s="179" customFormat="1" ht="14.45" customHeight="1" thickTop="1" x14ac:dyDescent="0.2">
      <c r="A30" s="212" t="s">
        <v>707</v>
      </c>
      <c r="B30" s="237">
        <v>64809</v>
      </c>
      <c r="C30" s="237">
        <v>24991</v>
      </c>
      <c r="D30" s="237">
        <v>171332</v>
      </c>
      <c r="E30" s="233">
        <f>SUM(B30:D30)</f>
        <v>261132</v>
      </c>
      <c r="F30" s="177"/>
      <c r="G30" s="177"/>
      <c r="H30" s="423" t="s">
        <v>707</v>
      </c>
      <c r="I30" s="423"/>
      <c r="J30" s="254">
        <v>252536</v>
      </c>
      <c r="K30" s="188"/>
      <c r="L30" s="188"/>
      <c r="M30" s="188"/>
      <c r="N30" s="423" t="s">
        <v>743</v>
      </c>
      <c r="O30" s="423"/>
      <c r="P30" s="254">
        <v>46142</v>
      </c>
      <c r="R30" s="188"/>
      <c r="U30" s="206"/>
      <c r="V30" s="253"/>
      <c r="W30" s="220"/>
      <c r="X30" s="236"/>
      <c r="Y30" s="236"/>
      <c r="Z30" s="225"/>
      <c r="AA30" s="225"/>
      <c r="AB30" s="225"/>
      <c r="AC30" s="225"/>
      <c r="AD30" s="225"/>
      <c r="AE30" s="225"/>
      <c r="AF30" s="225"/>
      <c r="AG30" s="225"/>
      <c r="AH30" s="225"/>
      <c r="AI30" s="225"/>
      <c r="AJ30" s="225"/>
    </row>
    <row r="31" spans="1:38" s="179" customFormat="1" ht="12" x14ac:dyDescent="0.2">
      <c r="A31" s="243"/>
      <c r="F31" s="177"/>
      <c r="G31" s="177"/>
      <c r="H31" s="177"/>
      <c r="K31" s="177"/>
      <c r="L31" s="188"/>
      <c r="M31" s="188"/>
      <c r="N31" s="188"/>
      <c r="O31" s="188"/>
      <c r="P31" s="188"/>
      <c r="Q31" s="188"/>
      <c r="R31" s="188"/>
      <c r="S31" s="188"/>
      <c r="T31" s="188"/>
      <c r="U31" s="206"/>
      <c r="V31" s="242"/>
      <c r="W31" s="220"/>
      <c r="X31" s="236"/>
      <c r="Y31" s="236"/>
      <c r="Z31" s="236"/>
      <c r="AA31" s="225"/>
      <c r="AB31" s="225"/>
      <c r="AC31" s="225"/>
      <c r="AD31" s="225"/>
      <c r="AE31" s="225"/>
      <c r="AF31" s="225"/>
      <c r="AG31" s="225"/>
    </row>
    <row r="32" spans="1:38" s="177" customFormat="1" ht="16.5" customHeight="1" x14ac:dyDescent="0.2">
      <c r="A32" s="408"/>
      <c r="B32" s="409"/>
      <c r="C32" s="409"/>
      <c r="D32" s="409"/>
      <c r="E32" s="409"/>
      <c r="F32" s="409"/>
      <c r="G32" s="409"/>
      <c r="H32" s="409"/>
      <c r="I32" s="409"/>
      <c r="J32" s="409"/>
      <c r="K32" s="409"/>
      <c r="L32" s="409"/>
      <c r="M32" s="409"/>
      <c r="N32" s="409"/>
      <c r="O32" s="409"/>
      <c r="P32" s="409"/>
      <c r="Q32" s="409"/>
      <c r="R32" s="409"/>
      <c r="S32" s="409"/>
      <c r="T32" s="409"/>
      <c r="U32" s="409"/>
      <c r="V32" s="410"/>
      <c r="W32" s="188"/>
      <c r="X32" s="188"/>
      <c r="Y32" s="188"/>
      <c r="Z32" s="206"/>
      <c r="AA32" s="200"/>
      <c r="AB32" s="200"/>
      <c r="AC32" s="200"/>
      <c r="AD32" s="200"/>
      <c r="AE32" s="200"/>
      <c r="AF32" s="200"/>
      <c r="AG32" s="200"/>
    </row>
    <row r="33" spans="1:45" s="179" customFormat="1" ht="12" x14ac:dyDescent="0.2">
      <c r="A33" s="243"/>
      <c r="F33" s="177"/>
      <c r="G33" s="177"/>
      <c r="H33" s="177"/>
      <c r="I33" s="225"/>
      <c r="K33" s="177"/>
      <c r="L33" s="188"/>
      <c r="M33" s="188"/>
      <c r="N33" s="188"/>
      <c r="O33" s="188"/>
      <c r="P33" s="188"/>
      <c r="Q33" s="188"/>
      <c r="R33" s="188"/>
      <c r="S33" s="188"/>
      <c r="T33" s="188"/>
      <c r="U33" s="188"/>
      <c r="V33" s="255"/>
      <c r="W33" s="220"/>
      <c r="X33" s="220"/>
      <c r="Y33" s="220"/>
      <c r="Z33" s="236"/>
      <c r="AA33" s="225"/>
      <c r="AB33" s="225"/>
      <c r="AC33" s="225"/>
      <c r="AD33" s="225"/>
      <c r="AE33" s="225"/>
    </row>
    <row r="34" spans="1:45" s="179" customFormat="1" ht="12" x14ac:dyDescent="0.2">
      <c r="A34" s="243"/>
      <c r="F34" s="177"/>
      <c r="G34" s="177"/>
      <c r="H34" s="177"/>
      <c r="I34" s="224"/>
      <c r="J34" s="224"/>
      <c r="K34" s="248"/>
      <c r="L34" s="256"/>
      <c r="M34" s="256"/>
      <c r="N34" s="256"/>
      <c r="O34" s="256"/>
      <c r="P34" s="256"/>
      <c r="Q34" s="256"/>
      <c r="R34" s="256"/>
      <c r="S34" s="256"/>
      <c r="T34" s="188"/>
      <c r="U34" s="188"/>
      <c r="V34" s="242"/>
      <c r="W34" s="220"/>
      <c r="X34" s="220"/>
      <c r="Y34" s="220"/>
      <c r="Z34" s="236"/>
      <c r="AB34" s="225"/>
      <c r="AC34" s="225"/>
      <c r="AE34" s="225"/>
    </row>
    <row r="35" spans="1:45" s="179" customFormat="1" ht="22.5" customHeight="1" x14ac:dyDescent="0.2">
      <c r="A35" s="411" t="s">
        <v>744</v>
      </c>
      <c r="B35" s="412"/>
      <c r="C35" s="412"/>
      <c r="D35" s="412"/>
      <c r="E35" s="412"/>
      <c r="F35" s="244"/>
      <c r="G35" s="177"/>
      <c r="H35" s="177"/>
      <c r="I35" s="177"/>
      <c r="J35" s="177"/>
      <c r="K35" s="177"/>
      <c r="L35" s="177"/>
      <c r="M35" s="177"/>
      <c r="N35" s="177"/>
      <c r="O35" s="177"/>
      <c r="P35" s="177"/>
      <c r="Q35" s="177"/>
      <c r="R35" s="200"/>
      <c r="S35" s="177"/>
      <c r="T35" s="177"/>
      <c r="U35" s="177"/>
      <c r="V35" s="257"/>
      <c r="W35" s="220"/>
      <c r="X35" s="220"/>
      <c r="Y35" s="220"/>
      <c r="Z35" s="236"/>
      <c r="AB35" s="225"/>
      <c r="AC35" s="225"/>
      <c r="AE35" s="225"/>
    </row>
    <row r="36" spans="1:45" s="179" customFormat="1" ht="38.450000000000003" customHeight="1" x14ac:dyDescent="0.2">
      <c r="A36" s="258" t="s">
        <v>745</v>
      </c>
      <c r="B36" s="196" t="s">
        <v>718</v>
      </c>
      <c r="C36" s="196" t="s">
        <v>722</v>
      </c>
      <c r="D36" s="196" t="s">
        <v>723</v>
      </c>
      <c r="E36" s="196" t="s">
        <v>724</v>
      </c>
      <c r="F36" s="196" t="s">
        <v>725</v>
      </c>
      <c r="G36" s="196" t="s">
        <v>726</v>
      </c>
      <c r="H36" s="196" t="s">
        <v>727</v>
      </c>
      <c r="I36" s="196" t="s">
        <v>728</v>
      </c>
      <c r="J36" s="196" t="s">
        <v>729</v>
      </c>
      <c r="K36" s="196" t="s">
        <v>730</v>
      </c>
      <c r="L36" s="196" t="s">
        <v>731</v>
      </c>
      <c r="M36" s="196" t="s">
        <v>732</v>
      </c>
      <c r="N36" s="196" t="s">
        <v>733</v>
      </c>
      <c r="O36" s="196" t="s">
        <v>664</v>
      </c>
      <c r="P36" s="177"/>
      <c r="Q36" s="177"/>
      <c r="R36" s="200"/>
      <c r="S36" s="177"/>
      <c r="T36" s="177"/>
      <c r="U36" s="177"/>
      <c r="V36" s="257"/>
      <c r="W36" s="177"/>
      <c r="X36" s="177"/>
      <c r="Y36" s="177"/>
      <c r="Z36" s="177"/>
      <c r="AA36" s="177"/>
      <c r="AB36" s="177"/>
      <c r="AC36" s="177"/>
      <c r="AD36" s="220"/>
      <c r="AE36" s="220"/>
      <c r="AI36" s="225"/>
      <c r="AJ36" s="225"/>
      <c r="AL36" s="225"/>
    </row>
    <row r="37" spans="1:45" s="179" customFormat="1" ht="15.75" customHeight="1" thickBot="1" x14ac:dyDescent="0.25">
      <c r="A37" s="259" t="s">
        <v>664</v>
      </c>
      <c r="B37" s="202"/>
      <c r="C37" s="260">
        <f t="shared" ref="C37:D37" si="2">SUM(C38,C50,C54,C58,C62,C66,C70,C74,C78,C82)</f>
        <v>20382</v>
      </c>
      <c r="D37" s="260">
        <f t="shared" si="2"/>
        <v>19637</v>
      </c>
      <c r="E37" s="260">
        <f>SUM(E38,E50,E54,E58,E62,E66,E70,E74,E78,E82)</f>
        <v>20287</v>
      </c>
      <c r="F37" s="260">
        <f>SUM(F38,F50,F54,F58,F62,F66,F70,F74,F78,F82)</f>
        <v>19291</v>
      </c>
      <c r="G37" s="260">
        <f t="shared" ref="G37:N37" si="3">SUM(G38,G50,G54,G58,G62,G66,G70,G74,G78,G82)</f>
        <v>22137</v>
      </c>
      <c r="H37" s="260">
        <f t="shared" si="3"/>
        <v>24399</v>
      </c>
      <c r="I37" s="260">
        <f t="shared" si="3"/>
        <v>23643</v>
      </c>
      <c r="J37" s="260">
        <f t="shared" si="3"/>
        <v>25952</v>
      </c>
      <c r="K37" s="260">
        <f t="shared" si="3"/>
        <v>23738</v>
      </c>
      <c r="L37" s="260">
        <f t="shared" si="3"/>
        <v>24735</v>
      </c>
      <c r="M37" s="260">
        <f t="shared" si="3"/>
        <v>23652</v>
      </c>
      <c r="N37" s="260">
        <f t="shared" si="3"/>
        <v>4683</v>
      </c>
      <c r="O37" s="261">
        <f>SUM(C37:N37)</f>
        <v>252536</v>
      </c>
      <c r="P37" s="177"/>
      <c r="Q37" s="177"/>
      <c r="R37" s="200"/>
      <c r="S37" s="177"/>
      <c r="T37" s="177"/>
      <c r="U37" s="200"/>
      <c r="V37" s="262"/>
      <c r="W37" s="200"/>
      <c r="X37" s="200"/>
      <c r="Y37" s="200"/>
      <c r="Z37" s="200"/>
      <c r="AA37" s="200"/>
      <c r="AB37" s="200"/>
      <c r="AC37" s="200"/>
      <c r="AD37" s="236"/>
      <c r="AE37" s="236"/>
      <c r="AF37" s="225"/>
      <c r="AG37" s="225"/>
      <c r="AH37" s="225"/>
      <c r="AI37" s="225"/>
      <c r="AJ37" s="225"/>
      <c r="AL37" s="225"/>
      <c r="AP37" s="225"/>
      <c r="AQ37" s="225"/>
      <c r="AR37" s="225"/>
      <c r="AS37" s="225"/>
    </row>
    <row r="38" spans="1:45" s="179" customFormat="1" ht="15" customHeight="1" thickTop="1" x14ac:dyDescent="0.2">
      <c r="A38" s="263" t="s">
        <v>746</v>
      </c>
      <c r="B38" s="263" t="s">
        <v>664</v>
      </c>
      <c r="C38" s="264">
        <f t="shared" ref="C38:N38" si="4">SUM(C39:C41)</f>
        <v>941</v>
      </c>
      <c r="D38" s="264">
        <f t="shared" si="4"/>
        <v>940</v>
      </c>
      <c r="E38" s="264">
        <f t="shared" si="4"/>
        <v>981</v>
      </c>
      <c r="F38" s="264">
        <f t="shared" si="4"/>
        <v>690</v>
      </c>
      <c r="G38" s="264">
        <f t="shared" si="4"/>
        <v>852</v>
      </c>
      <c r="H38" s="264">
        <f t="shared" si="4"/>
        <v>1085</v>
      </c>
      <c r="I38" s="264">
        <f t="shared" si="4"/>
        <v>1084</v>
      </c>
      <c r="J38" s="264">
        <f t="shared" si="4"/>
        <v>1021</v>
      </c>
      <c r="K38" s="264">
        <f t="shared" si="4"/>
        <v>885</v>
      </c>
      <c r="L38" s="264">
        <f t="shared" si="4"/>
        <v>968</v>
      </c>
      <c r="M38" s="264">
        <f t="shared" si="4"/>
        <v>1046</v>
      </c>
      <c r="N38" s="264">
        <f t="shared" si="4"/>
        <v>195</v>
      </c>
      <c r="O38" s="264">
        <f>SUM(C38:N38)</f>
        <v>10688</v>
      </c>
      <c r="P38" s="265"/>
      <c r="Q38" s="265"/>
      <c r="R38" s="200"/>
      <c r="S38" s="200"/>
      <c r="T38" s="200"/>
      <c r="U38" s="200"/>
      <c r="V38" s="262"/>
      <c r="W38" s="200"/>
      <c r="X38" s="200"/>
      <c r="Y38" s="200"/>
      <c r="Z38" s="200"/>
      <c r="AA38" s="200"/>
      <c r="AB38" s="200"/>
      <c r="AC38" s="200"/>
      <c r="AD38" s="236"/>
      <c r="AE38" s="236"/>
      <c r="AF38" s="225"/>
      <c r="AG38" s="225"/>
      <c r="AH38" s="225"/>
      <c r="AI38" s="225"/>
      <c r="AS38" s="225"/>
    </row>
    <row r="39" spans="1:45" s="179" customFormat="1" ht="15" customHeight="1" x14ac:dyDescent="0.2">
      <c r="A39" s="239"/>
      <c r="B39" s="239" t="s">
        <v>734</v>
      </c>
      <c r="C39" s="266">
        <v>188</v>
      </c>
      <c r="D39" s="266">
        <v>173</v>
      </c>
      <c r="E39" s="266">
        <v>194</v>
      </c>
      <c r="F39" s="266">
        <v>164</v>
      </c>
      <c r="G39" s="266">
        <v>180</v>
      </c>
      <c r="H39" s="266">
        <v>217</v>
      </c>
      <c r="I39" s="266">
        <v>228</v>
      </c>
      <c r="J39" s="266">
        <v>239</v>
      </c>
      <c r="K39" s="266">
        <v>223</v>
      </c>
      <c r="L39" s="267">
        <v>241</v>
      </c>
      <c r="M39" s="267">
        <v>240</v>
      </c>
      <c r="N39" s="267">
        <v>49</v>
      </c>
      <c r="O39" s="268">
        <f>O43+O47</f>
        <v>2336</v>
      </c>
      <c r="P39" s="177"/>
      <c r="Q39" s="177"/>
      <c r="R39" s="200"/>
      <c r="S39" s="177"/>
      <c r="T39" s="177"/>
      <c r="U39" s="200"/>
      <c r="V39" s="262"/>
      <c r="W39" s="177"/>
      <c r="X39" s="177"/>
      <c r="Y39" s="177"/>
      <c r="Z39" s="177"/>
      <c r="AA39" s="200"/>
      <c r="AB39" s="200"/>
      <c r="AC39" s="200"/>
      <c r="AD39" s="236"/>
      <c r="AE39" s="236"/>
      <c r="AF39" s="225"/>
      <c r="AG39" s="225"/>
      <c r="AH39" s="225"/>
      <c r="AI39" s="225"/>
      <c r="AS39" s="225"/>
    </row>
    <row r="40" spans="1:45" s="179" customFormat="1" ht="15" customHeight="1" x14ac:dyDescent="0.2">
      <c r="A40" s="239"/>
      <c r="B40" s="239" t="s">
        <v>735</v>
      </c>
      <c r="C40" s="266">
        <v>220</v>
      </c>
      <c r="D40" s="266">
        <v>212</v>
      </c>
      <c r="E40" s="266">
        <v>212</v>
      </c>
      <c r="F40" s="266">
        <v>192</v>
      </c>
      <c r="G40" s="266">
        <v>189</v>
      </c>
      <c r="H40" s="266">
        <v>267</v>
      </c>
      <c r="I40" s="266">
        <v>293</v>
      </c>
      <c r="J40" s="266">
        <v>275</v>
      </c>
      <c r="K40" s="266">
        <v>279</v>
      </c>
      <c r="L40" s="267">
        <v>290</v>
      </c>
      <c r="M40" s="267">
        <v>343</v>
      </c>
      <c r="N40" s="267">
        <v>57</v>
      </c>
      <c r="O40" s="268">
        <f>O44+O48</f>
        <v>2829</v>
      </c>
      <c r="P40" s="177"/>
      <c r="Q40" s="177"/>
      <c r="R40" s="177"/>
      <c r="S40" s="200"/>
      <c r="T40" s="200"/>
      <c r="U40" s="200"/>
      <c r="V40" s="262"/>
      <c r="W40" s="177"/>
      <c r="X40" s="177"/>
      <c r="Y40" s="177"/>
      <c r="Z40" s="177"/>
      <c r="AA40" s="177"/>
      <c r="AB40" s="200"/>
      <c r="AC40" s="177"/>
      <c r="AD40" s="236"/>
      <c r="AE40" s="220"/>
      <c r="AF40" s="225"/>
      <c r="AH40" s="225"/>
      <c r="AS40" s="225"/>
    </row>
    <row r="41" spans="1:45" s="179" customFormat="1" ht="15" customHeight="1" x14ac:dyDescent="0.2">
      <c r="A41" s="239"/>
      <c r="B41" s="239" t="s">
        <v>737</v>
      </c>
      <c r="C41" s="266">
        <v>533</v>
      </c>
      <c r="D41" s="266">
        <v>555</v>
      </c>
      <c r="E41" s="266">
        <v>575</v>
      </c>
      <c r="F41" s="266">
        <v>334</v>
      </c>
      <c r="G41" s="266">
        <v>483</v>
      </c>
      <c r="H41" s="266">
        <v>601</v>
      </c>
      <c r="I41" s="266">
        <v>563</v>
      </c>
      <c r="J41" s="266">
        <v>507</v>
      </c>
      <c r="K41" s="266">
        <v>383</v>
      </c>
      <c r="L41" s="267">
        <v>437</v>
      </c>
      <c r="M41" s="267">
        <v>463</v>
      </c>
      <c r="N41" s="267">
        <v>89</v>
      </c>
      <c r="O41" s="268">
        <f>O45+O49</f>
        <v>5523</v>
      </c>
      <c r="P41" s="177"/>
      <c r="Q41" s="177"/>
      <c r="R41" s="177"/>
      <c r="S41" s="177"/>
      <c r="T41" s="177"/>
      <c r="U41" s="200"/>
      <c r="V41" s="257"/>
      <c r="W41" s="177"/>
      <c r="X41" s="177"/>
      <c r="Y41" s="177"/>
      <c r="Z41" s="177"/>
      <c r="AA41" s="177"/>
      <c r="AB41" s="200"/>
      <c r="AC41" s="177"/>
      <c r="AD41" s="220"/>
      <c r="AE41" s="220"/>
      <c r="AS41" s="225"/>
    </row>
    <row r="42" spans="1:45" s="179" customFormat="1" ht="14.45" customHeight="1" x14ac:dyDescent="0.2">
      <c r="A42" s="269" t="s">
        <v>747</v>
      </c>
      <c r="B42" s="270" t="s">
        <v>664</v>
      </c>
      <c r="C42" s="271">
        <f t="shared" ref="C42:N42" si="5">SUM(C43:C45)</f>
        <v>294</v>
      </c>
      <c r="D42" s="271">
        <f t="shared" si="5"/>
        <v>363</v>
      </c>
      <c r="E42" s="271">
        <f t="shared" si="5"/>
        <v>360</v>
      </c>
      <c r="F42" s="271">
        <f t="shared" si="5"/>
        <v>125</v>
      </c>
      <c r="G42" s="271">
        <f t="shared" si="5"/>
        <v>203</v>
      </c>
      <c r="H42" s="271">
        <f t="shared" si="5"/>
        <v>314</v>
      </c>
      <c r="I42" s="271">
        <f t="shared" si="5"/>
        <v>321</v>
      </c>
      <c r="J42" s="271">
        <f t="shared" si="5"/>
        <v>335</v>
      </c>
      <c r="K42" s="271">
        <f t="shared" si="5"/>
        <v>154</v>
      </c>
      <c r="L42" s="271">
        <f t="shared" si="5"/>
        <v>158</v>
      </c>
      <c r="M42" s="271">
        <f t="shared" si="5"/>
        <v>289</v>
      </c>
      <c r="N42" s="271">
        <f t="shared" si="5"/>
        <v>62</v>
      </c>
      <c r="O42" s="271">
        <f t="shared" ref="O42:O81" si="6">SUM(C42:N42)</f>
        <v>2978</v>
      </c>
      <c r="P42" s="265"/>
      <c r="Q42" s="177"/>
      <c r="R42" s="177"/>
      <c r="S42" s="177"/>
      <c r="T42" s="177"/>
      <c r="U42" s="177"/>
      <c r="V42" s="257"/>
      <c r="W42" s="177"/>
      <c r="X42" s="177"/>
      <c r="Y42" s="177"/>
      <c r="Z42" s="177"/>
      <c r="AA42" s="177"/>
      <c r="AB42" s="200"/>
      <c r="AC42" s="177"/>
      <c r="AD42" s="220"/>
      <c r="AE42" s="220"/>
      <c r="AF42" s="225"/>
      <c r="AG42" s="225"/>
      <c r="AH42" s="225"/>
      <c r="AQ42" s="225"/>
      <c r="AR42" s="225"/>
      <c r="AS42" s="225"/>
    </row>
    <row r="43" spans="1:45" s="179" customFormat="1" ht="14.45" customHeight="1" x14ac:dyDescent="0.2">
      <c r="A43" s="272"/>
      <c r="B43" s="239" t="s">
        <v>734</v>
      </c>
      <c r="C43" s="266">
        <v>45</v>
      </c>
      <c r="D43" s="266">
        <v>42</v>
      </c>
      <c r="E43" s="266">
        <v>33</v>
      </c>
      <c r="F43" s="266">
        <v>9</v>
      </c>
      <c r="G43" s="266">
        <v>24</v>
      </c>
      <c r="H43" s="266">
        <v>30</v>
      </c>
      <c r="I43" s="266">
        <v>42</v>
      </c>
      <c r="J43" s="266">
        <v>49</v>
      </c>
      <c r="K43" s="266">
        <v>25</v>
      </c>
      <c r="L43" s="267">
        <v>29</v>
      </c>
      <c r="M43" s="267">
        <v>31</v>
      </c>
      <c r="N43" s="267">
        <v>8</v>
      </c>
      <c r="O43" s="273">
        <f t="shared" si="6"/>
        <v>367</v>
      </c>
      <c r="P43" s="265"/>
      <c r="Q43" s="177"/>
      <c r="R43" s="177"/>
      <c r="S43" s="177"/>
      <c r="T43" s="177"/>
      <c r="U43" s="177"/>
      <c r="V43" s="257"/>
      <c r="W43" s="177"/>
      <c r="X43" s="177"/>
      <c r="Y43" s="177"/>
      <c r="Z43" s="177"/>
      <c r="AA43" s="177"/>
      <c r="AB43" s="200"/>
      <c r="AC43" s="200"/>
      <c r="AD43" s="220"/>
      <c r="AE43" s="236"/>
      <c r="AF43" s="225"/>
      <c r="AG43" s="225"/>
      <c r="AH43" s="225"/>
      <c r="AI43" s="225"/>
      <c r="AQ43" s="225"/>
      <c r="AR43" s="225"/>
      <c r="AS43" s="225"/>
    </row>
    <row r="44" spans="1:45" s="179" customFormat="1" ht="14.45" customHeight="1" x14ac:dyDescent="0.2">
      <c r="A44" s="272"/>
      <c r="B44" s="239" t="s">
        <v>735</v>
      </c>
      <c r="C44" s="266">
        <v>50</v>
      </c>
      <c r="D44" s="266">
        <v>39</v>
      </c>
      <c r="E44" s="266">
        <v>54</v>
      </c>
      <c r="F44" s="266">
        <v>35</v>
      </c>
      <c r="G44" s="266">
        <v>34</v>
      </c>
      <c r="H44" s="266">
        <v>41</v>
      </c>
      <c r="I44" s="266">
        <v>46</v>
      </c>
      <c r="J44" s="266">
        <v>60</v>
      </c>
      <c r="K44" s="266">
        <v>40</v>
      </c>
      <c r="L44" s="267">
        <v>26</v>
      </c>
      <c r="M44" s="267">
        <v>49</v>
      </c>
      <c r="N44" s="267">
        <v>12</v>
      </c>
      <c r="O44" s="273">
        <f t="shared" si="6"/>
        <v>486</v>
      </c>
      <c r="P44" s="177"/>
      <c r="Q44" s="177"/>
      <c r="R44" s="177"/>
      <c r="S44" s="177"/>
      <c r="T44" s="177"/>
      <c r="U44" s="177"/>
      <c r="V44" s="257"/>
      <c r="W44" s="177"/>
      <c r="X44" s="177"/>
      <c r="Y44" s="177"/>
      <c r="Z44" s="177"/>
      <c r="AA44" s="177"/>
      <c r="AB44" s="200"/>
      <c r="AC44" s="177"/>
      <c r="AD44" s="236"/>
      <c r="AE44" s="220"/>
      <c r="AF44" s="225"/>
      <c r="AG44" s="225"/>
      <c r="AH44" s="225"/>
      <c r="AI44" s="225"/>
      <c r="AQ44" s="225"/>
      <c r="AR44" s="225"/>
      <c r="AS44" s="225"/>
    </row>
    <row r="45" spans="1:45" s="179" customFormat="1" ht="14.45" customHeight="1" x14ac:dyDescent="0.2">
      <c r="A45" s="272"/>
      <c r="B45" s="239" t="s">
        <v>737</v>
      </c>
      <c r="C45" s="266">
        <v>199</v>
      </c>
      <c r="D45" s="266">
        <v>282</v>
      </c>
      <c r="E45" s="266">
        <v>273</v>
      </c>
      <c r="F45" s="266">
        <v>81</v>
      </c>
      <c r="G45" s="266">
        <v>145</v>
      </c>
      <c r="H45" s="266">
        <v>243</v>
      </c>
      <c r="I45" s="266">
        <v>233</v>
      </c>
      <c r="J45" s="266">
        <v>226</v>
      </c>
      <c r="K45" s="266">
        <v>89</v>
      </c>
      <c r="L45" s="267">
        <v>103</v>
      </c>
      <c r="M45" s="267">
        <v>209</v>
      </c>
      <c r="N45" s="267">
        <v>42</v>
      </c>
      <c r="O45" s="273">
        <f t="shared" si="6"/>
        <v>2125</v>
      </c>
      <c r="P45" s="177"/>
      <c r="Q45" s="177"/>
      <c r="R45" s="177"/>
      <c r="S45" s="177"/>
      <c r="T45" s="177"/>
      <c r="U45" s="177"/>
      <c r="V45" s="257"/>
      <c r="W45" s="177"/>
      <c r="X45" s="177"/>
      <c r="Y45" s="177"/>
      <c r="Z45" s="177"/>
      <c r="AA45" s="177"/>
      <c r="AB45" s="200"/>
      <c r="AC45" s="177"/>
      <c r="AD45" s="236"/>
      <c r="AE45" s="220"/>
      <c r="AF45" s="225"/>
      <c r="AG45" s="225"/>
      <c r="AH45" s="225"/>
      <c r="AI45" s="225"/>
      <c r="AQ45" s="225"/>
      <c r="AR45" s="225"/>
      <c r="AS45" s="225"/>
    </row>
    <row r="46" spans="1:45" s="179" customFormat="1" ht="14.45" customHeight="1" x14ac:dyDescent="0.2">
      <c r="A46" s="269" t="s">
        <v>748</v>
      </c>
      <c r="B46" s="270" t="s">
        <v>664</v>
      </c>
      <c r="C46" s="271">
        <f t="shared" ref="C46:N46" si="7">SUM(C47:C49)</f>
        <v>647</v>
      </c>
      <c r="D46" s="271">
        <f t="shared" si="7"/>
        <v>577</v>
      </c>
      <c r="E46" s="271">
        <f t="shared" si="7"/>
        <v>621</v>
      </c>
      <c r="F46" s="271">
        <f t="shared" si="7"/>
        <v>565</v>
      </c>
      <c r="G46" s="271">
        <f t="shared" si="7"/>
        <v>649</v>
      </c>
      <c r="H46" s="271">
        <f t="shared" si="7"/>
        <v>771</v>
      </c>
      <c r="I46" s="271">
        <f t="shared" si="7"/>
        <v>763</v>
      </c>
      <c r="J46" s="271">
        <f t="shared" si="7"/>
        <v>686</v>
      </c>
      <c r="K46" s="271">
        <f t="shared" si="7"/>
        <v>731</v>
      </c>
      <c r="L46" s="271">
        <f t="shared" si="7"/>
        <v>810</v>
      </c>
      <c r="M46" s="271">
        <f t="shared" si="7"/>
        <v>757</v>
      </c>
      <c r="N46" s="271">
        <f t="shared" si="7"/>
        <v>133</v>
      </c>
      <c r="O46" s="271">
        <f t="shared" si="6"/>
        <v>7710</v>
      </c>
      <c r="P46" s="177"/>
      <c r="Q46" s="177"/>
      <c r="R46" s="177"/>
      <c r="S46" s="177"/>
      <c r="T46" s="177"/>
      <c r="U46" s="177"/>
      <c r="V46" s="257"/>
      <c r="W46" s="177"/>
      <c r="X46" s="177"/>
      <c r="Y46" s="177"/>
      <c r="Z46" s="177"/>
      <c r="AA46" s="177"/>
      <c r="AB46" s="200"/>
      <c r="AC46" s="177"/>
      <c r="AD46" s="236"/>
      <c r="AE46" s="220"/>
      <c r="AF46" s="225"/>
      <c r="AG46" s="225"/>
      <c r="AH46" s="225"/>
      <c r="AI46" s="225"/>
      <c r="AP46" s="225"/>
      <c r="AQ46" s="225"/>
      <c r="AR46" s="225"/>
      <c r="AS46" s="225"/>
    </row>
    <row r="47" spans="1:45" s="179" customFormat="1" ht="14.45" customHeight="1" x14ac:dyDescent="0.2">
      <c r="A47" s="272"/>
      <c r="B47" s="239" t="s">
        <v>734</v>
      </c>
      <c r="C47" s="266">
        <v>143</v>
      </c>
      <c r="D47" s="266">
        <v>131</v>
      </c>
      <c r="E47" s="266">
        <v>161</v>
      </c>
      <c r="F47" s="266">
        <v>155</v>
      </c>
      <c r="G47" s="266">
        <v>156</v>
      </c>
      <c r="H47" s="266">
        <v>187</v>
      </c>
      <c r="I47" s="266">
        <v>186</v>
      </c>
      <c r="J47" s="266">
        <v>190</v>
      </c>
      <c r="K47" s="266">
        <v>198</v>
      </c>
      <c r="L47" s="267">
        <v>212</v>
      </c>
      <c r="M47" s="267">
        <v>209</v>
      </c>
      <c r="N47" s="267">
        <v>41</v>
      </c>
      <c r="O47" s="273">
        <f t="shared" si="6"/>
        <v>1969</v>
      </c>
      <c r="P47" s="177"/>
      <c r="Q47" s="177"/>
      <c r="R47" s="177"/>
      <c r="S47" s="177"/>
      <c r="T47" s="177"/>
      <c r="U47" s="177"/>
      <c r="V47" s="262"/>
      <c r="W47" s="200"/>
      <c r="X47" s="200"/>
      <c r="Y47" s="200"/>
      <c r="Z47" s="200"/>
      <c r="AA47" s="200"/>
      <c r="AB47" s="200"/>
      <c r="AC47" s="200"/>
      <c r="AD47" s="236"/>
      <c r="AE47" s="236"/>
      <c r="AF47" s="225"/>
      <c r="AG47" s="225"/>
      <c r="AH47" s="225"/>
      <c r="AI47" s="225"/>
      <c r="AP47" s="225"/>
      <c r="AQ47" s="225"/>
      <c r="AR47" s="225"/>
      <c r="AS47" s="225"/>
    </row>
    <row r="48" spans="1:45" s="179" customFormat="1" ht="14.45" customHeight="1" x14ac:dyDescent="0.2">
      <c r="A48" s="272"/>
      <c r="B48" s="239" t="s">
        <v>735</v>
      </c>
      <c r="C48" s="266">
        <v>170</v>
      </c>
      <c r="D48" s="266">
        <v>173</v>
      </c>
      <c r="E48" s="266">
        <v>158</v>
      </c>
      <c r="F48" s="266">
        <v>157</v>
      </c>
      <c r="G48" s="266">
        <v>155</v>
      </c>
      <c r="H48" s="266">
        <v>226</v>
      </c>
      <c r="I48" s="266">
        <v>247</v>
      </c>
      <c r="J48" s="266">
        <v>215</v>
      </c>
      <c r="K48" s="266">
        <v>239</v>
      </c>
      <c r="L48" s="267">
        <v>264</v>
      </c>
      <c r="M48" s="267">
        <v>294</v>
      </c>
      <c r="N48" s="267">
        <v>45</v>
      </c>
      <c r="O48" s="273">
        <f t="shared" si="6"/>
        <v>2343</v>
      </c>
      <c r="P48" s="177"/>
      <c r="Q48" s="177"/>
      <c r="R48" s="177"/>
      <c r="S48" s="177"/>
      <c r="T48" s="177"/>
      <c r="U48" s="200"/>
      <c r="V48" s="262"/>
      <c r="W48" s="200"/>
      <c r="X48" s="200"/>
      <c r="Y48" s="200"/>
      <c r="Z48" s="200"/>
      <c r="AA48" s="200"/>
      <c r="AB48" s="200"/>
      <c r="AC48" s="200"/>
      <c r="AD48" s="236"/>
      <c r="AE48" s="236"/>
      <c r="AF48" s="225"/>
      <c r="AG48" s="225"/>
      <c r="AH48" s="225"/>
      <c r="AI48" s="225"/>
      <c r="AL48" s="225"/>
      <c r="AM48" s="225"/>
      <c r="AN48" s="225"/>
      <c r="AO48" s="225"/>
      <c r="AP48" s="225"/>
      <c r="AQ48" s="225"/>
      <c r="AR48" s="225"/>
      <c r="AS48" s="225"/>
    </row>
    <row r="49" spans="1:45" s="179" customFormat="1" ht="14.45" customHeight="1" x14ac:dyDescent="0.2">
      <c r="A49" s="272"/>
      <c r="B49" s="239" t="s">
        <v>737</v>
      </c>
      <c r="C49" s="266">
        <v>334</v>
      </c>
      <c r="D49" s="266">
        <v>273</v>
      </c>
      <c r="E49" s="266">
        <v>302</v>
      </c>
      <c r="F49" s="266">
        <v>253</v>
      </c>
      <c r="G49" s="266">
        <v>338</v>
      </c>
      <c r="H49" s="266">
        <v>358</v>
      </c>
      <c r="I49" s="266">
        <v>330</v>
      </c>
      <c r="J49" s="266">
        <v>281</v>
      </c>
      <c r="K49" s="266">
        <v>294</v>
      </c>
      <c r="L49" s="267">
        <v>334</v>
      </c>
      <c r="M49" s="267">
        <v>254</v>
      </c>
      <c r="N49" s="267">
        <v>47</v>
      </c>
      <c r="O49" s="273">
        <f t="shared" si="6"/>
        <v>3398</v>
      </c>
      <c r="P49" s="177"/>
      <c r="Q49" s="177"/>
      <c r="R49" s="177"/>
      <c r="S49" s="177"/>
      <c r="T49" s="177"/>
      <c r="U49" s="177"/>
      <c r="V49" s="257"/>
      <c r="W49" s="177"/>
      <c r="X49" s="177"/>
      <c r="Y49" s="177"/>
      <c r="Z49" s="177"/>
      <c r="AA49" s="177"/>
      <c r="AB49" s="177"/>
      <c r="AC49" s="177"/>
      <c r="AD49" s="236"/>
      <c r="AE49" s="220"/>
      <c r="AF49" s="225"/>
      <c r="AG49" s="225"/>
      <c r="AH49" s="225"/>
      <c r="AI49" s="225"/>
      <c r="AP49" s="225"/>
      <c r="AQ49" s="225"/>
      <c r="AR49" s="225"/>
      <c r="AS49" s="225"/>
    </row>
    <row r="50" spans="1:45" s="179" customFormat="1" ht="14.45" customHeight="1" x14ac:dyDescent="0.2">
      <c r="A50" s="270" t="s">
        <v>584</v>
      </c>
      <c r="B50" s="270" t="s">
        <v>664</v>
      </c>
      <c r="C50" s="271">
        <f t="shared" ref="C50:N50" si="8">SUM(C51:C53)</f>
        <v>2920</v>
      </c>
      <c r="D50" s="271">
        <f t="shared" si="8"/>
        <v>3068</v>
      </c>
      <c r="E50" s="271">
        <f t="shared" si="8"/>
        <v>4452</v>
      </c>
      <c r="F50" s="271">
        <f t="shared" si="8"/>
        <v>1938</v>
      </c>
      <c r="G50" s="271">
        <f t="shared" si="8"/>
        <v>2272</v>
      </c>
      <c r="H50" s="271">
        <f t="shared" si="8"/>
        <v>2415</v>
      </c>
      <c r="I50" s="271">
        <f t="shared" si="8"/>
        <v>1502</v>
      </c>
      <c r="J50" s="271">
        <f t="shared" si="8"/>
        <v>1748</v>
      </c>
      <c r="K50" s="271">
        <f t="shared" si="8"/>
        <v>1735</v>
      </c>
      <c r="L50" s="271">
        <f t="shared" si="8"/>
        <v>1878</v>
      </c>
      <c r="M50" s="271">
        <f t="shared" si="8"/>
        <v>1270</v>
      </c>
      <c r="N50" s="271">
        <f t="shared" si="8"/>
        <v>275</v>
      </c>
      <c r="O50" s="271">
        <f t="shared" si="6"/>
        <v>25473</v>
      </c>
      <c r="P50" s="177"/>
      <c r="Q50" s="177"/>
      <c r="R50" s="177"/>
      <c r="S50" s="177"/>
      <c r="T50" s="177"/>
      <c r="U50" s="200"/>
      <c r="V50" s="262"/>
      <c r="W50" s="200"/>
      <c r="X50" s="200"/>
      <c r="Y50" s="200"/>
      <c r="Z50" s="200"/>
      <c r="AA50" s="200"/>
      <c r="AB50" s="200"/>
      <c r="AC50" s="200"/>
      <c r="AD50" s="236"/>
      <c r="AE50" s="236"/>
      <c r="AF50" s="225"/>
      <c r="AG50" s="225"/>
      <c r="AH50" s="225"/>
      <c r="AI50" s="225"/>
      <c r="AP50" s="225"/>
      <c r="AQ50" s="225"/>
      <c r="AR50" s="225"/>
      <c r="AS50" s="225"/>
    </row>
    <row r="51" spans="1:45" s="179" customFormat="1" ht="14.45" customHeight="1" x14ac:dyDescent="0.2">
      <c r="A51" s="239"/>
      <c r="B51" s="239" t="s">
        <v>734</v>
      </c>
      <c r="C51" s="266">
        <v>192</v>
      </c>
      <c r="D51" s="266">
        <v>185</v>
      </c>
      <c r="E51" s="266">
        <v>180</v>
      </c>
      <c r="F51" s="266">
        <v>97</v>
      </c>
      <c r="G51" s="266">
        <v>240</v>
      </c>
      <c r="H51" s="266">
        <v>302</v>
      </c>
      <c r="I51" s="266">
        <v>175</v>
      </c>
      <c r="J51" s="266">
        <v>174</v>
      </c>
      <c r="K51" s="266">
        <v>153</v>
      </c>
      <c r="L51" s="267">
        <v>159</v>
      </c>
      <c r="M51" s="267">
        <v>132</v>
      </c>
      <c r="N51" s="267">
        <v>34</v>
      </c>
      <c r="O51" s="273">
        <f t="shared" si="6"/>
        <v>2023</v>
      </c>
      <c r="P51" s="177"/>
      <c r="Q51" s="177"/>
      <c r="R51" s="177"/>
      <c r="S51" s="177"/>
      <c r="T51" s="177"/>
      <c r="U51" s="177"/>
      <c r="V51" s="257"/>
      <c r="W51" s="177"/>
      <c r="X51" s="200"/>
      <c r="Y51" s="200"/>
      <c r="Z51" s="200"/>
      <c r="AA51" s="200"/>
      <c r="AB51" s="200"/>
      <c r="AC51" s="200"/>
      <c r="AD51" s="236"/>
      <c r="AE51" s="236"/>
      <c r="AF51" s="225"/>
      <c r="AG51" s="225"/>
      <c r="AH51" s="225"/>
      <c r="AI51" s="225"/>
      <c r="AO51" s="225"/>
      <c r="AP51" s="225"/>
      <c r="AQ51" s="225"/>
      <c r="AR51" s="225"/>
      <c r="AS51" s="225"/>
    </row>
    <row r="52" spans="1:45" s="179" customFormat="1" ht="14.45" customHeight="1" x14ac:dyDescent="0.2">
      <c r="A52" s="239"/>
      <c r="B52" s="239" t="s">
        <v>735</v>
      </c>
      <c r="C52" s="266">
        <v>233</v>
      </c>
      <c r="D52" s="266">
        <v>211</v>
      </c>
      <c r="E52" s="266">
        <v>250</v>
      </c>
      <c r="F52" s="266">
        <v>189</v>
      </c>
      <c r="G52" s="266">
        <v>255</v>
      </c>
      <c r="H52" s="266">
        <v>349</v>
      </c>
      <c r="I52" s="266">
        <v>234</v>
      </c>
      <c r="J52" s="266">
        <v>366</v>
      </c>
      <c r="K52" s="266">
        <v>348</v>
      </c>
      <c r="L52" s="267">
        <v>254</v>
      </c>
      <c r="M52" s="267">
        <v>272</v>
      </c>
      <c r="N52" s="267">
        <v>59</v>
      </c>
      <c r="O52" s="273">
        <f t="shared" si="6"/>
        <v>3020</v>
      </c>
      <c r="P52" s="177"/>
      <c r="Q52" s="177"/>
      <c r="R52" s="177"/>
      <c r="S52" s="177"/>
      <c r="T52" s="177"/>
      <c r="U52" s="177"/>
      <c r="V52" s="257"/>
      <c r="W52" s="177"/>
      <c r="X52" s="177"/>
      <c r="Y52" s="200"/>
      <c r="Z52" s="200"/>
      <c r="AA52" s="200"/>
      <c r="AB52" s="200"/>
      <c r="AC52" s="177"/>
      <c r="AD52" s="236"/>
      <c r="AE52" s="220"/>
      <c r="AF52" s="225"/>
      <c r="AG52" s="225"/>
      <c r="AH52" s="225"/>
      <c r="AI52" s="225"/>
      <c r="AP52" s="225"/>
      <c r="AQ52" s="225"/>
      <c r="AR52" s="225"/>
      <c r="AS52" s="225"/>
    </row>
    <row r="53" spans="1:45" s="179" customFormat="1" ht="14.45" customHeight="1" x14ac:dyDescent="0.2">
      <c r="A53" s="239"/>
      <c r="B53" s="239" t="s">
        <v>737</v>
      </c>
      <c r="C53" s="266">
        <v>2495</v>
      </c>
      <c r="D53" s="266">
        <v>2672</v>
      </c>
      <c r="E53" s="266">
        <v>4022</v>
      </c>
      <c r="F53" s="266">
        <v>1652</v>
      </c>
      <c r="G53" s="266">
        <v>1777</v>
      </c>
      <c r="H53" s="266">
        <v>1764</v>
      </c>
      <c r="I53" s="266">
        <v>1093</v>
      </c>
      <c r="J53" s="266">
        <v>1208</v>
      </c>
      <c r="K53" s="266">
        <v>1234</v>
      </c>
      <c r="L53" s="267">
        <v>1465</v>
      </c>
      <c r="M53" s="267">
        <v>866</v>
      </c>
      <c r="N53" s="267">
        <v>182</v>
      </c>
      <c r="O53" s="273">
        <f t="shared" si="6"/>
        <v>20430</v>
      </c>
      <c r="P53" s="177"/>
      <c r="Q53" s="177"/>
      <c r="R53" s="177"/>
      <c r="S53" s="177"/>
      <c r="T53" s="177"/>
      <c r="U53" s="177"/>
      <c r="V53" s="257"/>
      <c r="W53" s="177"/>
      <c r="X53" s="200"/>
      <c r="Y53" s="200"/>
      <c r="Z53" s="200"/>
      <c r="AA53" s="200"/>
      <c r="AB53" s="200"/>
      <c r="AC53" s="200"/>
      <c r="AD53" s="236"/>
      <c r="AE53" s="236"/>
      <c r="AF53" s="225"/>
      <c r="AG53" s="225"/>
      <c r="AH53" s="225"/>
      <c r="AI53" s="225"/>
      <c r="AP53" s="225"/>
      <c r="AQ53" s="225"/>
      <c r="AR53" s="225"/>
      <c r="AS53" s="225"/>
    </row>
    <row r="54" spans="1:45" s="179" customFormat="1" ht="14.45" customHeight="1" x14ac:dyDescent="0.2">
      <c r="A54" s="270" t="s">
        <v>588</v>
      </c>
      <c r="B54" s="270" t="s">
        <v>664</v>
      </c>
      <c r="C54" s="271">
        <f t="shared" ref="C54:N54" si="9">SUM(C55:C57)</f>
        <v>549</v>
      </c>
      <c r="D54" s="271">
        <f t="shared" si="9"/>
        <v>385</v>
      </c>
      <c r="E54" s="271">
        <f t="shared" si="9"/>
        <v>409</v>
      </c>
      <c r="F54" s="271">
        <f t="shared" si="9"/>
        <v>477</v>
      </c>
      <c r="G54" s="271">
        <f t="shared" si="9"/>
        <v>358</v>
      </c>
      <c r="H54" s="271">
        <f t="shared" si="9"/>
        <v>985</v>
      </c>
      <c r="I54" s="271">
        <f t="shared" si="9"/>
        <v>1157</v>
      </c>
      <c r="J54" s="271">
        <f t="shared" si="9"/>
        <v>1060</v>
      </c>
      <c r="K54" s="271">
        <f t="shared" si="9"/>
        <v>796</v>
      </c>
      <c r="L54" s="271">
        <f t="shared" si="9"/>
        <v>628</v>
      </c>
      <c r="M54" s="271">
        <f t="shared" si="9"/>
        <v>657</v>
      </c>
      <c r="N54" s="271">
        <f t="shared" si="9"/>
        <v>97</v>
      </c>
      <c r="O54" s="271">
        <f t="shared" si="6"/>
        <v>7558</v>
      </c>
      <c r="P54" s="177"/>
      <c r="Q54" s="177"/>
      <c r="R54" s="177"/>
      <c r="S54" s="177"/>
      <c r="T54" s="177"/>
      <c r="U54" s="177"/>
      <c r="V54" s="257"/>
      <c r="W54" s="177"/>
      <c r="X54" s="177"/>
      <c r="Y54" s="200"/>
      <c r="Z54" s="200"/>
      <c r="AA54" s="177"/>
      <c r="AB54" s="200"/>
      <c r="AC54" s="177"/>
      <c r="AD54" s="220"/>
      <c r="AE54" s="220"/>
      <c r="AF54" s="225"/>
      <c r="AG54" s="225"/>
      <c r="AH54" s="225"/>
      <c r="AI54" s="225"/>
      <c r="AP54" s="225"/>
      <c r="AQ54" s="225"/>
      <c r="AR54" s="225"/>
      <c r="AS54" s="225"/>
    </row>
    <row r="55" spans="1:45" s="179" customFormat="1" ht="14.45" customHeight="1" x14ac:dyDescent="0.2">
      <c r="A55" s="239"/>
      <c r="B55" s="239" t="s">
        <v>734</v>
      </c>
      <c r="C55" s="266">
        <v>162</v>
      </c>
      <c r="D55" s="266">
        <v>166</v>
      </c>
      <c r="E55" s="266">
        <v>190</v>
      </c>
      <c r="F55" s="266">
        <v>168</v>
      </c>
      <c r="G55" s="266">
        <v>150</v>
      </c>
      <c r="H55" s="266">
        <v>180</v>
      </c>
      <c r="I55" s="266">
        <v>196</v>
      </c>
      <c r="J55" s="266">
        <v>230</v>
      </c>
      <c r="K55" s="266">
        <v>167</v>
      </c>
      <c r="L55" s="267">
        <v>205</v>
      </c>
      <c r="M55" s="267">
        <v>237</v>
      </c>
      <c r="N55" s="267">
        <v>39</v>
      </c>
      <c r="O55" s="273">
        <f t="shared" si="6"/>
        <v>2090</v>
      </c>
      <c r="P55" s="177"/>
      <c r="Q55" s="177"/>
      <c r="R55" s="177"/>
      <c r="S55" s="177"/>
      <c r="T55" s="177"/>
      <c r="U55" s="177"/>
      <c r="V55" s="257"/>
      <c r="W55" s="177"/>
      <c r="X55" s="177"/>
      <c r="Y55" s="177"/>
      <c r="Z55" s="200"/>
      <c r="AA55" s="200"/>
      <c r="AB55" s="200"/>
      <c r="AC55" s="200"/>
      <c r="AD55" s="236"/>
      <c r="AE55" s="236"/>
      <c r="AF55" s="225"/>
      <c r="AG55" s="225"/>
      <c r="AH55" s="225"/>
      <c r="AP55" s="225"/>
      <c r="AQ55" s="225"/>
      <c r="AR55" s="225"/>
      <c r="AS55" s="225"/>
    </row>
    <row r="56" spans="1:45" s="179" customFormat="1" ht="14.45" customHeight="1" x14ac:dyDescent="0.2">
      <c r="A56" s="239"/>
      <c r="B56" s="239" t="s">
        <v>735</v>
      </c>
      <c r="C56" s="266">
        <v>49</v>
      </c>
      <c r="D56" s="266">
        <v>50</v>
      </c>
      <c r="E56" s="266">
        <v>30</v>
      </c>
      <c r="F56" s="266">
        <v>40</v>
      </c>
      <c r="G56" s="266">
        <v>44</v>
      </c>
      <c r="H56" s="266">
        <v>79</v>
      </c>
      <c r="I56" s="266">
        <v>96</v>
      </c>
      <c r="J56" s="266">
        <v>120</v>
      </c>
      <c r="K56" s="266">
        <v>102</v>
      </c>
      <c r="L56" s="267">
        <v>128</v>
      </c>
      <c r="M56" s="267">
        <v>136</v>
      </c>
      <c r="N56" s="267">
        <v>24</v>
      </c>
      <c r="O56" s="273">
        <f t="shared" si="6"/>
        <v>898</v>
      </c>
      <c r="P56" s="177"/>
      <c r="Q56" s="177"/>
      <c r="R56" s="177"/>
      <c r="S56" s="177"/>
      <c r="T56" s="177"/>
      <c r="U56" s="177"/>
      <c r="V56" s="262"/>
      <c r="W56" s="200"/>
      <c r="X56" s="200"/>
      <c r="Y56" s="200"/>
      <c r="Z56" s="200"/>
      <c r="AA56" s="200"/>
      <c r="AB56" s="200"/>
      <c r="AC56" s="200"/>
      <c r="AD56" s="236"/>
      <c r="AE56" s="236"/>
      <c r="AF56" s="225"/>
      <c r="AG56" s="225"/>
      <c r="AH56" s="225"/>
      <c r="AI56" s="225"/>
      <c r="AP56" s="225"/>
      <c r="AQ56" s="225"/>
      <c r="AR56" s="225"/>
      <c r="AS56" s="225"/>
    </row>
    <row r="57" spans="1:45" s="179" customFormat="1" ht="14.45" customHeight="1" x14ac:dyDescent="0.2">
      <c r="A57" s="239"/>
      <c r="B57" s="239" t="s">
        <v>737</v>
      </c>
      <c r="C57" s="266">
        <v>338</v>
      </c>
      <c r="D57" s="266">
        <v>169</v>
      </c>
      <c r="E57" s="266">
        <v>189</v>
      </c>
      <c r="F57" s="266">
        <v>269</v>
      </c>
      <c r="G57" s="266">
        <v>164</v>
      </c>
      <c r="H57" s="266">
        <v>726</v>
      </c>
      <c r="I57" s="266">
        <v>865</v>
      </c>
      <c r="J57" s="266">
        <v>710</v>
      </c>
      <c r="K57" s="266">
        <v>527</v>
      </c>
      <c r="L57" s="267">
        <v>295</v>
      </c>
      <c r="M57" s="267">
        <v>284</v>
      </c>
      <c r="N57" s="267">
        <v>34</v>
      </c>
      <c r="O57" s="273">
        <f t="shared" si="6"/>
        <v>4570</v>
      </c>
      <c r="P57" s="177"/>
      <c r="Q57" s="177"/>
      <c r="R57" s="177"/>
      <c r="S57" s="177"/>
      <c r="T57" s="177"/>
      <c r="U57" s="177"/>
      <c r="V57" s="262"/>
      <c r="W57" s="200"/>
      <c r="X57" s="200"/>
      <c r="Y57" s="200"/>
      <c r="Z57" s="200"/>
      <c r="AA57" s="200"/>
      <c r="AB57" s="200"/>
      <c r="AC57" s="177"/>
      <c r="AD57" s="220"/>
      <c r="AE57" s="220"/>
      <c r="AF57" s="225"/>
      <c r="AG57" s="225"/>
      <c r="AI57" s="225"/>
      <c r="AP57" s="225"/>
      <c r="AQ57" s="225"/>
      <c r="AR57" s="225"/>
      <c r="AS57" s="225"/>
    </row>
    <row r="58" spans="1:45" s="179" customFormat="1" ht="14.45" customHeight="1" x14ac:dyDescent="0.2">
      <c r="A58" s="270" t="s">
        <v>749</v>
      </c>
      <c r="B58" s="270" t="s">
        <v>664</v>
      </c>
      <c r="C58" s="271">
        <f t="shared" ref="C58:N58" si="10">SUM(C59:C61)</f>
        <v>5626</v>
      </c>
      <c r="D58" s="271">
        <f t="shared" si="10"/>
        <v>5630</v>
      </c>
      <c r="E58" s="271">
        <f t="shared" si="10"/>
        <v>5130</v>
      </c>
      <c r="F58" s="271">
        <f t="shared" si="10"/>
        <v>4732</v>
      </c>
      <c r="G58" s="271">
        <f t="shared" si="10"/>
        <v>5259</v>
      </c>
      <c r="H58" s="271">
        <f t="shared" si="10"/>
        <v>6017</v>
      </c>
      <c r="I58" s="271">
        <f t="shared" si="10"/>
        <v>5345</v>
      </c>
      <c r="J58" s="271">
        <f t="shared" si="10"/>
        <v>4785</v>
      </c>
      <c r="K58" s="271">
        <f t="shared" si="10"/>
        <v>4213</v>
      </c>
      <c r="L58" s="271">
        <f t="shared" si="10"/>
        <v>4806</v>
      </c>
      <c r="M58" s="271">
        <f t="shared" si="10"/>
        <v>4977</v>
      </c>
      <c r="N58" s="271">
        <f t="shared" si="10"/>
        <v>972</v>
      </c>
      <c r="O58" s="271">
        <f t="shared" si="6"/>
        <v>57492</v>
      </c>
      <c r="P58" s="177"/>
      <c r="Q58" s="177"/>
      <c r="R58" s="177"/>
      <c r="S58" s="177"/>
      <c r="T58" s="177"/>
      <c r="U58" s="177"/>
      <c r="V58" s="257"/>
      <c r="W58" s="177"/>
      <c r="X58" s="177"/>
      <c r="Y58" s="200"/>
      <c r="Z58" s="200"/>
      <c r="AA58" s="200"/>
      <c r="AB58" s="200"/>
      <c r="AC58" s="200"/>
      <c r="AD58" s="236"/>
      <c r="AE58" s="236"/>
      <c r="AF58" s="225"/>
      <c r="AG58" s="225"/>
      <c r="AH58" s="225"/>
      <c r="AI58" s="225"/>
      <c r="AP58" s="225"/>
      <c r="AQ58" s="225"/>
      <c r="AR58" s="225"/>
      <c r="AS58" s="225"/>
    </row>
    <row r="59" spans="1:45" s="179" customFormat="1" ht="14.45" customHeight="1" x14ac:dyDescent="0.2">
      <c r="A59" s="239"/>
      <c r="B59" s="239" t="s">
        <v>734</v>
      </c>
      <c r="C59" s="266">
        <v>103</v>
      </c>
      <c r="D59" s="266">
        <v>54</v>
      </c>
      <c r="E59" s="266">
        <v>59</v>
      </c>
      <c r="F59" s="266">
        <v>75</v>
      </c>
      <c r="G59" s="266">
        <v>46</v>
      </c>
      <c r="H59" s="266">
        <v>42</v>
      </c>
      <c r="I59" s="266">
        <v>65</v>
      </c>
      <c r="J59" s="266">
        <v>25</v>
      </c>
      <c r="K59" s="266">
        <v>30</v>
      </c>
      <c r="L59" s="267">
        <v>46</v>
      </c>
      <c r="M59" s="267">
        <v>53</v>
      </c>
      <c r="N59" s="267">
        <v>7</v>
      </c>
      <c r="O59" s="273">
        <f t="shared" si="6"/>
        <v>605</v>
      </c>
      <c r="P59" s="177"/>
      <c r="Q59" s="177"/>
      <c r="R59" s="177"/>
      <c r="S59" s="177"/>
      <c r="T59" s="177"/>
      <c r="U59" s="177"/>
      <c r="V59" s="257"/>
      <c r="W59" s="177"/>
      <c r="X59" s="177"/>
      <c r="Y59" s="200"/>
      <c r="Z59" s="200"/>
      <c r="AA59" s="200"/>
      <c r="AB59" s="200"/>
      <c r="AC59" s="200"/>
      <c r="AD59" s="236"/>
      <c r="AE59" s="236"/>
      <c r="AF59" s="225"/>
      <c r="AG59" s="225"/>
      <c r="AH59" s="225"/>
      <c r="AP59" s="225"/>
      <c r="AQ59" s="225"/>
      <c r="AR59" s="225"/>
      <c r="AS59" s="225"/>
    </row>
    <row r="60" spans="1:45" s="179" customFormat="1" ht="14.45" customHeight="1" x14ac:dyDescent="0.2">
      <c r="A60" s="239"/>
      <c r="B60" s="239" t="s">
        <v>735</v>
      </c>
      <c r="C60" s="266">
        <v>93</v>
      </c>
      <c r="D60" s="266">
        <v>78</v>
      </c>
      <c r="E60" s="266">
        <v>64</v>
      </c>
      <c r="F60" s="266">
        <v>46</v>
      </c>
      <c r="G60" s="266">
        <v>50</v>
      </c>
      <c r="H60" s="266">
        <v>62</v>
      </c>
      <c r="I60" s="266">
        <v>60</v>
      </c>
      <c r="J60" s="266">
        <v>72</v>
      </c>
      <c r="K60" s="266">
        <v>60</v>
      </c>
      <c r="L60" s="267">
        <v>81</v>
      </c>
      <c r="M60" s="267">
        <v>92</v>
      </c>
      <c r="N60" s="267">
        <v>12</v>
      </c>
      <c r="O60" s="273">
        <f t="shared" si="6"/>
        <v>770</v>
      </c>
      <c r="P60" s="177"/>
      <c r="Q60" s="177"/>
      <c r="R60" s="177"/>
      <c r="S60" s="177"/>
      <c r="T60" s="177"/>
      <c r="U60" s="177"/>
      <c r="V60" s="257"/>
      <c r="W60" s="177"/>
      <c r="X60" s="177"/>
      <c r="Y60" s="200"/>
      <c r="Z60" s="200"/>
      <c r="AA60" s="200"/>
      <c r="AB60" s="200"/>
      <c r="AC60" s="200"/>
      <c r="AD60" s="236"/>
      <c r="AE60" s="236"/>
      <c r="AF60" s="225"/>
      <c r="AG60" s="225"/>
      <c r="AH60" s="225"/>
      <c r="AK60" s="225"/>
      <c r="AL60" s="225"/>
      <c r="AM60" s="225"/>
      <c r="AN60" s="225"/>
      <c r="AO60" s="225"/>
      <c r="AP60" s="225"/>
      <c r="AQ60" s="225"/>
      <c r="AR60" s="225"/>
      <c r="AS60" s="225"/>
    </row>
    <row r="61" spans="1:45" s="179" customFormat="1" ht="14.45" customHeight="1" x14ac:dyDescent="0.2">
      <c r="A61" s="239"/>
      <c r="B61" s="239" t="s">
        <v>737</v>
      </c>
      <c r="C61" s="266">
        <v>5430</v>
      </c>
      <c r="D61" s="266">
        <v>5498</v>
      </c>
      <c r="E61" s="266">
        <v>5007</v>
      </c>
      <c r="F61" s="266">
        <v>4611</v>
      </c>
      <c r="G61" s="266">
        <v>5163</v>
      </c>
      <c r="H61" s="266">
        <v>5913</v>
      </c>
      <c r="I61" s="266">
        <v>5220</v>
      </c>
      <c r="J61" s="266">
        <v>4688</v>
      </c>
      <c r="K61" s="266">
        <v>4123</v>
      </c>
      <c r="L61" s="267">
        <v>4679</v>
      </c>
      <c r="M61" s="267">
        <v>4832</v>
      </c>
      <c r="N61" s="267">
        <v>953</v>
      </c>
      <c r="O61" s="273">
        <f t="shared" si="6"/>
        <v>56117</v>
      </c>
      <c r="P61" s="177"/>
      <c r="Q61" s="177"/>
      <c r="R61" s="177"/>
      <c r="S61" s="177"/>
      <c r="T61" s="177"/>
      <c r="U61" s="177"/>
      <c r="V61" s="257"/>
      <c r="W61" s="177"/>
      <c r="X61" s="177"/>
      <c r="Y61" s="200"/>
      <c r="Z61" s="200"/>
      <c r="AA61" s="200"/>
      <c r="AB61" s="200"/>
      <c r="AC61" s="200"/>
      <c r="AD61" s="236"/>
      <c r="AE61" s="236"/>
      <c r="AF61" s="225"/>
      <c r="AG61" s="225"/>
      <c r="AI61" s="225"/>
      <c r="AP61" s="225"/>
      <c r="AQ61" s="225"/>
      <c r="AR61" s="225"/>
      <c r="AS61" s="225"/>
    </row>
    <row r="62" spans="1:45" s="179" customFormat="1" ht="14.45" customHeight="1" x14ac:dyDescent="0.2">
      <c r="A62" s="270" t="s">
        <v>750</v>
      </c>
      <c r="B62" s="270" t="s">
        <v>664</v>
      </c>
      <c r="C62" s="271">
        <f t="shared" ref="C62:N62" si="11">SUM(C63:C65)</f>
        <v>67</v>
      </c>
      <c r="D62" s="271">
        <f t="shared" si="11"/>
        <v>78</v>
      </c>
      <c r="E62" s="271">
        <f t="shared" si="11"/>
        <v>63</v>
      </c>
      <c r="F62" s="271">
        <f t="shared" si="11"/>
        <v>77</v>
      </c>
      <c r="G62" s="271">
        <f t="shared" si="11"/>
        <v>128</v>
      </c>
      <c r="H62" s="271">
        <f t="shared" si="11"/>
        <v>100</v>
      </c>
      <c r="I62" s="271">
        <f t="shared" si="11"/>
        <v>97</v>
      </c>
      <c r="J62" s="271">
        <f t="shared" si="11"/>
        <v>191</v>
      </c>
      <c r="K62" s="271">
        <f t="shared" si="11"/>
        <v>161</v>
      </c>
      <c r="L62" s="271">
        <f t="shared" si="11"/>
        <v>117</v>
      </c>
      <c r="M62" s="271">
        <f t="shared" si="11"/>
        <v>79</v>
      </c>
      <c r="N62" s="271">
        <f t="shared" si="11"/>
        <v>14</v>
      </c>
      <c r="O62" s="271">
        <f t="shared" si="6"/>
        <v>1172</v>
      </c>
      <c r="P62" s="177"/>
      <c r="Q62" s="177"/>
      <c r="R62" s="177"/>
      <c r="S62" s="177"/>
      <c r="T62" s="177"/>
      <c r="U62" s="177"/>
      <c r="V62" s="257"/>
      <c r="W62" s="177"/>
      <c r="X62" s="177"/>
      <c r="Y62" s="200"/>
      <c r="Z62" s="200"/>
      <c r="AA62" s="200"/>
      <c r="AB62" s="200"/>
      <c r="AC62" s="200"/>
      <c r="AD62" s="236"/>
      <c r="AE62" s="236"/>
      <c r="AF62" s="225"/>
      <c r="AG62" s="225"/>
      <c r="AI62" s="225"/>
      <c r="AP62" s="225"/>
      <c r="AQ62" s="225"/>
      <c r="AR62" s="225"/>
      <c r="AS62" s="225"/>
    </row>
    <row r="63" spans="1:45" s="179" customFormat="1" ht="14.45" customHeight="1" x14ac:dyDescent="0.2">
      <c r="A63" s="239"/>
      <c r="B63" s="239" t="s">
        <v>734</v>
      </c>
      <c r="C63" s="266">
        <v>33</v>
      </c>
      <c r="D63" s="266">
        <v>31</v>
      </c>
      <c r="E63" s="266">
        <v>20</v>
      </c>
      <c r="F63" s="266">
        <v>20</v>
      </c>
      <c r="G63" s="266">
        <v>27</v>
      </c>
      <c r="H63" s="266">
        <v>25</v>
      </c>
      <c r="I63" s="266">
        <v>23</v>
      </c>
      <c r="J63" s="266">
        <v>37</v>
      </c>
      <c r="K63" s="266">
        <v>19</v>
      </c>
      <c r="L63" s="267">
        <v>24</v>
      </c>
      <c r="M63" s="267">
        <v>28</v>
      </c>
      <c r="N63" s="267">
        <v>4</v>
      </c>
      <c r="O63" s="273">
        <f t="shared" si="6"/>
        <v>291</v>
      </c>
      <c r="P63" s="177"/>
      <c r="Q63" s="177"/>
      <c r="R63" s="177"/>
      <c r="S63" s="177"/>
      <c r="T63" s="177"/>
      <c r="U63" s="177"/>
      <c r="V63" s="257"/>
      <c r="W63" s="177"/>
      <c r="X63" s="177"/>
      <c r="Y63" s="200"/>
      <c r="Z63" s="200"/>
      <c r="AA63" s="200"/>
      <c r="AB63" s="200"/>
      <c r="AC63" s="200"/>
      <c r="AD63" s="236"/>
      <c r="AE63" s="236"/>
      <c r="AF63" s="225"/>
      <c r="AG63" s="225"/>
      <c r="AI63" s="225"/>
      <c r="AP63" s="225"/>
      <c r="AQ63" s="225"/>
      <c r="AR63" s="225"/>
      <c r="AS63" s="225"/>
    </row>
    <row r="64" spans="1:45" s="179" customFormat="1" ht="14.45" customHeight="1" x14ac:dyDescent="0.2">
      <c r="A64" s="239"/>
      <c r="B64" s="239" t="s">
        <v>735</v>
      </c>
      <c r="C64" s="266">
        <v>11</v>
      </c>
      <c r="D64" s="266">
        <v>5</v>
      </c>
      <c r="E64" s="266">
        <v>12</v>
      </c>
      <c r="F64" s="266">
        <v>5</v>
      </c>
      <c r="G64" s="266">
        <v>10</v>
      </c>
      <c r="H64" s="266">
        <v>10</v>
      </c>
      <c r="I64" s="266">
        <v>10</v>
      </c>
      <c r="J64" s="266">
        <v>18</v>
      </c>
      <c r="K64" s="266">
        <v>11</v>
      </c>
      <c r="L64" s="267">
        <v>18</v>
      </c>
      <c r="M64" s="267">
        <v>27</v>
      </c>
      <c r="N64" s="267">
        <v>10</v>
      </c>
      <c r="O64" s="273">
        <f t="shared" si="6"/>
        <v>147</v>
      </c>
      <c r="P64" s="177"/>
      <c r="Q64" s="177"/>
      <c r="R64" s="177"/>
      <c r="S64" s="177"/>
      <c r="T64" s="177"/>
      <c r="U64" s="177"/>
      <c r="V64" s="257"/>
      <c r="W64" s="177"/>
      <c r="X64" s="177"/>
      <c r="Y64" s="200"/>
      <c r="Z64" s="200"/>
      <c r="AA64" s="200"/>
      <c r="AB64" s="200"/>
      <c r="AC64" s="200"/>
      <c r="AD64" s="236"/>
      <c r="AE64" s="236"/>
      <c r="AF64" s="225"/>
      <c r="AG64" s="225"/>
      <c r="AI64" s="225"/>
      <c r="AP64" s="225"/>
      <c r="AQ64" s="225"/>
      <c r="AR64" s="225"/>
      <c r="AS64" s="225"/>
    </row>
    <row r="65" spans="1:45" s="179" customFormat="1" ht="14.45" customHeight="1" x14ac:dyDescent="0.2">
      <c r="A65" s="239"/>
      <c r="B65" s="239" t="s">
        <v>737</v>
      </c>
      <c r="C65" s="266">
        <v>23</v>
      </c>
      <c r="D65" s="266">
        <v>42</v>
      </c>
      <c r="E65" s="266">
        <v>31</v>
      </c>
      <c r="F65" s="266">
        <v>52</v>
      </c>
      <c r="G65" s="266">
        <v>91</v>
      </c>
      <c r="H65" s="266">
        <v>65</v>
      </c>
      <c r="I65" s="266">
        <v>64</v>
      </c>
      <c r="J65" s="266">
        <v>136</v>
      </c>
      <c r="K65" s="266">
        <v>131</v>
      </c>
      <c r="L65" s="267">
        <v>75</v>
      </c>
      <c r="M65" s="267">
        <v>24</v>
      </c>
      <c r="N65" s="267">
        <v>0</v>
      </c>
      <c r="O65" s="273">
        <f t="shared" si="6"/>
        <v>734</v>
      </c>
      <c r="P65" s="177"/>
      <c r="Q65" s="177"/>
      <c r="R65" s="177"/>
      <c r="S65" s="177"/>
      <c r="T65" s="177"/>
      <c r="U65" s="177"/>
      <c r="V65" s="257"/>
      <c r="W65" s="177"/>
      <c r="X65" s="177"/>
      <c r="Y65" s="200"/>
      <c r="Z65" s="200"/>
      <c r="AA65" s="200"/>
      <c r="AB65" s="200"/>
      <c r="AC65" s="200"/>
      <c r="AD65" s="236"/>
      <c r="AE65" s="236"/>
      <c r="AF65" s="225"/>
      <c r="AG65" s="225"/>
      <c r="AI65" s="225"/>
      <c r="AP65" s="225"/>
      <c r="AQ65" s="225"/>
      <c r="AR65" s="225"/>
      <c r="AS65" s="225"/>
    </row>
    <row r="66" spans="1:45" s="179" customFormat="1" ht="14.45" customHeight="1" x14ac:dyDescent="0.2">
      <c r="A66" s="270" t="s">
        <v>751</v>
      </c>
      <c r="B66" s="270" t="s">
        <v>664</v>
      </c>
      <c r="C66" s="271">
        <f t="shared" ref="C66:N66" si="12">SUM(C67:C69)</f>
        <v>9733</v>
      </c>
      <c r="D66" s="271">
        <f t="shared" si="12"/>
        <v>9022</v>
      </c>
      <c r="E66" s="271">
        <f t="shared" si="12"/>
        <v>8785</v>
      </c>
      <c r="F66" s="271">
        <f t="shared" si="12"/>
        <v>10803</v>
      </c>
      <c r="G66" s="271">
        <f t="shared" si="12"/>
        <v>12635</v>
      </c>
      <c r="H66" s="271">
        <f t="shared" si="12"/>
        <v>12989</v>
      </c>
      <c r="I66" s="271">
        <f t="shared" si="12"/>
        <v>13720</v>
      </c>
      <c r="J66" s="271">
        <f t="shared" si="12"/>
        <v>16327</v>
      </c>
      <c r="K66" s="271">
        <f t="shared" si="12"/>
        <v>15371</v>
      </c>
      <c r="L66" s="271">
        <f t="shared" si="12"/>
        <v>15627</v>
      </c>
      <c r="M66" s="271">
        <f t="shared" si="12"/>
        <v>14856</v>
      </c>
      <c r="N66" s="271">
        <f t="shared" si="12"/>
        <v>2884</v>
      </c>
      <c r="O66" s="271">
        <f t="shared" si="6"/>
        <v>142752</v>
      </c>
      <c r="P66" s="177"/>
      <c r="Q66" s="177"/>
      <c r="R66" s="177"/>
      <c r="S66" s="177"/>
      <c r="T66" s="177"/>
      <c r="U66" s="177"/>
      <c r="V66" s="257"/>
      <c r="W66" s="177"/>
      <c r="X66" s="177"/>
      <c r="Y66" s="200"/>
      <c r="Z66" s="200"/>
      <c r="AA66" s="200"/>
      <c r="AB66" s="200"/>
      <c r="AC66" s="200"/>
      <c r="AD66" s="236"/>
      <c r="AE66" s="236"/>
      <c r="AF66" s="225"/>
      <c r="AG66" s="225"/>
      <c r="AI66" s="225"/>
      <c r="AP66" s="225"/>
      <c r="AQ66" s="225"/>
      <c r="AR66" s="225"/>
      <c r="AS66" s="225"/>
    </row>
    <row r="67" spans="1:45" s="179" customFormat="1" ht="14.45" customHeight="1" x14ac:dyDescent="0.2">
      <c r="A67" s="239"/>
      <c r="B67" s="239" t="s">
        <v>734</v>
      </c>
      <c r="C67" s="266">
        <v>4231</v>
      </c>
      <c r="D67" s="266">
        <v>4085</v>
      </c>
      <c r="E67" s="266">
        <v>4029</v>
      </c>
      <c r="F67" s="266">
        <v>4523</v>
      </c>
      <c r="G67" s="266">
        <v>4584</v>
      </c>
      <c r="H67" s="266">
        <v>4627</v>
      </c>
      <c r="I67" s="266">
        <v>4930</v>
      </c>
      <c r="J67" s="266">
        <v>5082</v>
      </c>
      <c r="K67" s="266">
        <v>4506</v>
      </c>
      <c r="L67" s="267">
        <v>4930</v>
      </c>
      <c r="M67" s="267">
        <v>5020</v>
      </c>
      <c r="N67" s="267">
        <v>1038</v>
      </c>
      <c r="O67" s="273">
        <f t="shared" si="6"/>
        <v>51585</v>
      </c>
      <c r="P67" s="177"/>
      <c r="Q67" s="177"/>
      <c r="R67" s="177"/>
      <c r="S67" s="177"/>
      <c r="T67" s="177"/>
      <c r="U67" s="177"/>
      <c r="V67" s="257"/>
      <c r="W67" s="177"/>
      <c r="X67" s="177"/>
      <c r="Y67" s="200"/>
      <c r="Z67" s="200"/>
      <c r="AA67" s="200"/>
      <c r="AB67" s="200"/>
      <c r="AC67" s="200"/>
      <c r="AD67" s="236"/>
      <c r="AE67" s="236"/>
      <c r="AF67" s="225"/>
      <c r="AG67" s="225"/>
      <c r="AI67" s="225"/>
      <c r="AP67" s="225"/>
      <c r="AQ67" s="225"/>
      <c r="AR67" s="225"/>
      <c r="AS67" s="225"/>
    </row>
    <row r="68" spans="1:45" s="179" customFormat="1" ht="14.45" customHeight="1" x14ac:dyDescent="0.2">
      <c r="A68" s="239"/>
      <c r="B68" s="239" t="s">
        <v>735</v>
      </c>
      <c r="C68" s="266">
        <v>991</v>
      </c>
      <c r="D68" s="266">
        <v>946</v>
      </c>
      <c r="E68" s="266">
        <v>919</v>
      </c>
      <c r="F68" s="266">
        <v>1093</v>
      </c>
      <c r="G68" s="266">
        <v>1029</v>
      </c>
      <c r="H68" s="266">
        <v>1120</v>
      </c>
      <c r="I68" s="266">
        <v>1288</v>
      </c>
      <c r="J68" s="266">
        <v>1435</v>
      </c>
      <c r="K68" s="266">
        <v>1300</v>
      </c>
      <c r="L68" s="267">
        <v>1510</v>
      </c>
      <c r="M68" s="267">
        <v>1698</v>
      </c>
      <c r="N68" s="267">
        <v>375</v>
      </c>
      <c r="O68" s="273">
        <f t="shared" si="6"/>
        <v>13704</v>
      </c>
      <c r="P68" s="177"/>
      <c r="Q68" s="177"/>
      <c r="R68" s="177"/>
      <c r="S68" s="177"/>
      <c r="T68" s="177"/>
      <c r="U68" s="177"/>
      <c r="V68" s="257"/>
      <c r="W68" s="177"/>
      <c r="X68" s="177"/>
      <c r="Y68" s="200"/>
      <c r="Z68" s="200"/>
      <c r="AA68" s="200"/>
      <c r="AB68" s="200"/>
      <c r="AC68" s="200"/>
      <c r="AD68" s="236"/>
      <c r="AE68" s="236"/>
      <c r="AF68" s="225"/>
      <c r="AG68" s="225"/>
      <c r="AI68" s="225"/>
      <c r="AP68" s="225"/>
      <c r="AQ68" s="225"/>
      <c r="AR68" s="225"/>
      <c r="AS68" s="225"/>
    </row>
    <row r="69" spans="1:45" s="179" customFormat="1" ht="14.45" customHeight="1" x14ac:dyDescent="0.2">
      <c r="A69" s="239"/>
      <c r="B69" s="239" t="s">
        <v>737</v>
      </c>
      <c r="C69" s="266">
        <v>4511</v>
      </c>
      <c r="D69" s="266">
        <v>3991</v>
      </c>
      <c r="E69" s="266">
        <v>3837</v>
      </c>
      <c r="F69" s="266">
        <v>5187</v>
      </c>
      <c r="G69" s="266">
        <v>7022</v>
      </c>
      <c r="H69" s="266">
        <v>7242</v>
      </c>
      <c r="I69" s="266">
        <v>7502</v>
      </c>
      <c r="J69" s="266">
        <v>9810</v>
      </c>
      <c r="K69" s="266">
        <v>9565</v>
      </c>
      <c r="L69" s="267">
        <v>9187</v>
      </c>
      <c r="M69" s="267">
        <v>8138</v>
      </c>
      <c r="N69" s="267">
        <v>1471</v>
      </c>
      <c r="O69" s="273">
        <f t="shared" si="6"/>
        <v>77463</v>
      </c>
      <c r="P69" s="177"/>
      <c r="Q69" s="177"/>
      <c r="R69" s="177"/>
      <c r="S69" s="177"/>
      <c r="T69" s="177"/>
      <c r="U69" s="177"/>
      <c r="V69" s="257"/>
      <c r="W69" s="177"/>
      <c r="X69" s="177"/>
      <c r="Y69" s="200"/>
      <c r="Z69" s="200"/>
      <c r="AA69" s="200"/>
      <c r="AB69" s="200"/>
      <c r="AC69" s="200"/>
      <c r="AD69" s="236"/>
      <c r="AE69" s="236"/>
      <c r="AF69" s="225"/>
      <c r="AG69" s="225"/>
      <c r="AI69" s="225"/>
      <c r="AP69" s="225"/>
      <c r="AQ69" s="225"/>
      <c r="AR69" s="225"/>
      <c r="AS69" s="225"/>
    </row>
    <row r="70" spans="1:45" s="179" customFormat="1" ht="14.45" customHeight="1" x14ac:dyDescent="0.2">
      <c r="A70" s="270" t="s">
        <v>752</v>
      </c>
      <c r="B70" s="270" t="s">
        <v>664</v>
      </c>
      <c r="C70" s="271">
        <f t="shared" ref="C70:N70" si="13">SUM(C71:C73)</f>
        <v>99</v>
      </c>
      <c r="D70" s="271">
        <f t="shared" si="13"/>
        <v>82</v>
      </c>
      <c r="E70" s="271">
        <f t="shared" si="13"/>
        <v>84</v>
      </c>
      <c r="F70" s="271">
        <f t="shared" si="13"/>
        <v>102</v>
      </c>
      <c r="G70" s="271">
        <f t="shared" si="13"/>
        <v>84</v>
      </c>
      <c r="H70" s="271">
        <f t="shared" si="13"/>
        <v>112</v>
      </c>
      <c r="I70" s="271">
        <f t="shared" si="13"/>
        <v>118</v>
      </c>
      <c r="J70" s="271">
        <f t="shared" si="13"/>
        <v>142</v>
      </c>
      <c r="K70" s="271">
        <f t="shared" si="13"/>
        <v>114</v>
      </c>
      <c r="L70" s="271">
        <f t="shared" si="13"/>
        <v>135</v>
      </c>
      <c r="M70" s="271">
        <f t="shared" si="13"/>
        <v>116</v>
      </c>
      <c r="N70" s="271">
        <f t="shared" si="13"/>
        <v>26</v>
      </c>
      <c r="O70" s="271">
        <f t="shared" si="6"/>
        <v>1214</v>
      </c>
      <c r="P70" s="177"/>
      <c r="Q70" s="177"/>
      <c r="R70" s="177"/>
      <c r="S70" s="177"/>
      <c r="T70" s="177"/>
      <c r="U70" s="177"/>
      <c r="V70" s="257"/>
      <c r="W70" s="177"/>
      <c r="X70" s="177"/>
      <c r="Y70" s="200"/>
      <c r="Z70" s="200"/>
      <c r="AA70" s="200"/>
      <c r="AB70" s="200"/>
      <c r="AC70" s="200"/>
      <c r="AD70" s="236"/>
      <c r="AE70" s="236"/>
      <c r="AF70" s="225"/>
      <c r="AG70" s="225"/>
      <c r="AI70" s="225"/>
      <c r="AP70" s="225"/>
      <c r="AQ70" s="225"/>
      <c r="AR70" s="225"/>
      <c r="AS70" s="225"/>
    </row>
    <row r="71" spans="1:45" s="179" customFormat="1" ht="14.45" customHeight="1" x14ac:dyDescent="0.2">
      <c r="A71" s="239"/>
      <c r="B71" s="239" t="s">
        <v>734</v>
      </c>
      <c r="C71" s="266">
        <v>46</v>
      </c>
      <c r="D71" s="266">
        <v>44</v>
      </c>
      <c r="E71" s="266">
        <v>43</v>
      </c>
      <c r="F71" s="266">
        <v>57</v>
      </c>
      <c r="G71" s="266">
        <v>33</v>
      </c>
      <c r="H71" s="266">
        <v>35</v>
      </c>
      <c r="I71" s="266">
        <v>44</v>
      </c>
      <c r="J71" s="266">
        <v>53</v>
      </c>
      <c r="K71" s="266">
        <v>42</v>
      </c>
      <c r="L71" s="267">
        <v>63</v>
      </c>
      <c r="M71" s="267">
        <v>52</v>
      </c>
      <c r="N71" s="267">
        <v>8</v>
      </c>
      <c r="O71" s="273">
        <f t="shared" si="6"/>
        <v>520</v>
      </c>
      <c r="P71" s="177"/>
      <c r="Q71" s="177"/>
      <c r="R71" s="177"/>
      <c r="S71" s="177"/>
      <c r="T71" s="177"/>
      <c r="U71" s="177"/>
      <c r="V71" s="257"/>
      <c r="W71" s="177"/>
      <c r="X71" s="177"/>
      <c r="Y71" s="200"/>
      <c r="Z71" s="200"/>
      <c r="AA71" s="200"/>
      <c r="AB71" s="200"/>
      <c r="AC71" s="200"/>
      <c r="AD71" s="236"/>
      <c r="AE71" s="236"/>
      <c r="AF71" s="225"/>
      <c r="AG71" s="225"/>
      <c r="AI71" s="225"/>
      <c r="AP71" s="225"/>
      <c r="AQ71" s="225"/>
      <c r="AR71" s="225"/>
      <c r="AS71" s="225"/>
    </row>
    <row r="72" spans="1:45" s="179" customFormat="1" ht="14.45" customHeight="1" x14ac:dyDescent="0.2">
      <c r="A72" s="239"/>
      <c r="B72" s="239" t="s">
        <v>735</v>
      </c>
      <c r="C72" s="266">
        <v>15</v>
      </c>
      <c r="D72" s="266">
        <v>10</v>
      </c>
      <c r="E72" s="266">
        <v>13</v>
      </c>
      <c r="F72" s="266">
        <v>11</v>
      </c>
      <c r="G72" s="266">
        <v>8</v>
      </c>
      <c r="H72" s="266">
        <v>12</v>
      </c>
      <c r="I72" s="266">
        <v>8</v>
      </c>
      <c r="J72" s="266">
        <v>10</v>
      </c>
      <c r="K72" s="266">
        <v>16</v>
      </c>
      <c r="L72" s="267">
        <v>13</v>
      </c>
      <c r="M72" s="267">
        <v>13</v>
      </c>
      <c r="N72" s="267">
        <v>3</v>
      </c>
      <c r="O72" s="273">
        <f t="shared" si="6"/>
        <v>132</v>
      </c>
      <c r="P72" s="177"/>
      <c r="Q72" s="177"/>
      <c r="R72" s="177"/>
      <c r="S72" s="177"/>
      <c r="T72" s="177"/>
      <c r="U72" s="177"/>
      <c r="V72" s="257"/>
      <c r="W72" s="177"/>
      <c r="X72" s="177"/>
      <c r="Y72" s="200"/>
      <c r="Z72" s="200"/>
      <c r="AA72" s="200"/>
      <c r="AB72" s="200"/>
      <c r="AC72" s="200"/>
      <c r="AD72" s="236"/>
      <c r="AE72" s="236"/>
      <c r="AF72" s="225"/>
      <c r="AG72" s="225"/>
      <c r="AI72" s="225"/>
      <c r="AP72" s="225"/>
      <c r="AQ72" s="225"/>
      <c r="AR72" s="225"/>
      <c r="AS72" s="225"/>
    </row>
    <row r="73" spans="1:45" s="179" customFormat="1" ht="14.45" customHeight="1" x14ac:dyDescent="0.2">
      <c r="A73" s="239"/>
      <c r="B73" s="239" t="s">
        <v>737</v>
      </c>
      <c r="C73" s="266">
        <v>38</v>
      </c>
      <c r="D73" s="266">
        <v>28</v>
      </c>
      <c r="E73" s="266">
        <v>28</v>
      </c>
      <c r="F73" s="266">
        <v>34</v>
      </c>
      <c r="G73" s="266">
        <v>43</v>
      </c>
      <c r="H73" s="266">
        <v>65</v>
      </c>
      <c r="I73" s="266">
        <v>66</v>
      </c>
      <c r="J73" s="266">
        <v>79</v>
      </c>
      <c r="K73" s="266">
        <v>56</v>
      </c>
      <c r="L73" s="267">
        <v>59</v>
      </c>
      <c r="M73" s="267">
        <v>51</v>
      </c>
      <c r="N73" s="267">
        <v>15</v>
      </c>
      <c r="O73" s="273">
        <f t="shared" si="6"/>
        <v>562</v>
      </c>
      <c r="P73" s="177"/>
      <c r="Q73" s="177"/>
      <c r="R73" s="177"/>
      <c r="S73" s="177"/>
      <c r="T73" s="177"/>
      <c r="U73" s="177"/>
      <c r="V73" s="257"/>
      <c r="W73" s="177"/>
      <c r="X73" s="177"/>
      <c r="Y73" s="200"/>
      <c r="Z73" s="200"/>
      <c r="AA73" s="200"/>
      <c r="AB73" s="200"/>
      <c r="AC73" s="200"/>
      <c r="AD73" s="236"/>
      <c r="AE73" s="236"/>
      <c r="AF73" s="225"/>
      <c r="AG73" s="225"/>
      <c r="AI73" s="225"/>
      <c r="AP73" s="225"/>
      <c r="AQ73" s="225"/>
      <c r="AR73" s="225"/>
      <c r="AS73" s="225"/>
    </row>
    <row r="74" spans="1:45" s="179" customFormat="1" ht="14.45" customHeight="1" x14ac:dyDescent="0.2">
      <c r="A74" s="270" t="s">
        <v>753</v>
      </c>
      <c r="B74" s="270" t="s">
        <v>664</v>
      </c>
      <c r="C74" s="271">
        <f t="shared" ref="C74:N74" si="14">SUM(C75:C77)</f>
        <v>424</v>
      </c>
      <c r="D74" s="271">
        <f t="shared" si="14"/>
        <v>385</v>
      </c>
      <c r="E74" s="271">
        <f t="shared" si="14"/>
        <v>345</v>
      </c>
      <c r="F74" s="271">
        <f t="shared" si="14"/>
        <v>443</v>
      </c>
      <c r="G74" s="271">
        <f t="shared" si="14"/>
        <v>526</v>
      </c>
      <c r="H74" s="271">
        <f t="shared" si="14"/>
        <v>616</v>
      </c>
      <c r="I74" s="271">
        <f t="shared" si="14"/>
        <v>590</v>
      </c>
      <c r="J74" s="271">
        <f t="shared" si="14"/>
        <v>632</v>
      </c>
      <c r="K74" s="271">
        <f t="shared" si="14"/>
        <v>416</v>
      </c>
      <c r="L74" s="271">
        <f t="shared" si="14"/>
        <v>549</v>
      </c>
      <c r="M74" s="271">
        <f t="shared" si="14"/>
        <v>569</v>
      </c>
      <c r="N74" s="271">
        <f t="shared" si="14"/>
        <v>85</v>
      </c>
      <c r="O74" s="271">
        <f t="shared" si="6"/>
        <v>5580</v>
      </c>
      <c r="P74" s="177"/>
      <c r="Q74" s="177"/>
      <c r="R74" s="177"/>
      <c r="S74" s="177"/>
      <c r="T74" s="177"/>
      <c r="U74" s="177"/>
      <c r="V74" s="257"/>
      <c r="W74" s="177"/>
      <c r="X74" s="177"/>
      <c r="Y74" s="200"/>
      <c r="Z74" s="200"/>
      <c r="AA74" s="200"/>
      <c r="AB74" s="200"/>
      <c r="AC74" s="200"/>
      <c r="AD74" s="236"/>
      <c r="AE74" s="236"/>
      <c r="AF74" s="225"/>
      <c r="AG74" s="225"/>
      <c r="AI74" s="225"/>
      <c r="AP74" s="225"/>
      <c r="AQ74" s="225"/>
      <c r="AR74" s="225"/>
      <c r="AS74" s="225"/>
    </row>
    <row r="75" spans="1:45" s="179" customFormat="1" ht="14.45" customHeight="1" x14ac:dyDescent="0.2">
      <c r="A75" s="239"/>
      <c r="B75" s="239" t="s">
        <v>734</v>
      </c>
      <c r="C75" s="266">
        <v>297</v>
      </c>
      <c r="D75" s="266">
        <v>263</v>
      </c>
      <c r="E75" s="266">
        <v>243</v>
      </c>
      <c r="F75" s="266">
        <v>284</v>
      </c>
      <c r="G75" s="266">
        <v>284</v>
      </c>
      <c r="H75" s="266">
        <v>315</v>
      </c>
      <c r="I75" s="266">
        <v>359</v>
      </c>
      <c r="J75" s="266">
        <v>329</v>
      </c>
      <c r="K75" s="266">
        <v>270</v>
      </c>
      <c r="L75" s="267">
        <v>361</v>
      </c>
      <c r="M75" s="267">
        <v>370</v>
      </c>
      <c r="N75" s="267">
        <v>59</v>
      </c>
      <c r="O75" s="273">
        <f t="shared" si="6"/>
        <v>3434</v>
      </c>
      <c r="P75" s="177"/>
      <c r="Q75" s="177"/>
      <c r="R75" s="177"/>
      <c r="S75" s="177"/>
      <c r="T75" s="177"/>
      <c r="U75" s="177"/>
      <c r="V75" s="257"/>
      <c r="W75" s="177"/>
      <c r="X75" s="177"/>
      <c r="Y75" s="200"/>
      <c r="Z75" s="200"/>
      <c r="AA75" s="200"/>
      <c r="AB75" s="200"/>
      <c r="AC75" s="200"/>
      <c r="AD75" s="236"/>
      <c r="AE75" s="236"/>
      <c r="AF75" s="225"/>
      <c r="AG75" s="225"/>
      <c r="AI75" s="225"/>
      <c r="AP75" s="225"/>
      <c r="AQ75" s="225"/>
      <c r="AR75" s="225"/>
      <c r="AS75" s="225"/>
    </row>
    <row r="76" spans="1:45" s="179" customFormat="1" ht="14.45" customHeight="1" x14ac:dyDescent="0.2">
      <c r="A76" s="239"/>
      <c r="B76" s="239" t="s">
        <v>735</v>
      </c>
      <c r="C76" s="266">
        <v>82</v>
      </c>
      <c r="D76" s="266">
        <v>108</v>
      </c>
      <c r="E76" s="266">
        <v>83</v>
      </c>
      <c r="F76" s="266">
        <v>87</v>
      </c>
      <c r="G76" s="266">
        <v>100</v>
      </c>
      <c r="H76" s="266">
        <v>160</v>
      </c>
      <c r="I76" s="266">
        <v>127</v>
      </c>
      <c r="J76" s="266">
        <v>224</v>
      </c>
      <c r="K76" s="266">
        <v>99</v>
      </c>
      <c r="L76" s="267">
        <v>125</v>
      </c>
      <c r="M76" s="267">
        <v>151</v>
      </c>
      <c r="N76" s="267">
        <v>17</v>
      </c>
      <c r="O76" s="273">
        <f t="shared" si="6"/>
        <v>1363</v>
      </c>
      <c r="P76" s="177"/>
      <c r="Q76" s="177"/>
      <c r="R76" s="177"/>
      <c r="S76" s="177"/>
      <c r="T76" s="177"/>
      <c r="U76" s="177"/>
      <c r="V76" s="257"/>
      <c r="W76" s="177"/>
      <c r="X76" s="177"/>
      <c r="Y76" s="200"/>
      <c r="Z76" s="200"/>
      <c r="AA76" s="200"/>
      <c r="AB76" s="200"/>
      <c r="AC76" s="200"/>
      <c r="AD76" s="236"/>
      <c r="AE76" s="236"/>
      <c r="AF76" s="225"/>
      <c r="AG76" s="225"/>
      <c r="AI76" s="225"/>
      <c r="AP76" s="225"/>
      <c r="AQ76" s="225"/>
      <c r="AR76" s="225"/>
      <c r="AS76" s="225"/>
    </row>
    <row r="77" spans="1:45" s="179" customFormat="1" ht="14.45" customHeight="1" x14ac:dyDescent="0.2">
      <c r="A77" s="239"/>
      <c r="B77" s="239" t="s">
        <v>737</v>
      </c>
      <c r="C77" s="266">
        <v>45</v>
      </c>
      <c r="D77" s="266">
        <v>14</v>
      </c>
      <c r="E77" s="266">
        <v>19</v>
      </c>
      <c r="F77" s="266">
        <v>72</v>
      </c>
      <c r="G77" s="266">
        <v>142</v>
      </c>
      <c r="H77" s="266">
        <v>141</v>
      </c>
      <c r="I77" s="266">
        <v>104</v>
      </c>
      <c r="J77" s="266">
        <v>79</v>
      </c>
      <c r="K77" s="266">
        <v>47</v>
      </c>
      <c r="L77" s="267">
        <v>63</v>
      </c>
      <c r="M77" s="267">
        <v>48</v>
      </c>
      <c r="N77" s="267">
        <v>9</v>
      </c>
      <c r="O77" s="273">
        <f t="shared" si="6"/>
        <v>783</v>
      </c>
      <c r="P77" s="177"/>
      <c r="Q77" s="177"/>
      <c r="R77" s="177"/>
      <c r="S77" s="177"/>
      <c r="T77" s="177"/>
      <c r="U77" s="177"/>
      <c r="V77" s="257"/>
      <c r="W77" s="177"/>
      <c r="X77" s="177"/>
      <c r="Y77" s="200"/>
      <c r="Z77" s="200"/>
      <c r="AA77" s="200"/>
      <c r="AB77" s="200"/>
      <c r="AC77" s="200"/>
      <c r="AD77" s="236"/>
      <c r="AE77" s="236"/>
      <c r="AF77" s="225"/>
      <c r="AG77" s="225"/>
      <c r="AI77" s="225"/>
      <c r="AP77" s="225"/>
      <c r="AQ77" s="225"/>
      <c r="AR77" s="225"/>
      <c r="AS77" s="225"/>
    </row>
    <row r="78" spans="1:45" s="179" customFormat="1" ht="14.45" customHeight="1" x14ac:dyDescent="0.2">
      <c r="A78" s="270" t="s">
        <v>754</v>
      </c>
      <c r="B78" s="270" t="s">
        <v>664</v>
      </c>
      <c r="C78" s="271">
        <f t="shared" ref="C78:N78" si="15">SUM(C79:C81)</f>
        <v>20</v>
      </c>
      <c r="D78" s="271">
        <f t="shared" si="15"/>
        <v>45</v>
      </c>
      <c r="E78" s="271">
        <f t="shared" si="15"/>
        <v>34</v>
      </c>
      <c r="F78" s="271">
        <f t="shared" si="15"/>
        <v>28</v>
      </c>
      <c r="G78" s="271">
        <f t="shared" si="15"/>
        <v>20</v>
      </c>
      <c r="H78" s="271">
        <f t="shared" si="15"/>
        <v>76</v>
      </c>
      <c r="I78" s="271">
        <f t="shared" si="15"/>
        <v>28</v>
      </c>
      <c r="J78" s="271">
        <f t="shared" si="15"/>
        <v>40</v>
      </c>
      <c r="K78" s="271">
        <f t="shared" si="15"/>
        <v>44</v>
      </c>
      <c r="L78" s="271">
        <f t="shared" si="15"/>
        <v>25</v>
      </c>
      <c r="M78" s="271">
        <f t="shared" si="15"/>
        <v>80</v>
      </c>
      <c r="N78" s="271">
        <f t="shared" si="15"/>
        <v>134</v>
      </c>
      <c r="O78" s="271">
        <f>SUM(C78:N78)</f>
        <v>574</v>
      </c>
      <c r="P78" s="177"/>
      <c r="Q78" s="177"/>
      <c r="R78" s="177"/>
      <c r="S78" s="177"/>
      <c r="T78" s="177"/>
      <c r="U78" s="177"/>
      <c r="V78" s="257"/>
      <c r="W78" s="177"/>
      <c r="X78" s="177"/>
      <c r="Y78" s="200"/>
      <c r="Z78" s="200"/>
      <c r="AA78" s="200"/>
      <c r="AB78" s="200"/>
      <c r="AC78" s="200"/>
      <c r="AD78" s="236"/>
      <c r="AE78" s="236"/>
      <c r="AF78" s="225"/>
      <c r="AG78" s="225"/>
      <c r="AI78" s="225"/>
      <c r="AP78" s="225"/>
      <c r="AQ78" s="225"/>
      <c r="AR78" s="225"/>
      <c r="AS78" s="225"/>
    </row>
    <row r="79" spans="1:45" s="179" customFormat="1" ht="14.45" customHeight="1" x14ac:dyDescent="0.2">
      <c r="A79" s="239"/>
      <c r="B79" s="239" t="s">
        <v>734</v>
      </c>
      <c r="C79" s="266">
        <v>6</v>
      </c>
      <c r="D79" s="266">
        <v>16</v>
      </c>
      <c r="E79" s="266">
        <v>18</v>
      </c>
      <c r="F79" s="266">
        <v>3</v>
      </c>
      <c r="G79" s="266">
        <v>11</v>
      </c>
      <c r="H79" s="266">
        <v>29</v>
      </c>
      <c r="I79" s="266">
        <v>9</v>
      </c>
      <c r="J79" s="266">
        <v>6</v>
      </c>
      <c r="K79" s="266">
        <v>19</v>
      </c>
      <c r="L79" s="267">
        <v>6</v>
      </c>
      <c r="M79" s="267">
        <v>15</v>
      </c>
      <c r="N79" s="267">
        <v>40</v>
      </c>
      <c r="O79" s="273">
        <f t="shared" si="6"/>
        <v>178</v>
      </c>
      <c r="P79" s="177"/>
      <c r="Q79" s="177"/>
      <c r="R79" s="177"/>
      <c r="S79" s="177"/>
      <c r="T79" s="177"/>
      <c r="U79" s="177"/>
      <c r="V79" s="257"/>
      <c r="W79" s="177"/>
      <c r="X79" s="177"/>
      <c r="Y79" s="200"/>
      <c r="Z79" s="200"/>
      <c r="AA79" s="200"/>
      <c r="AB79" s="200"/>
      <c r="AC79" s="200"/>
      <c r="AD79" s="236"/>
      <c r="AE79" s="236"/>
      <c r="AF79" s="225"/>
      <c r="AG79" s="225"/>
      <c r="AI79" s="225"/>
      <c r="AP79" s="225"/>
      <c r="AQ79" s="225"/>
      <c r="AR79" s="225"/>
      <c r="AS79" s="225"/>
    </row>
    <row r="80" spans="1:45" s="179" customFormat="1" ht="14.45" customHeight="1" x14ac:dyDescent="0.2">
      <c r="A80" s="239"/>
      <c r="B80" s="239" t="s">
        <v>735</v>
      </c>
      <c r="C80" s="266">
        <v>7</v>
      </c>
      <c r="D80" s="266">
        <v>7</v>
      </c>
      <c r="E80" s="266">
        <v>2</v>
      </c>
      <c r="F80" s="266">
        <v>4</v>
      </c>
      <c r="G80" s="266"/>
      <c r="H80" s="266">
        <v>26</v>
      </c>
      <c r="I80" s="266">
        <v>2</v>
      </c>
      <c r="J80" s="266">
        <v>20</v>
      </c>
      <c r="K80" s="266">
        <v>7</v>
      </c>
      <c r="L80" s="267">
        <v>4</v>
      </c>
      <c r="M80" s="267">
        <v>8</v>
      </c>
      <c r="N80" s="267">
        <v>27</v>
      </c>
      <c r="O80" s="273">
        <f t="shared" si="6"/>
        <v>114</v>
      </c>
      <c r="P80" s="177"/>
      <c r="Q80" s="177"/>
      <c r="R80" s="177"/>
      <c r="S80" s="177"/>
      <c r="T80" s="177"/>
      <c r="U80" s="177"/>
      <c r="V80" s="257"/>
      <c r="W80" s="177"/>
      <c r="X80" s="177"/>
      <c r="Y80" s="200"/>
      <c r="Z80" s="200"/>
      <c r="AA80" s="200"/>
      <c r="AB80" s="200"/>
      <c r="AC80" s="200"/>
      <c r="AD80" s="236"/>
      <c r="AE80" s="236"/>
      <c r="AF80" s="225"/>
      <c r="AG80" s="225"/>
      <c r="AI80" s="225"/>
      <c r="AP80" s="225"/>
      <c r="AQ80" s="225"/>
      <c r="AR80" s="225"/>
      <c r="AS80" s="225"/>
    </row>
    <row r="81" spans="1:45" s="179" customFormat="1" ht="14.45" customHeight="1" x14ac:dyDescent="0.2">
      <c r="A81" s="239"/>
      <c r="B81" s="239" t="s">
        <v>737</v>
      </c>
      <c r="C81" s="266">
        <v>7</v>
      </c>
      <c r="D81" s="266">
        <v>22</v>
      </c>
      <c r="E81" s="266">
        <v>14</v>
      </c>
      <c r="F81" s="266">
        <v>21</v>
      </c>
      <c r="G81" s="266">
        <v>9</v>
      </c>
      <c r="H81" s="266">
        <v>21</v>
      </c>
      <c r="I81" s="266">
        <v>17</v>
      </c>
      <c r="J81" s="266">
        <v>14</v>
      </c>
      <c r="K81" s="266">
        <v>18</v>
      </c>
      <c r="L81" s="267">
        <v>15</v>
      </c>
      <c r="M81" s="267">
        <v>57</v>
      </c>
      <c r="N81" s="267">
        <v>67</v>
      </c>
      <c r="O81" s="273">
        <f t="shared" si="6"/>
        <v>282</v>
      </c>
      <c r="P81" s="177"/>
      <c r="Q81" s="177"/>
      <c r="R81" s="177"/>
      <c r="S81" s="177"/>
      <c r="T81" s="177"/>
      <c r="U81" s="177"/>
      <c r="V81" s="257"/>
      <c r="W81" s="177"/>
      <c r="X81" s="177"/>
      <c r="Y81" s="200"/>
      <c r="Z81" s="200"/>
      <c r="AA81" s="200"/>
      <c r="AB81" s="200"/>
      <c r="AC81" s="200"/>
      <c r="AD81" s="236"/>
      <c r="AE81" s="236"/>
      <c r="AF81" s="225"/>
      <c r="AG81" s="225"/>
      <c r="AI81" s="225"/>
      <c r="AP81" s="225"/>
      <c r="AQ81" s="225"/>
      <c r="AR81" s="225"/>
      <c r="AS81" s="225"/>
    </row>
    <row r="82" spans="1:45" s="179" customFormat="1" ht="14.45" customHeight="1" x14ac:dyDescent="0.2">
      <c r="A82" s="270" t="s">
        <v>715</v>
      </c>
      <c r="B82" s="270" t="s">
        <v>664</v>
      </c>
      <c r="C82" s="271">
        <f t="shared" ref="C82:N82" si="16">SUM(C83:C85)</f>
        <v>3</v>
      </c>
      <c r="D82" s="271">
        <f t="shared" si="16"/>
        <v>2</v>
      </c>
      <c r="E82" s="271">
        <f t="shared" si="16"/>
        <v>4</v>
      </c>
      <c r="F82" s="271">
        <f t="shared" si="16"/>
        <v>1</v>
      </c>
      <c r="G82" s="271">
        <f t="shared" si="16"/>
        <v>3</v>
      </c>
      <c r="H82" s="271">
        <f t="shared" si="16"/>
        <v>4</v>
      </c>
      <c r="I82" s="271">
        <f t="shared" si="16"/>
        <v>2</v>
      </c>
      <c r="J82" s="271">
        <f t="shared" si="16"/>
        <v>6</v>
      </c>
      <c r="K82" s="271">
        <f t="shared" si="16"/>
        <v>3</v>
      </c>
      <c r="L82" s="271">
        <f t="shared" si="16"/>
        <v>2</v>
      </c>
      <c r="M82" s="271">
        <f t="shared" si="16"/>
        <v>2</v>
      </c>
      <c r="N82" s="271">
        <f t="shared" si="16"/>
        <v>1</v>
      </c>
      <c r="O82" s="271">
        <f>SUM(C82:N82)</f>
        <v>33</v>
      </c>
      <c r="P82" s="177"/>
      <c r="Q82" s="177"/>
      <c r="R82" s="177"/>
      <c r="S82" s="177"/>
      <c r="T82" s="177"/>
      <c r="U82" s="177"/>
      <c r="V82" s="257"/>
      <c r="W82" s="177"/>
      <c r="X82" s="177"/>
      <c r="Y82" s="200"/>
      <c r="Z82" s="200"/>
      <c r="AA82" s="200"/>
      <c r="AB82" s="200"/>
      <c r="AC82" s="200"/>
      <c r="AD82" s="236"/>
      <c r="AE82" s="236"/>
      <c r="AF82" s="225"/>
      <c r="AG82" s="225"/>
      <c r="AI82" s="225"/>
      <c r="AP82" s="225"/>
      <c r="AQ82" s="225"/>
      <c r="AR82" s="225"/>
      <c r="AS82" s="225"/>
    </row>
    <row r="83" spans="1:45" s="179" customFormat="1" ht="14.45" customHeight="1" x14ac:dyDescent="0.2">
      <c r="A83" s="239"/>
      <c r="B83" s="239" t="s">
        <v>734</v>
      </c>
      <c r="C83" s="266">
        <v>0</v>
      </c>
      <c r="D83" s="266">
        <v>0</v>
      </c>
      <c r="E83" s="266">
        <v>2</v>
      </c>
      <c r="F83" s="266">
        <v>0</v>
      </c>
      <c r="G83" s="266">
        <v>0</v>
      </c>
      <c r="H83" s="266">
        <v>2</v>
      </c>
      <c r="I83" s="266">
        <v>0</v>
      </c>
      <c r="J83" s="266">
        <v>2</v>
      </c>
      <c r="K83" s="266">
        <v>1</v>
      </c>
      <c r="L83" s="267">
        <v>1</v>
      </c>
      <c r="M83" s="267">
        <v>1</v>
      </c>
      <c r="N83" s="267">
        <v>0</v>
      </c>
      <c r="O83" s="273">
        <f t="shared" ref="O83:O85" si="17">SUM(C83:N83)</f>
        <v>9</v>
      </c>
      <c r="P83" s="177"/>
      <c r="Q83" s="177"/>
      <c r="R83" s="177"/>
      <c r="S83" s="177"/>
      <c r="T83" s="177"/>
      <c r="U83" s="177"/>
      <c r="V83" s="257"/>
      <c r="W83" s="177"/>
      <c r="X83" s="177"/>
      <c r="Y83" s="200"/>
      <c r="Z83" s="200"/>
      <c r="AA83" s="200"/>
      <c r="AB83" s="200"/>
      <c r="AC83" s="200"/>
      <c r="AD83" s="236"/>
      <c r="AE83" s="236"/>
      <c r="AF83" s="225"/>
      <c r="AG83" s="225"/>
      <c r="AI83" s="225"/>
      <c r="AP83" s="225"/>
      <c r="AQ83" s="225"/>
      <c r="AR83" s="225"/>
      <c r="AS83" s="225"/>
    </row>
    <row r="84" spans="1:45" s="179" customFormat="1" ht="14.45" customHeight="1" x14ac:dyDescent="0.2">
      <c r="A84" s="239"/>
      <c r="B84" s="239" t="s">
        <v>735</v>
      </c>
      <c r="C84" s="266">
        <v>0</v>
      </c>
      <c r="D84" s="266">
        <v>0</v>
      </c>
      <c r="E84" s="266">
        <v>0</v>
      </c>
      <c r="F84" s="266">
        <v>0</v>
      </c>
      <c r="G84" s="266">
        <v>2</v>
      </c>
      <c r="H84" s="266">
        <v>0</v>
      </c>
      <c r="I84" s="266">
        <v>0</v>
      </c>
      <c r="J84" s="266">
        <v>3</v>
      </c>
      <c r="K84" s="266">
        <v>0</v>
      </c>
      <c r="L84" s="267">
        <v>0</v>
      </c>
      <c r="M84" s="267">
        <v>0</v>
      </c>
      <c r="N84" s="267">
        <v>1</v>
      </c>
      <c r="O84" s="273">
        <f t="shared" si="17"/>
        <v>6</v>
      </c>
      <c r="P84" s="177"/>
      <c r="Q84" s="177"/>
      <c r="R84" s="177"/>
      <c r="S84" s="177"/>
      <c r="T84" s="177"/>
      <c r="U84" s="177"/>
      <c r="V84" s="257"/>
      <c r="W84" s="177"/>
      <c r="X84" s="177"/>
      <c r="Y84" s="200"/>
      <c r="Z84" s="200"/>
      <c r="AA84" s="200"/>
      <c r="AB84" s="200"/>
      <c r="AC84" s="200"/>
      <c r="AD84" s="236"/>
      <c r="AE84" s="236"/>
      <c r="AF84" s="225"/>
      <c r="AG84" s="225"/>
      <c r="AI84" s="225"/>
      <c r="AP84" s="225"/>
      <c r="AQ84" s="225"/>
      <c r="AR84" s="225"/>
      <c r="AS84" s="225"/>
    </row>
    <row r="85" spans="1:45" s="179" customFormat="1" ht="14.45" customHeight="1" x14ac:dyDescent="0.2">
      <c r="A85" s="239"/>
      <c r="B85" s="239" t="s">
        <v>737</v>
      </c>
      <c r="C85" s="266">
        <v>3</v>
      </c>
      <c r="D85" s="266">
        <v>2</v>
      </c>
      <c r="E85" s="266">
        <v>2</v>
      </c>
      <c r="F85" s="266">
        <v>1</v>
      </c>
      <c r="G85" s="266">
        <v>1</v>
      </c>
      <c r="H85" s="266">
        <v>2</v>
      </c>
      <c r="I85" s="266">
        <v>2</v>
      </c>
      <c r="J85" s="266">
        <v>1</v>
      </c>
      <c r="K85" s="266">
        <v>2</v>
      </c>
      <c r="L85" s="267">
        <v>1</v>
      </c>
      <c r="M85" s="267">
        <v>1</v>
      </c>
      <c r="N85" s="267">
        <v>0</v>
      </c>
      <c r="O85" s="273">
        <f t="shared" si="17"/>
        <v>18</v>
      </c>
      <c r="P85" s="177"/>
      <c r="Q85" s="177"/>
      <c r="R85" s="177"/>
      <c r="S85" s="177"/>
      <c r="T85" s="177"/>
      <c r="U85" s="177"/>
      <c r="V85" s="257"/>
      <c r="W85" s="177"/>
      <c r="X85" s="177"/>
      <c r="Y85" s="200"/>
      <c r="Z85" s="200"/>
      <c r="AA85" s="200"/>
      <c r="AB85" s="200"/>
      <c r="AC85" s="200"/>
      <c r="AD85" s="236"/>
      <c r="AE85" s="236"/>
      <c r="AF85" s="225"/>
      <c r="AG85" s="225"/>
      <c r="AI85" s="225"/>
      <c r="AP85" s="225"/>
      <c r="AQ85" s="225"/>
      <c r="AR85" s="225"/>
      <c r="AS85" s="225"/>
    </row>
    <row r="86" spans="1:45" s="179" customFormat="1" ht="12" x14ac:dyDescent="0.2">
      <c r="A86" s="243"/>
      <c r="E86" s="177"/>
      <c r="F86" s="177"/>
      <c r="G86" s="177"/>
      <c r="Q86" s="177"/>
      <c r="R86" s="188"/>
      <c r="S86" s="188"/>
      <c r="T86" s="206"/>
      <c r="U86" s="206"/>
      <c r="V86" s="274"/>
      <c r="W86" s="188"/>
      <c r="X86" s="206"/>
      <c r="Y86" s="206"/>
      <c r="Z86" s="188"/>
      <c r="AA86" s="188"/>
      <c r="AB86" s="188"/>
      <c r="AC86" s="220"/>
      <c r="AD86" s="220"/>
      <c r="AE86" s="220"/>
      <c r="AF86" s="220"/>
      <c r="AQ86" s="225"/>
      <c r="AS86" s="225"/>
    </row>
    <row r="87" spans="1:45" s="177" customFormat="1" ht="18" customHeight="1" x14ac:dyDescent="0.2">
      <c r="A87" s="413"/>
      <c r="B87" s="404"/>
      <c r="C87" s="404"/>
      <c r="D87" s="404"/>
      <c r="E87" s="404"/>
      <c r="F87" s="404"/>
      <c r="G87" s="404"/>
      <c r="H87" s="404"/>
      <c r="I87" s="404"/>
      <c r="J87" s="404"/>
      <c r="K87" s="404"/>
      <c r="L87" s="404"/>
      <c r="M87" s="404"/>
      <c r="N87" s="404"/>
      <c r="O87" s="404"/>
      <c r="P87" s="404"/>
      <c r="Q87" s="404"/>
      <c r="R87" s="404"/>
      <c r="S87" s="404"/>
      <c r="T87" s="404"/>
      <c r="U87" s="404"/>
      <c r="V87" s="414"/>
      <c r="W87" s="188"/>
      <c r="X87" s="188"/>
      <c r="Y87" s="188"/>
      <c r="Z87" s="188"/>
    </row>
    <row r="88" spans="1:45" s="179" customFormat="1" ht="12" x14ac:dyDescent="0.2">
      <c r="A88" s="243"/>
      <c r="F88" s="177"/>
      <c r="G88" s="177"/>
      <c r="H88" s="177"/>
      <c r="K88" s="177"/>
      <c r="L88" s="188"/>
      <c r="M88" s="188"/>
      <c r="N88" s="188"/>
      <c r="O88" s="188"/>
      <c r="P88" s="188"/>
      <c r="Q88" s="188"/>
      <c r="R88" s="188"/>
      <c r="S88" s="188"/>
      <c r="T88" s="188"/>
      <c r="U88" s="188"/>
      <c r="V88" s="242"/>
      <c r="W88" s="220"/>
      <c r="X88" s="220"/>
      <c r="Y88" s="220"/>
      <c r="Z88" s="220"/>
    </row>
    <row r="89" spans="1:45" s="179" customFormat="1" ht="23.25" customHeight="1" x14ac:dyDescent="0.2">
      <c r="A89" s="415" t="s">
        <v>755</v>
      </c>
      <c r="B89" s="416"/>
      <c r="C89" s="416"/>
      <c r="D89" s="416"/>
      <c r="E89" s="416"/>
      <c r="F89" s="416"/>
      <c r="G89" s="416"/>
      <c r="H89" s="416"/>
      <c r="I89" s="416"/>
      <c r="J89" s="416"/>
      <c r="K89" s="416"/>
      <c r="L89" s="416"/>
      <c r="M89" s="416"/>
      <c r="N89" s="416"/>
      <c r="O89" s="188"/>
      <c r="P89" s="188"/>
      <c r="Q89" s="256"/>
      <c r="R89" s="256"/>
      <c r="S89" s="256"/>
      <c r="T89" s="256"/>
      <c r="U89" s="256"/>
      <c r="V89" s="275"/>
      <c r="W89" s="221"/>
      <c r="X89" s="221"/>
      <c r="Y89" s="221"/>
      <c r="Z89" s="221"/>
      <c r="AA89" s="224"/>
      <c r="AB89" s="224"/>
    </row>
    <row r="90" spans="1:45" s="179" customFormat="1" ht="22.5" customHeight="1" x14ac:dyDescent="0.2">
      <c r="A90" s="196" t="s">
        <v>721</v>
      </c>
      <c r="B90" s="196" t="s">
        <v>722</v>
      </c>
      <c r="C90" s="196" t="s">
        <v>723</v>
      </c>
      <c r="D90" s="196" t="s">
        <v>724</v>
      </c>
      <c r="E90" s="196" t="s">
        <v>725</v>
      </c>
      <c r="F90" s="196" t="s">
        <v>726</v>
      </c>
      <c r="G90" s="196" t="s">
        <v>727</v>
      </c>
      <c r="H90" s="196" t="s">
        <v>728</v>
      </c>
      <c r="I90" s="196" t="s">
        <v>729</v>
      </c>
      <c r="J90" s="196" t="s">
        <v>730</v>
      </c>
      <c r="K90" s="196" t="s">
        <v>731</v>
      </c>
      <c r="L90" s="196" t="s">
        <v>732</v>
      </c>
      <c r="M90" s="196" t="s">
        <v>733</v>
      </c>
      <c r="N90" s="196" t="s">
        <v>756</v>
      </c>
      <c r="O90" s="188"/>
      <c r="P90" s="256"/>
      <c r="Q90" s="256"/>
      <c r="R90" s="256"/>
      <c r="S90" s="256"/>
      <c r="T90" s="256"/>
      <c r="U90" s="256"/>
      <c r="V90" s="275"/>
      <c r="W90" s="221"/>
      <c r="X90" s="221"/>
      <c r="Y90" s="221"/>
      <c r="Z90" s="221"/>
      <c r="AA90" s="224"/>
      <c r="AB90" s="224"/>
      <c r="AC90" s="224"/>
      <c r="AD90" s="224"/>
      <c r="AE90" s="224"/>
      <c r="AF90" s="224"/>
    </row>
    <row r="91" spans="1:45" s="179" customFormat="1" ht="12" x14ac:dyDescent="0.2">
      <c r="A91" s="276" t="s">
        <v>757</v>
      </c>
      <c r="B91" s="277">
        <v>28296.419354838701</v>
      </c>
      <c r="C91" s="278">
        <v>28807.866666666701</v>
      </c>
      <c r="D91" s="279">
        <v>26087</v>
      </c>
      <c r="E91" s="278">
        <v>26887.7096774194</v>
      </c>
      <c r="F91" s="279">
        <v>27438.827586206899</v>
      </c>
      <c r="G91" s="278">
        <v>26424.967741935499</v>
      </c>
      <c r="H91" s="278">
        <v>22602.766666666699</v>
      </c>
      <c r="I91" s="279">
        <v>24270.774193548401</v>
      </c>
      <c r="J91" s="278">
        <v>25009.9666666667</v>
      </c>
      <c r="K91" s="279">
        <v>23435.516129032301</v>
      </c>
      <c r="L91" s="279">
        <v>22773.870967741899</v>
      </c>
      <c r="M91" s="278">
        <v>23556.285714285699</v>
      </c>
      <c r="N91" s="279">
        <v>25588.052478134101</v>
      </c>
      <c r="O91" s="280"/>
      <c r="P91" s="281"/>
      <c r="Q91" s="281"/>
      <c r="R91" s="281"/>
      <c r="S91" s="281"/>
      <c r="T91" s="281"/>
      <c r="U91" s="281"/>
      <c r="V91" s="282"/>
      <c r="W91" s="283"/>
      <c r="X91" s="283"/>
      <c r="Y91" s="283"/>
      <c r="Z91" s="283"/>
      <c r="AA91" s="284"/>
      <c r="AB91" s="284"/>
    </row>
    <row r="92" spans="1:45" s="179" customFormat="1" ht="12" x14ac:dyDescent="0.2">
      <c r="A92" s="285" t="s">
        <v>734</v>
      </c>
      <c r="B92" s="240">
        <v>1673.2903225806499</v>
      </c>
      <c r="C92" s="286">
        <v>1805.0333333333299</v>
      </c>
      <c r="D92" s="286">
        <v>1960.41935483871</v>
      </c>
      <c r="E92" s="286">
        <v>2000.58064516129</v>
      </c>
      <c r="F92" s="286">
        <v>1928.3103448275899</v>
      </c>
      <c r="G92" s="286">
        <v>1798.9032258064501</v>
      </c>
      <c r="H92" s="286">
        <v>1727.3</v>
      </c>
      <c r="I92" s="286">
        <v>1616.16129032258</v>
      </c>
      <c r="J92" s="286">
        <v>1527.7333333333299</v>
      </c>
      <c r="K92" s="286">
        <v>1468</v>
      </c>
      <c r="L92" s="286">
        <v>1354.9032258064501</v>
      </c>
      <c r="M92" s="286">
        <v>1326.42857142857</v>
      </c>
      <c r="N92" s="286">
        <v>1705.6793002915499</v>
      </c>
      <c r="O92" s="188"/>
      <c r="P92" s="281"/>
      <c r="Q92" s="281"/>
      <c r="R92" s="281"/>
      <c r="S92" s="281"/>
      <c r="T92" s="281"/>
      <c r="U92" s="206"/>
      <c r="V92" s="282"/>
      <c r="W92" s="283"/>
      <c r="X92" s="283"/>
      <c r="Y92" s="283"/>
      <c r="Z92" s="283"/>
      <c r="AA92" s="284"/>
      <c r="AB92" s="284"/>
      <c r="AC92" s="284"/>
      <c r="AD92" s="284"/>
      <c r="AE92" s="284"/>
      <c r="AF92" s="284"/>
      <c r="AG92" s="284"/>
    </row>
    <row r="93" spans="1:45" s="179" customFormat="1" ht="12" x14ac:dyDescent="0.2">
      <c r="A93" s="287" t="s">
        <v>735</v>
      </c>
      <c r="B93" s="240">
        <v>706.93548387096803</v>
      </c>
      <c r="C93" s="286">
        <v>695.2</v>
      </c>
      <c r="D93" s="286">
        <v>703.74193548387098</v>
      </c>
      <c r="E93" s="286">
        <v>739.06451612903197</v>
      </c>
      <c r="F93" s="286">
        <v>757.65517241379303</v>
      </c>
      <c r="G93" s="286">
        <v>720.87096774193503</v>
      </c>
      <c r="H93" s="286">
        <v>760.7</v>
      </c>
      <c r="I93" s="286">
        <v>767</v>
      </c>
      <c r="J93" s="286">
        <v>768.1</v>
      </c>
      <c r="K93" s="286">
        <v>780.54838709677404</v>
      </c>
      <c r="L93" s="286">
        <v>692.77419354838696</v>
      </c>
      <c r="M93" s="286">
        <v>634.857142857143</v>
      </c>
      <c r="N93" s="286">
        <v>733.45481049562704</v>
      </c>
      <c r="O93" s="188"/>
      <c r="P93" s="256"/>
      <c r="Q93" s="256"/>
      <c r="R93" s="256"/>
      <c r="S93" s="256"/>
      <c r="T93" s="256"/>
      <c r="U93" s="256"/>
      <c r="V93" s="275"/>
      <c r="W93" s="221"/>
      <c r="X93" s="221"/>
      <c r="Y93" s="221"/>
      <c r="Z93" s="221"/>
      <c r="AA93" s="284"/>
      <c r="AB93" s="284"/>
      <c r="AC93" s="284"/>
      <c r="AG93" s="284"/>
    </row>
    <row r="94" spans="1:45" s="289" customFormat="1" ht="12" x14ac:dyDescent="0.2">
      <c r="A94" s="287" t="s">
        <v>737</v>
      </c>
      <c r="B94" s="240">
        <v>25916.193548387098</v>
      </c>
      <c r="C94" s="286">
        <v>26307.633333333299</v>
      </c>
      <c r="D94" s="286">
        <v>23422.838709677399</v>
      </c>
      <c r="E94" s="286">
        <v>24148.064516129001</v>
      </c>
      <c r="F94" s="286">
        <v>24752.8620689655</v>
      </c>
      <c r="G94" s="286">
        <v>23905.193548387098</v>
      </c>
      <c r="H94" s="286">
        <v>20114.766666666699</v>
      </c>
      <c r="I94" s="286">
        <v>21887.6129032258</v>
      </c>
      <c r="J94" s="286">
        <v>22714.133333333299</v>
      </c>
      <c r="K94" s="286">
        <v>21186.967741935499</v>
      </c>
      <c r="L94" s="286">
        <v>20726.193548387098</v>
      </c>
      <c r="M94" s="286">
        <v>21595</v>
      </c>
      <c r="N94" s="286">
        <v>23148.918367346902</v>
      </c>
      <c r="O94" s="281"/>
      <c r="P94" s="281"/>
      <c r="Q94" s="281"/>
      <c r="R94" s="281"/>
      <c r="S94" s="281"/>
      <c r="T94" s="281"/>
      <c r="U94" s="281"/>
      <c r="V94" s="282"/>
      <c r="W94" s="288"/>
      <c r="X94" s="288"/>
      <c r="Y94" s="288"/>
      <c r="Z94" s="288"/>
      <c r="AA94" s="288"/>
      <c r="AB94" s="288"/>
      <c r="AC94" s="288"/>
      <c r="AD94" s="288"/>
      <c r="AE94" s="288"/>
      <c r="AF94" s="288"/>
      <c r="AG94" s="288"/>
    </row>
    <row r="95" spans="1:45" s="179" customFormat="1" ht="12" x14ac:dyDescent="0.2">
      <c r="A95" s="276" t="s">
        <v>758</v>
      </c>
      <c r="B95" s="277">
        <v>10223.774193548399</v>
      </c>
      <c r="C95" s="278">
        <v>10391.666666666701</v>
      </c>
      <c r="D95" s="279">
        <v>10917.4516129032</v>
      </c>
      <c r="E95" s="278">
        <v>11306</v>
      </c>
      <c r="F95" s="279">
        <v>11641.724137931</v>
      </c>
      <c r="G95" s="278">
        <v>11947.935483871001</v>
      </c>
      <c r="H95" s="278">
        <v>12469.5</v>
      </c>
      <c r="I95" s="279">
        <v>12955.1612903226</v>
      </c>
      <c r="J95" s="278">
        <v>13260.5666666667</v>
      </c>
      <c r="K95" s="279">
        <v>13730.8387096774</v>
      </c>
      <c r="L95" s="279">
        <v>13894.1612903226</v>
      </c>
      <c r="M95" s="278">
        <v>13981.285714285699</v>
      </c>
      <c r="N95" s="279">
        <v>12108.9387755102</v>
      </c>
      <c r="O95" s="188"/>
      <c r="P95" s="281"/>
      <c r="Q95" s="281"/>
      <c r="R95" s="281"/>
      <c r="S95" s="281"/>
      <c r="T95" s="281"/>
      <c r="U95" s="281"/>
      <c r="V95" s="282"/>
      <c r="W95" s="284"/>
      <c r="X95" s="284"/>
      <c r="Y95" s="284"/>
      <c r="Z95" s="284"/>
      <c r="AA95" s="284"/>
      <c r="AB95" s="284"/>
      <c r="AC95" s="284"/>
      <c r="AD95" s="284"/>
      <c r="AE95" s="284"/>
      <c r="AF95" s="284"/>
      <c r="AG95" s="284"/>
    </row>
    <row r="96" spans="1:45" s="179" customFormat="1" ht="12" x14ac:dyDescent="0.2">
      <c r="A96" s="285" t="s">
        <v>734</v>
      </c>
      <c r="B96" s="240">
        <v>7026.5483870967701</v>
      </c>
      <c r="C96" s="286">
        <v>7223.8333333333303</v>
      </c>
      <c r="D96" s="286">
        <v>7438.4193548387102</v>
      </c>
      <c r="E96" s="286">
        <v>7503.0967741935501</v>
      </c>
      <c r="F96" s="286">
        <v>7846.3793103448297</v>
      </c>
      <c r="G96" s="286">
        <v>8077.77419354839</v>
      </c>
      <c r="H96" s="286">
        <v>8376.5</v>
      </c>
      <c r="I96" s="286">
        <v>8588.2580645161306</v>
      </c>
      <c r="J96" s="286">
        <v>8772.2000000000007</v>
      </c>
      <c r="K96" s="286">
        <v>8965.8387096774204</v>
      </c>
      <c r="L96" s="286">
        <v>8904.4838709677406</v>
      </c>
      <c r="M96" s="286">
        <v>8831.5714285714294</v>
      </c>
      <c r="N96" s="286">
        <v>8082.1545189504404</v>
      </c>
      <c r="O96" s="188"/>
      <c r="P96" s="281"/>
      <c r="Q96" s="281"/>
      <c r="R96" s="281"/>
      <c r="S96" s="281"/>
      <c r="T96" s="281"/>
      <c r="U96" s="281"/>
      <c r="V96" s="282"/>
      <c r="W96" s="284"/>
      <c r="X96" s="284"/>
      <c r="Y96" s="284"/>
      <c r="Z96" s="284"/>
      <c r="AA96" s="284"/>
      <c r="AB96" s="284"/>
      <c r="AC96" s="225"/>
      <c r="AD96" s="284"/>
      <c r="AE96" s="284"/>
      <c r="AF96" s="284"/>
      <c r="AG96" s="284"/>
    </row>
    <row r="97" spans="1:34" s="179" customFormat="1" ht="12" x14ac:dyDescent="0.2">
      <c r="A97" s="287" t="s">
        <v>735</v>
      </c>
      <c r="B97" s="240">
        <v>2200.38709677419</v>
      </c>
      <c r="C97" s="286">
        <v>2203.13333333333</v>
      </c>
      <c r="D97" s="286">
        <v>2359.3225806451601</v>
      </c>
      <c r="E97" s="286">
        <v>2520.22580645161</v>
      </c>
      <c r="F97" s="286">
        <v>2653.89655172414</v>
      </c>
      <c r="G97" s="286">
        <v>2843.61290322581</v>
      </c>
      <c r="H97" s="286">
        <v>3090</v>
      </c>
      <c r="I97" s="286">
        <v>3408.1290322580599</v>
      </c>
      <c r="J97" s="286">
        <v>3625.63333333333</v>
      </c>
      <c r="K97" s="286">
        <v>3929.0967741935501</v>
      </c>
      <c r="L97" s="286">
        <v>4172.7419354838703</v>
      </c>
      <c r="M97" s="286">
        <v>4320.5714285714303</v>
      </c>
      <c r="N97" s="286">
        <v>3029.7638483965002</v>
      </c>
      <c r="O97" s="188"/>
      <c r="P97" s="281"/>
      <c r="Q97" s="281"/>
      <c r="R97" s="281"/>
      <c r="S97" s="281"/>
      <c r="T97" s="206"/>
      <c r="U97" s="281"/>
      <c r="V97" s="282"/>
      <c r="W97" s="284"/>
      <c r="X97" s="284"/>
      <c r="Y97" s="284"/>
      <c r="Z97" s="284"/>
      <c r="AA97" s="284"/>
      <c r="AB97" s="284"/>
      <c r="AC97" s="284"/>
      <c r="AD97" s="284"/>
      <c r="AE97" s="284"/>
      <c r="AF97" s="284"/>
      <c r="AG97" s="284"/>
    </row>
    <row r="98" spans="1:34" s="179" customFormat="1" ht="12" x14ac:dyDescent="0.2">
      <c r="A98" s="287" t="s">
        <v>737</v>
      </c>
      <c r="B98" s="286">
        <v>996.83870967741905</v>
      </c>
      <c r="C98" s="286">
        <v>964.7</v>
      </c>
      <c r="D98" s="286">
        <v>1119.7096774193501</v>
      </c>
      <c r="E98" s="286">
        <v>1282.6774193548399</v>
      </c>
      <c r="F98" s="286">
        <v>1141.44827586207</v>
      </c>
      <c r="G98" s="286">
        <v>1026.5483870967701</v>
      </c>
      <c r="H98" s="286">
        <v>1003</v>
      </c>
      <c r="I98" s="286">
        <v>958.77419354838696</v>
      </c>
      <c r="J98" s="286">
        <v>862.73333333333301</v>
      </c>
      <c r="K98" s="286">
        <v>835.90322580645204</v>
      </c>
      <c r="L98" s="286">
        <v>816.93548387096803</v>
      </c>
      <c r="M98" s="286">
        <v>829.142857142857</v>
      </c>
      <c r="N98" s="286">
        <v>997.02040816326496</v>
      </c>
      <c r="O98" s="188"/>
      <c r="P98" s="281"/>
      <c r="Q98" s="281"/>
      <c r="R98" s="281"/>
      <c r="S98" s="281"/>
      <c r="T98" s="281"/>
      <c r="U98" s="281"/>
      <c r="V98" s="282"/>
      <c r="W98" s="284"/>
      <c r="X98" s="284"/>
      <c r="Y98" s="284"/>
      <c r="Z98" s="225"/>
      <c r="AA98" s="284"/>
      <c r="AB98" s="284"/>
      <c r="AC98" s="284"/>
      <c r="AD98" s="284"/>
      <c r="AG98" s="284"/>
    </row>
    <row r="99" spans="1:34" s="179" customFormat="1" ht="12" x14ac:dyDescent="0.2">
      <c r="A99" s="276" t="s">
        <v>759</v>
      </c>
      <c r="B99" s="277">
        <v>38520.193548387098</v>
      </c>
      <c r="C99" s="278">
        <v>39199.533333333296</v>
      </c>
      <c r="D99" s="279">
        <v>37004.451612903198</v>
      </c>
      <c r="E99" s="278">
        <v>38193.7096774194</v>
      </c>
      <c r="F99" s="279">
        <v>39080.551724137898</v>
      </c>
      <c r="G99" s="278">
        <v>38372.903225806498</v>
      </c>
      <c r="H99" s="278">
        <v>35072.266666666699</v>
      </c>
      <c r="I99" s="279">
        <v>37225.935483870999</v>
      </c>
      <c r="J99" s="278">
        <v>38270.533333333296</v>
      </c>
      <c r="K99" s="279">
        <v>37166.354838709703</v>
      </c>
      <c r="L99" s="279">
        <v>36668.032258064501</v>
      </c>
      <c r="M99" s="278">
        <v>37537.571428571398</v>
      </c>
      <c r="N99" s="279">
        <v>37696.991253644301</v>
      </c>
      <c r="O99" s="188"/>
      <c r="P99" s="281"/>
      <c r="Q99" s="281"/>
      <c r="R99" s="281"/>
      <c r="S99" s="281"/>
      <c r="T99" s="281"/>
      <c r="U99" s="281"/>
      <c r="V99" s="282"/>
      <c r="W99" s="284"/>
      <c r="X99" s="284"/>
      <c r="Y99" s="284"/>
      <c r="Z99" s="284"/>
      <c r="AA99" s="284"/>
      <c r="AB99" s="284"/>
      <c r="AC99" s="284"/>
      <c r="AD99" s="284"/>
      <c r="AG99" s="284"/>
    </row>
    <row r="100" spans="1:34" s="179" customFormat="1" ht="12" x14ac:dyDescent="0.2">
      <c r="A100" s="285" t="s">
        <v>734</v>
      </c>
      <c r="B100" s="240">
        <v>8699.8387096774204</v>
      </c>
      <c r="C100" s="286">
        <v>9028.8666666666704</v>
      </c>
      <c r="D100" s="286">
        <v>9398.8387096774204</v>
      </c>
      <c r="E100" s="286">
        <v>9503.6774193548408</v>
      </c>
      <c r="F100" s="286">
        <v>9774.6896551724094</v>
      </c>
      <c r="G100" s="286">
        <v>9876.6774193548408</v>
      </c>
      <c r="H100" s="286">
        <v>10103.799999999999</v>
      </c>
      <c r="I100" s="286">
        <v>10204.419354838699</v>
      </c>
      <c r="J100" s="286">
        <v>10299.9333333333</v>
      </c>
      <c r="K100" s="286">
        <v>10433.8387096774</v>
      </c>
      <c r="L100" s="286">
        <v>10259.3870967742</v>
      </c>
      <c r="M100" s="286">
        <v>10158</v>
      </c>
      <c r="N100" s="286">
        <v>9787.8338192419797</v>
      </c>
      <c r="O100" s="188"/>
      <c r="P100" s="281"/>
      <c r="Q100" s="281"/>
      <c r="R100" s="284"/>
      <c r="S100" s="281"/>
      <c r="T100" s="281"/>
      <c r="U100" s="281"/>
      <c r="V100" s="282"/>
      <c r="W100" s="284"/>
      <c r="X100" s="284"/>
      <c r="Y100" s="284"/>
      <c r="Z100" s="284"/>
      <c r="AA100" s="284"/>
      <c r="AB100" s="284"/>
    </row>
    <row r="101" spans="1:34" s="179" customFormat="1" ht="12" x14ac:dyDescent="0.2">
      <c r="A101" s="287" t="s">
        <v>735</v>
      </c>
      <c r="B101" s="240">
        <v>2907.3225806451601</v>
      </c>
      <c r="C101" s="286">
        <v>2898.3333333333298</v>
      </c>
      <c r="D101" s="286">
        <v>3063.0645161290299</v>
      </c>
      <c r="E101" s="286">
        <v>3259.2903225806499</v>
      </c>
      <c r="F101" s="286">
        <v>3411.5517241379298</v>
      </c>
      <c r="G101" s="286">
        <v>3564.4838709677401</v>
      </c>
      <c r="H101" s="286">
        <v>3850.7</v>
      </c>
      <c r="I101" s="286">
        <v>4175.1290322580599</v>
      </c>
      <c r="J101" s="286">
        <v>4393.7333333333299</v>
      </c>
      <c r="K101" s="286">
        <v>4709.6451612903202</v>
      </c>
      <c r="L101" s="286">
        <v>4865.5161290322603</v>
      </c>
      <c r="M101" s="286">
        <v>4955.4285714285697</v>
      </c>
      <c r="N101" s="286">
        <v>3763.21865889213</v>
      </c>
      <c r="O101" s="188"/>
      <c r="P101" s="281"/>
      <c r="Q101" s="281"/>
      <c r="R101" s="206"/>
      <c r="S101" s="281"/>
      <c r="T101" s="281"/>
      <c r="U101" s="281"/>
      <c r="V101" s="282"/>
      <c r="W101" s="284"/>
      <c r="X101" s="284"/>
      <c r="Y101" s="284"/>
      <c r="Z101" s="284"/>
      <c r="AA101" s="284"/>
      <c r="AB101" s="284"/>
    </row>
    <row r="102" spans="1:34" s="179" customFormat="1" ht="12" x14ac:dyDescent="0.2">
      <c r="A102" s="287" t="s">
        <v>737</v>
      </c>
      <c r="B102" s="240">
        <v>26913.032258064501</v>
      </c>
      <c r="C102" s="286">
        <v>27272.333333333299</v>
      </c>
      <c r="D102" s="286">
        <v>24542.548387096798</v>
      </c>
      <c r="E102" s="286">
        <v>25430.7419354839</v>
      </c>
      <c r="F102" s="286">
        <v>25894.310344827602</v>
      </c>
      <c r="G102" s="286">
        <v>24931.7419354839</v>
      </c>
      <c r="H102" s="286">
        <v>21117.766666666699</v>
      </c>
      <c r="I102" s="286">
        <v>22846.3870967742</v>
      </c>
      <c r="J102" s="286">
        <v>23576.866666666701</v>
      </c>
      <c r="K102" s="286">
        <v>22022.870967741899</v>
      </c>
      <c r="L102" s="286">
        <v>21543.129032258101</v>
      </c>
      <c r="M102" s="286">
        <v>22424.142857142899</v>
      </c>
      <c r="N102" s="286">
        <v>24145.9387755102</v>
      </c>
      <c r="O102" s="188"/>
      <c r="P102" s="281"/>
      <c r="Q102" s="281"/>
      <c r="R102" s="206"/>
      <c r="S102" s="206"/>
      <c r="T102" s="281"/>
      <c r="U102" s="281"/>
      <c r="V102" s="282"/>
      <c r="W102" s="284"/>
      <c r="X102" s="284"/>
      <c r="Y102" s="284"/>
      <c r="Z102" s="284"/>
      <c r="AA102" s="284"/>
      <c r="AB102" s="284"/>
    </row>
    <row r="103" spans="1:34" s="179" customFormat="1" ht="12" x14ac:dyDescent="0.2">
      <c r="A103" s="243"/>
      <c r="F103" s="177"/>
      <c r="G103" s="177"/>
      <c r="H103" s="177"/>
      <c r="I103" s="177"/>
      <c r="J103" s="177"/>
      <c r="K103" s="177"/>
      <c r="L103" s="188"/>
      <c r="M103" s="188"/>
      <c r="N103" s="188"/>
      <c r="O103" s="188"/>
      <c r="P103" s="281"/>
      <c r="Q103" s="281"/>
      <c r="R103" s="281"/>
      <c r="S103" s="206"/>
      <c r="T103" s="281"/>
      <c r="U103" s="281"/>
      <c r="V103" s="282"/>
      <c r="W103" s="284"/>
      <c r="X103" s="284"/>
      <c r="Y103" s="284"/>
      <c r="Z103" s="284"/>
      <c r="AA103" s="284"/>
      <c r="AB103" s="284"/>
    </row>
    <row r="104" spans="1:34" s="179" customFormat="1" ht="12" customHeight="1" x14ac:dyDescent="0.2">
      <c r="A104" s="403"/>
      <c r="B104" s="404"/>
      <c r="C104" s="404"/>
      <c r="D104" s="404"/>
      <c r="E104" s="404"/>
      <c r="F104" s="404"/>
      <c r="G104" s="404"/>
      <c r="H104" s="404"/>
      <c r="I104" s="404"/>
      <c r="J104" s="404"/>
      <c r="K104" s="404"/>
      <c r="L104" s="404"/>
      <c r="M104" s="404"/>
      <c r="N104" s="404"/>
      <c r="O104" s="404"/>
      <c r="P104" s="404"/>
      <c r="Q104" s="404"/>
      <c r="R104" s="404"/>
      <c r="S104" s="404"/>
      <c r="T104" s="404"/>
      <c r="U104" s="404"/>
      <c r="V104" s="405"/>
    </row>
    <row r="105" spans="1:34" s="179" customFormat="1" ht="12" x14ac:dyDescent="0.2">
      <c r="A105" s="243"/>
      <c r="F105" s="177"/>
      <c r="G105" s="177"/>
      <c r="H105" s="177"/>
      <c r="I105" s="177"/>
      <c r="J105" s="177"/>
      <c r="K105" s="177"/>
      <c r="L105" s="188"/>
      <c r="M105" s="188"/>
      <c r="N105" s="188"/>
      <c r="O105" s="188"/>
      <c r="P105" s="188"/>
      <c r="Q105" s="188"/>
      <c r="R105" s="188"/>
      <c r="S105" s="188"/>
      <c r="T105" s="188"/>
      <c r="U105" s="188"/>
      <c r="V105" s="242"/>
      <c r="AA105" s="224"/>
      <c r="AB105" s="224"/>
      <c r="AC105" s="224"/>
      <c r="AD105" s="224"/>
      <c r="AE105" s="224"/>
      <c r="AF105" s="224"/>
      <c r="AG105" s="224"/>
    </row>
    <row r="106" spans="1:34" s="179" customFormat="1" ht="24.75" customHeight="1" x14ac:dyDescent="0.2">
      <c r="A106" s="415" t="s">
        <v>760</v>
      </c>
      <c r="B106" s="416"/>
      <c r="C106" s="416"/>
      <c r="D106" s="416"/>
      <c r="E106" s="416"/>
      <c r="F106" s="416"/>
      <c r="G106" s="416"/>
      <c r="H106" s="416"/>
      <c r="I106" s="416"/>
      <c r="J106" s="416"/>
      <c r="K106" s="416"/>
      <c r="L106" s="416"/>
      <c r="M106" s="416"/>
      <c r="N106" s="416"/>
      <c r="O106" s="188"/>
      <c r="P106" s="188"/>
      <c r="Q106" s="256"/>
      <c r="R106" s="256"/>
      <c r="S106" s="256"/>
      <c r="T106" s="256"/>
      <c r="U106" s="256"/>
      <c r="V106" s="275"/>
      <c r="W106" s="224"/>
      <c r="X106" s="224"/>
      <c r="Y106" s="224"/>
      <c r="Z106" s="224"/>
      <c r="AA106" s="224"/>
      <c r="AB106" s="224"/>
    </row>
    <row r="107" spans="1:34" s="179" customFormat="1" ht="12" x14ac:dyDescent="0.2">
      <c r="A107" s="196" t="s">
        <v>721</v>
      </c>
      <c r="B107" s="196" t="s">
        <v>722</v>
      </c>
      <c r="C107" s="196" t="s">
        <v>723</v>
      </c>
      <c r="D107" s="196" t="s">
        <v>724</v>
      </c>
      <c r="E107" s="196" t="s">
        <v>725</v>
      </c>
      <c r="F107" s="196" t="s">
        <v>726</v>
      </c>
      <c r="G107" s="196" t="s">
        <v>727</v>
      </c>
      <c r="H107" s="196" t="s">
        <v>728</v>
      </c>
      <c r="I107" s="196" t="s">
        <v>729</v>
      </c>
      <c r="J107" s="196" t="s">
        <v>730</v>
      </c>
      <c r="K107" s="196" t="s">
        <v>731</v>
      </c>
      <c r="L107" s="196" t="s">
        <v>732</v>
      </c>
      <c r="M107" s="196" t="s">
        <v>733</v>
      </c>
      <c r="N107" s="196" t="s">
        <v>756</v>
      </c>
      <c r="O107" s="188"/>
      <c r="P107" s="256"/>
      <c r="Q107" s="256"/>
      <c r="R107" s="256"/>
      <c r="S107" s="256"/>
      <c r="T107" s="256"/>
      <c r="U107" s="256"/>
      <c r="V107" s="275"/>
      <c r="W107" s="224"/>
      <c r="X107" s="224"/>
      <c r="Y107" s="224"/>
      <c r="Z107" s="224"/>
      <c r="AA107" s="224"/>
      <c r="AB107" s="224"/>
      <c r="AC107" s="284"/>
      <c r="AD107" s="284"/>
      <c r="AE107" s="284"/>
      <c r="AF107" s="284"/>
      <c r="AG107" s="284"/>
      <c r="AH107" s="284"/>
    </row>
    <row r="108" spans="1:34" s="179" customFormat="1" ht="12.75" customHeight="1" x14ac:dyDescent="0.2">
      <c r="A108" s="276" t="s">
        <v>757</v>
      </c>
      <c r="B108" s="290">
        <v>44.582477901340198</v>
      </c>
      <c r="C108" s="291">
        <v>49.978888566453897</v>
      </c>
      <c r="D108" s="292">
        <v>54.442070309680197</v>
      </c>
      <c r="E108" s="291">
        <v>58.355368800180102</v>
      </c>
      <c r="F108" s="292">
        <v>44.907420013614697</v>
      </c>
      <c r="G108" s="291">
        <v>46.8471326868098</v>
      </c>
      <c r="H108" s="291">
        <v>51.236829615567203</v>
      </c>
      <c r="I108" s="292">
        <v>46.681316336871298</v>
      </c>
      <c r="J108" s="291">
        <v>42.598171950871198</v>
      </c>
      <c r="K108" s="292">
        <v>42.890648137601097</v>
      </c>
      <c r="L108" s="292">
        <v>44.227906976744201</v>
      </c>
      <c r="M108" s="291">
        <v>44.412979351032398</v>
      </c>
      <c r="N108" s="292">
        <v>47.495862084391099</v>
      </c>
      <c r="O108" s="188"/>
      <c r="P108" s="188"/>
      <c r="Q108" s="256"/>
      <c r="R108" s="256"/>
      <c r="S108" s="256"/>
      <c r="T108" s="256"/>
      <c r="U108" s="256"/>
      <c r="V108" s="275"/>
      <c r="W108" s="224"/>
      <c r="X108" s="224"/>
      <c r="Y108" s="224"/>
      <c r="Z108" s="224"/>
      <c r="AA108" s="224"/>
      <c r="AB108" s="224"/>
      <c r="AC108" s="284"/>
      <c r="AD108" s="284"/>
      <c r="AE108" s="284"/>
      <c r="AF108" s="284"/>
      <c r="AG108" s="284"/>
      <c r="AH108" s="284"/>
    </row>
    <row r="109" spans="1:34" s="179" customFormat="1" ht="12" x14ac:dyDescent="0.2">
      <c r="A109" s="285" t="s">
        <v>734</v>
      </c>
      <c r="B109" s="293">
        <v>40.820043103448299</v>
      </c>
      <c r="C109" s="294">
        <v>44.225409836065602</v>
      </c>
      <c r="D109" s="294">
        <v>51.3797101449275</v>
      </c>
      <c r="E109" s="294">
        <v>45.653846153846203</v>
      </c>
      <c r="F109" s="294">
        <v>45.496592844974401</v>
      </c>
      <c r="G109" s="294">
        <v>45.410142348754398</v>
      </c>
      <c r="H109" s="294">
        <v>45.108604845446898</v>
      </c>
      <c r="I109" s="294">
        <v>45.921266233766197</v>
      </c>
      <c r="J109" s="294">
        <v>41.476272648835199</v>
      </c>
      <c r="K109" s="294">
        <v>46.343664539653602</v>
      </c>
      <c r="L109" s="294">
        <v>37.929121725731903</v>
      </c>
      <c r="M109" s="294">
        <v>43.391489361702099</v>
      </c>
      <c r="N109" s="294">
        <v>44.4432023931355</v>
      </c>
      <c r="O109" s="188"/>
      <c r="P109" s="188"/>
      <c r="Q109" s="188"/>
      <c r="R109" s="256"/>
      <c r="S109" s="256"/>
      <c r="T109" s="256"/>
      <c r="U109" s="256"/>
      <c r="V109" s="275"/>
      <c r="W109" s="224"/>
      <c r="X109" s="224"/>
      <c r="Y109" s="224"/>
      <c r="Z109" s="224"/>
      <c r="AA109" s="284"/>
      <c r="AB109" s="284"/>
      <c r="AC109" s="225"/>
      <c r="AD109" s="284"/>
      <c r="AE109" s="284"/>
      <c r="AF109" s="284"/>
      <c r="AH109" s="284"/>
    </row>
    <row r="110" spans="1:34" s="179" customFormat="1" ht="12" x14ac:dyDescent="0.2">
      <c r="A110" s="287" t="s">
        <v>735</v>
      </c>
      <c r="B110" s="293">
        <v>57.821114369501501</v>
      </c>
      <c r="C110" s="294">
        <v>55.201807228915698</v>
      </c>
      <c r="D110" s="294">
        <v>62.722397476340703</v>
      </c>
      <c r="E110" s="294">
        <v>66.231231231231206</v>
      </c>
      <c r="F110" s="294">
        <v>62.990881458966598</v>
      </c>
      <c r="G110" s="294">
        <v>51.750611246943798</v>
      </c>
      <c r="H110" s="294">
        <v>63.061728395061699</v>
      </c>
      <c r="I110" s="294">
        <v>58.410989010988999</v>
      </c>
      <c r="J110" s="294">
        <v>55.477453580901901</v>
      </c>
      <c r="K110" s="294">
        <v>46.599078341013801</v>
      </c>
      <c r="L110" s="294">
        <v>58.794117647058798</v>
      </c>
      <c r="M110" s="294">
        <v>49.8783783783784</v>
      </c>
      <c r="N110" s="294">
        <v>57.619126720455597</v>
      </c>
      <c r="O110" s="188"/>
      <c r="P110" s="188"/>
      <c r="Q110" s="256"/>
      <c r="R110" s="256"/>
      <c r="S110" s="256"/>
      <c r="T110" s="256"/>
      <c r="U110" s="256"/>
      <c r="V110" s="275"/>
      <c r="W110" s="224"/>
      <c r="X110" s="224"/>
      <c r="AA110" s="284"/>
      <c r="AB110" s="284"/>
      <c r="AC110" s="284"/>
      <c r="AD110" s="284"/>
      <c r="AE110" s="284"/>
      <c r="AF110" s="284"/>
      <c r="AG110" s="284"/>
      <c r="AH110" s="284"/>
    </row>
    <row r="111" spans="1:34" s="179" customFormat="1" ht="12" x14ac:dyDescent="0.2">
      <c r="A111" s="287" t="s">
        <v>737</v>
      </c>
      <c r="B111" s="293">
        <v>44.502312093424301</v>
      </c>
      <c r="C111" s="294">
        <v>50.289996793844203</v>
      </c>
      <c r="D111" s="294">
        <v>54.485641148708098</v>
      </c>
      <c r="E111" s="294">
        <v>59.481610761110197</v>
      </c>
      <c r="F111" s="294">
        <v>44.454284934497799</v>
      </c>
      <c r="G111" s="294">
        <v>46.823193916349801</v>
      </c>
      <c r="H111" s="294">
        <v>51.403762947423601</v>
      </c>
      <c r="I111" s="294">
        <v>46.423397022623398</v>
      </c>
      <c r="J111" s="294">
        <v>42.375540108961097</v>
      </c>
      <c r="K111" s="294">
        <v>42.553877831159902</v>
      </c>
      <c r="L111" s="294">
        <v>44.382758859837701</v>
      </c>
      <c r="M111" s="294">
        <v>44.353026987600302</v>
      </c>
      <c r="N111" s="294">
        <v>47.471889918909099</v>
      </c>
      <c r="O111" s="188"/>
      <c r="P111" s="256"/>
      <c r="Q111" s="256"/>
      <c r="R111" s="256"/>
      <c r="S111" s="256"/>
      <c r="T111" s="256"/>
      <c r="U111" s="256"/>
      <c r="V111" s="275"/>
      <c r="W111" s="224"/>
      <c r="X111" s="224"/>
      <c r="Y111" s="224"/>
      <c r="Z111" s="224"/>
    </row>
    <row r="112" spans="1:34" s="179" customFormat="1" ht="12" x14ac:dyDescent="0.2">
      <c r="A112" s="276" t="s">
        <v>758</v>
      </c>
      <c r="B112" s="290">
        <v>43.467903415783297</v>
      </c>
      <c r="C112" s="291">
        <v>42.830339009529801</v>
      </c>
      <c r="D112" s="292">
        <v>39.743589743589702</v>
      </c>
      <c r="E112" s="291">
        <v>49.813203529053901</v>
      </c>
      <c r="F112" s="292">
        <v>43.577319587628899</v>
      </c>
      <c r="G112" s="291">
        <v>42.242672119972703</v>
      </c>
      <c r="H112" s="291">
        <v>46.164246823956397</v>
      </c>
      <c r="I112" s="292">
        <v>45.696489517308599</v>
      </c>
      <c r="J112" s="291">
        <v>47.9381340191456</v>
      </c>
      <c r="K112" s="292">
        <v>49.377928162415401</v>
      </c>
      <c r="L112" s="292">
        <v>49.23289391086</v>
      </c>
      <c r="M112" s="291">
        <v>50.917014925373103</v>
      </c>
      <c r="N112" s="292">
        <v>45.656657125937599</v>
      </c>
      <c r="O112" s="188"/>
      <c r="P112" s="256"/>
      <c r="Q112" s="256"/>
      <c r="R112" s="281"/>
      <c r="S112" s="281"/>
      <c r="T112" s="281"/>
      <c r="U112" s="281"/>
      <c r="V112" s="242"/>
      <c r="Z112" s="224"/>
      <c r="AA112" s="224"/>
      <c r="AB112" s="224"/>
      <c r="AC112" s="224"/>
      <c r="AD112" s="224"/>
      <c r="AE112" s="224"/>
      <c r="AF112" s="224"/>
    </row>
    <row r="113" spans="1:33" s="179" customFormat="1" ht="12" x14ac:dyDescent="0.2">
      <c r="A113" s="285" t="s">
        <v>734</v>
      </c>
      <c r="B113" s="293">
        <v>47.5774453394707</v>
      </c>
      <c r="C113" s="294">
        <v>49.422441430332903</v>
      </c>
      <c r="D113" s="294">
        <v>50.1757237176232</v>
      </c>
      <c r="E113" s="294">
        <v>54.211240771612303</v>
      </c>
      <c r="F113" s="294">
        <v>46.893911858246199</v>
      </c>
      <c r="G113" s="294">
        <v>44.921635434412302</v>
      </c>
      <c r="H113" s="294">
        <v>49.285538208709902</v>
      </c>
      <c r="I113" s="294">
        <v>49.858143257302899</v>
      </c>
      <c r="J113" s="294">
        <v>50.42343387471</v>
      </c>
      <c r="K113" s="294">
        <v>51.041641398827601</v>
      </c>
      <c r="L113" s="294">
        <v>52.301350245499201</v>
      </c>
      <c r="M113" s="294">
        <v>55.7049659201558</v>
      </c>
      <c r="N113" s="294">
        <v>49.760918043139299</v>
      </c>
      <c r="O113" s="188"/>
      <c r="P113" s="256"/>
      <c r="Q113" s="256"/>
      <c r="R113" s="256"/>
      <c r="S113" s="256"/>
      <c r="T113" s="256"/>
      <c r="U113" s="281"/>
      <c r="V113" s="275"/>
      <c r="W113" s="224"/>
      <c r="X113" s="224"/>
      <c r="Y113" s="224"/>
      <c r="Z113" s="224"/>
      <c r="AA113" s="224"/>
      <c r="AB113" s="224"/>
      <c r="AC113" s="224"/>
    </row>
    <row r="114" spans="1:33" s="179" customFormat="1" ht="12" customHeight="1" x14ac:dyDescent="0.2">
      <c r="A114" s="287" t="s">
        <v>735</v>
      </c>
      <c r="B114" s="293">
        <v>50.559790732436497</v>
      </c>
      <c r="C114" s="294">
        <v>43.312549329123897</v>
      </c>
      <c r="D114" s="294">
        <v>47.669579030976998</v>
      </c>
      <c r="E114" s="294">
        <v>52.617580766341099</v>
      </c>
      <c r="F114" s="294">
        <v>45.128318584070797</v>
      </c>
      <c r="G114" s="294">
        <v>43.193161367726503</v>
      </c>
      <c r="H114" s="294">
        <v>46.510192195690202</v>
      </c>
      <c r="I114" s="294">
        <v>41.635969141755098</v>
      </c>
      <c r="J114" s="294">
        <v>45.419057931781303</v>
      </c>
      <c r="K114" s="294">
        <v>50.5304172951232</v>
      </c>
      <c r="L114" s="294">
        <v>47.549592099613598</v>
      </c>
      <c r="M114" s="294">
        <v>41.921568627451002</v>
      </c>
      <c r="N114" s="294">
        <v>46.483675872404199</v>
      </c>
      <c r="O114" s="188"/>
      <c r="P114" s="256"/>
      <c r="Q114" s="256"/>
      <c r="R114" s="281"/>
      <c r="S114" s="281"/>
      <c r="T114" s="281"/>
      <c r="U114" s="281"/>
      <c r="V114" s="275"/>
      <c r="W114" s="224"/>
      <c r="X114" s="224"/>
      <c r="Y114" s="224"/>
      <c r="Z114" s="224"/>
      <c r="AA114" s="224"/>
      <c r="AB114" s="224"/>
    </row>
    <row r="115" spans="1:33" s="179" customFormat="1" ht="12" x14ac:dyDescent="0.2">
      <c r="A115" s="287" t="s">
        <v>737</v>
      </c>
      <c r="B115" s="293">
        <v>18.810640216411201</v>
      </c>
      <c r="C115" s="294">
        <v>17.490268767377199</v>
      </c>
      <c r="D115" s="294">
        <v>11.7345035655513</v>
      </c>
      <c r="E115" s="294">
        <v>28.548850574712599</v>
      </c>
      <c r="F115" s="294">
        <v>25.713368983957199</v>
      </c>
      <c r="G115" s="294">
        <v>27.669753086419799</v>
      </c>
      <c r="H115" s="294">
        <v>32.179805137289598</v>
      </c>
      <c r="I115" s="294">
        <v>34.761484098939903</v>
      </c>
      <c r="J115" s="294">
        <v>40.742280285035598</v>
      </c>
      <c r="K115" s="294">
        <v>35.310160427807503</v>
      </c>
      <c r="L115" s="294">
        <v>34.422459893048099</v>
      </c>
      <c r="M115" s="294">
        <v>48.528985507246396</v>
      </c>
      <c r="N115" s="294">
        <v>26.5586802290794</v>
      </c>
      <c r="O115" s="188"/>
      <c r="P115" s="256"/>
      <c r="Q115" s="256"/>
      <c r="R115" s="256"/>
      <c r="S115" s="256"/>
      <c r="T115" s="256"/>
      <c r="U115" s="256"/>
      <c r="V115" s="275"/>
      <c r="W115" s="224"/>
      <c r="X115" s="224"/>
      <c r="Y115" s="224"/>
      <c r="Z115" s="224"/>
      <c r="AA115" s="224"/>
      <c r="AB115" s="224"/>
    </row>
    <row r="116" spans="1:33" s="179" customFormat="1" ht="12" x14ac:dyDescent="0.2">
      <c r="A116" s="276" t="s">
        <v>759</v>
      </c>
      <c r="B116" s="290">
        <v>44.218876080691601</v>
      </c>
      <c r="C116" s="291">
        <v>47.711964329948003</v>
      </c>
      <c r="D116" s="292">
        <v>49.498682508503798</v>
      </c>
      <c r="E116" s="291">
        <v>55.533591276820303</v>
      </c>
      <c r="F116" s="292">
        <v>44.517854017153901</v>
      </c>
      <c r="G116" s="291">
        <v>45.5055215698737</v>
      </c>
      <c r="H116" s="291">
        <v>49.644240944240899</v>
      </c>
      <c r="I116" s="292">
        <v>46.381553073869298</v>
      </c>
      <c r="J116" s="291">
        <v>44.123408423114597</v>
      </c>
      <c r="K116" s="292">
        <v>44.8654623246969</v>
      </c>
      <c r="L116" s="292">
        <v>45.882731423827302</v>
      </c>
      <c r="M116" s="291">
        <v>46.718154887854404</v>
      </c>
      <c r="N116" s="292">
        <v>46.922240178537102</v>
      </c>
      <c r="O116" s="188"/>
      <c r="P116" s="188"/>
      <c r="Q116" s="188"/>
      <c r="R116" s="188"/>
      <c r="S116" s="188"/>
      <c r="T116" s="188"/>
      <c r="U116" s="188"/>
      <c r="V116" s="242"/>
    </row>
    <row r="117" spans="1:33" s="179" customFormat="1" ht="12" x14ac:dyDescent="0.2">
      <c r="A117" s="285" t="s">
        <v>734</v>
      </c>
      <c r="B117" s="293">
        <v>46.3882040584108</v>
      </c>
      <c r="C117" s="294">
        <v>48.414231763068997</v>
      </c>
      <c r="D117" s="294">
        <v>50.4263020309672</v>
      </c>
      <c r="E117" s="294">
        <v>52.250596658711203</v>
      </c>
      <c r="F117" s="294">
        <v>46.599713055954098</v>
      </c>
      <c r="G117" s="294">
        <v>45.015979381443302</v>
      </c>
      <c r="H117" s="294">
        <v>48.461170651277797</v>
      </c>
      <c r="I117" s="294">
        <v>49.079614767255201</v>
      </c>
      <c r="J117" s="294">
        <v>48.527335893216303</v>
      </c>
      <c r="K117" s="294">
        <v>50.188947716743897</v>
      </c>
      <c r="L117" s="294">
        <v>49.285645004849698</v>
      </c>
      <c r="M117" s="294">
        <v>53.412044374009497</v>
      </c>
      <c r="N117" s="294">
        <v>48.695042287301199</v>
      </c>
      <c r="O117" s="188"/>
      <c r="P117" s="188"/>
      <c r="Q117" s="188"/>
      <c r="R117" s="188"/>
      <c r="S117" s="188"/>
      <c r="T117" s="188"/>
      <c r="U117" s="188"/>
      <c r="V117" s="242"/>
    </row>
    <row r="118" spans="1:33" s="179" customFormat="1" ht="12" x14ac:dyDescent="0.2">
      <c r="A118" s="287" t="s">
        <v>735</v>
      </c>
      <c r="B118" s="293">
        <v>52.034544371649801</v>
      </c>
      <c r="C118" s="294">
        <v>45.781113195747302</v>
      </c>
      <c r="D118" s="294">
        <v>50.697335025380703</v>
      </c>
      <c r="E118" s="294">
        <v>55.341947115384599</v>
      </c>
      <c r="F118" s="294">
        <v>48.6160237388724</v>
      </c>
      <c r="G118" s="294">
        <v>44.879094412331398</v>
      </c>
      <c r="H118" s="294">
        <v>49.669180018850099</v>
      </c>
      <c r="I118" s="294">
        <v>44.654013444048999</v>
      </c>
      <c r="J118" s="294">
        <v>47.124100719424497</v>
      </c>
      <c r="K118" s="294">
        <v>49.826248452331797</v>
      </c>
      <c r="L118" s="294">
        <v>49.225794665692398</v>
      </c>
      <c r="M118" s="294">
        <v>42.929794520547901</v>
      </c>
      <c r="N118" s="294">
        <v>48.532972311992303</v>
      </c>
      <c r="O118" s="188"/>
      <c r="P118" s="188"/>
      <c r="Q118" s="188"/>
      <c r="R118" s="188"/>
      <c r="S118" s="188"/>
      <c r="T118" s="188"/>
      <c r="U118" s="188"/>
      <c r="V118" s="242"/>
    </row>
    <row r="119" spans="1:33" s="179" customFormat="1" ht="12" x14ac:dyDescent="0.2">
      <c r="A119" s="287" t="s">
        <v>737</v>
      </c>
      <c r="B119" s="293">
        <v>42.447793481395998</v>
      </c>
      <c r="C119" s="294">
        <v>47.6790852084102</v>
      </c>
      <c r="D119" s="294">
        <v>49.044750069812899</v>
      </c>
      <c r="E119" s="294">
        <v>56.956684910085997</v>
      </c>
      <c r="F119" s="294">
        <v>43.330382913219204</v>
      </c>
      <c r="G119" s="294">
        <v>45.745688158351697</v>
      </c>
      <c r="H119" s="294">
        <v>50.078984313007403</v>
      </c>
      <c r="I119" s="294">
        <v>45.697812465647999</v>
      </c>
      <c r="J119" s="294">
        <v>42.293736244125903</v>
      </c>
      <c r="K119" s="294">
        <v>42.230879284649802</v>
      </c>
      <c r="L119" s="294">
        <v>43.891540845256102</v>
      </c>
      <c r="M119" s="294">
        <v>44.553125000000001</v>
      </c>
      <c r="N119" s="294">
        <v>46.0626670352963</v>
      </c>
      <c r="O119" s="188"/>
      <c r="P119" s="188"/>
      <c r="Q119" s="188"/>
      <c r="R119" s="188"/>
      <c r="S119" s="188"/>
      <c r="T119" s="188"/>
      <c r="U119" s="188"/>
      <c r="V119" s="242"/>
    </row>
    <row r="120" spans="1:33" s="179" customFormat="1" ht="12" x14ac:dyDescent="0.2">
      <c r="A120" s="243"/>
      <c r="F120" s="177"/>
      <c r="G120" s="177"/>
      <c r="H120" s="177"/>
      <c r="I120" s="177"/>
      <c r="J120" s="177"/>
      <c r="K120" s="177"/>
      <c r="L120" s="188"/>
      <c r="M120" s="188"/>
      <c r="N120" s="188"/>
      <c r="O120" s="188"/>
      <c r="P120" s="188"/>
      <c r="Q120" s="188"/>
      <c r="R120" s="188"/>
      <c r="S120" s="188"/>
      <c r="T120" s="188"/>
      <c r="U120" s="188"/>
      <c r="V120" s="242"/>
    </row>
    <row r="121" spans="1:33" s="179" customFormat="1" ht="12" x14ac:dyDescent="0.2">
      <c r="A121" s="403"/>
      <c r="B121" s="404"/>
      <c r="C121" s="404"/>
      <c r="D121" s="404"/>
      <c r="E121" s="404"/>
      <c r="F121" s="404"/>
      <c r="G121" s="404"/>
      <c r="H121" s="404"/>
      <c r="I121" s="404"/>
      <c r="J121" s="404"/>
      <c r="K121" s="404"/>
      <c r="L121" s="404"/>
      <c r="M121" s="404"/>
      <c r="N121" s="404"/>
      <c r="O121" s="404"/>
      <c r="P121" s="404"/>
      <c r="Q121" s="404"/>
      <c r="R121" s="404"/>
      <c r="S121" s="404"/>
      <c r="T121" s="404"/>
      <c r="U121" s="404"/>
      <c r="V121" s="405"/>
    </row>
    <row r="122" spans="1:33" s="179" customFormat="1" ht="12" x14ac:dyDescent="0.2">
      <c r="A122" s="243"/>
      <c r="F122" s="177"/>
      <c r="G122" s="177"/>
      <c r="H122" s="177"/>
      <c r="I122" s="177"/>
      <c r="J122" s="177"/>
      <c r="K122" s="177"/>
      <c r="L122" s="188"/>
      <c r="M122" s="188"/>
      <c r="N122" s="188"/>
      <c r="O122" s="188"/>
      <c r="P122" s="188"/>
      <c r="Q122" s="188"/>
      <c r="R122" s="188"/>
      <c r="S122" s="256"/>
      <c r="T122" s="256"/>
      <c r="U122" s="256"/>
      <c r="V122" s="275"/>
    </row>
    <row r="123" spans="1:33" s="177" customFormat="1" ht="24.75" customHeight="1" x14ac:dyDescent="0.2">
      <c r="A123" s="406" t="s">
        <v>761</v>
      </c>
      <c r="B123" s="407"/>
      <c r="C123" s="407"/>
      <c r="D123" s="407"/>
      <c r="E123" s="407"/>
      <c r="F123" s="407"/>
      <c r="G123" s="407"/>
      <c r="H123" s="407"/>
      <c r="I123" s="407"/>
      <c r="J123" s="407"/>
      <c r="K123" s="407"/>
      <c r="L123" s="407"/>
      <c r="M123" s="407"/>
      <c r="N123" s="407"/>
      <c r="O123" s="188"/>
      <c r="P123" s="256"/>
      <c r="Q123" s="256"/>
      <c r="R123" s="256"/>
      <c r="S123" s="256"/>
      <c r="T123" s="256"/>
      <c r="U123" s="256"/>
      <c r="V123" s="275"/>
      <c r="W123" s="248"/>
      <c r="X123" s="248"/>
      <c r="Y123" s="248"/>
      <c r="Z123" s="248"/>
      <c r="AA123" s="248"/>
      <c r="AB123" s="248"/>
    </row>
    <row r="124" spans="1:33" s="179" customFormat="1" ht="12" x14ac:dyDescent="0.2">
      <c r="A124" s="195" t="s">
        <v>741</v>
      </c>
      <c r="B124" s="196" t="s">
        <v>722</v>
      </c>
      <c r="C124" s="196" t="s">
        <v>723</v>
      </c>
      <c r="D124" s="196" t="s">
        <v>724</v>
      </c>
      <c r="E124" s="196" t="s">
        <v>725</v>
      </c>
      <c r="F124" s="196" t="s">
        <v>726</v>
      </c>
      <c r="G124" s="196" t="s">
        <v>727</v>
      </c>
      <c r="H124" s="196" t="s">
        <v>728</v>
      </c>
      <c r="I124" s="196" t="s">
        <v>729</v>
      </c>
      <c r="J124" s="196" t="s">
        <v>730</v>
      </c>
      <c r="K124" s="196" t="s">
        <v>731</v>
      </c>
      <c r="L124" s="196" t="s">
        <v>732</v>
      </c>
      <c r="M124" s="196" t="s">
        <v>733</v>
      </c>
      <c r="N124" s="196" t="s">
        <v>756</v>
      </c>
      <c r="O124" s="188"/>
      <c r="P124" s="281"/>
      <c r="Q124" s="256"/>
      <c r="R124" s="256"/>
      <c r="S124" s="256"/>
      <c r="T124" s="256"/>
      <c r="U124" s="256"/>
      <c r="V124" s="275"/>
      <c r="W124" s="224"/>
      <c r="X124" s="224"/>
      <c r="Y124" s="224"/>
      <c r="Z124" s="224"/>
      <c r="AA124" s="224"/>
      <c r="AB124" s="224"/>
      <c r="AC124" s="224"/>
      <c r="AD124" s="224"/>
      <c r="AE124" s="224"/>
      <c r="AF124" s="224"/>
    </row>
    <row r="125" spans="1:33" s="179" customFormat="1" ht="12.75" customHeight="1" thickBot="1" x14ac:dyDescent="0.25">
      <c r="A125" s="201" t="s">
        <v>664</v>
      </c>
      <c r="B125" s="277">
        <v>38520.193548387098</v>
      </c>
      <c r="C125" s="278">
        <v>39199.533333333296</v>
      </c>
      <c r="D125" s="279">
        <v>37004.451612903198</v>
      </c>
      <c r="E125" s="278">
        <v>38193.7096774194</v>
      </c>
      <c r="F125" s="279">
        <v>39080.551724137898</v>
      </c>
      <c r="G125" s="278">
        <v>38372.903225806498</v>
      </c>
      <c r="H125" s="278">
        <v>35072.266666666699</v>
      </c>
      <c r="I125" s="279">
        <v>37225.935483870999</v>
      </c>
      <c r="J125" s="278">
        <v>38270.533333333296</v>
      </c>
      <c r="K125" s="279">
        <v>37166.354838709703</v>
      </c>
      <c r="L125" s="279">
        <v>36668.032258064501</v>
      </c>
      <c r="M125" s="278">
        <v>37537.571428571398</v>
      </c>
      <c r="N125" s="277">
        <v>37696.991253644301</v>
      </c>
      <c r="O125" s="188"/>
      <c r="P125" s="281"/>
      <c r="Q125" s="281"/>
      <c r="R125" s="281"/>
      <c r="S125" s="281"/>
      <c r="T125" s="206"/>
      <c r="U125" s="281"/>
      <c r="V125" s="282"/>
      <c r="W125" s="284"/>
      <c r="X125" s="284"/>
      <c r="Y125" s="284"/>
      <c r="Z125" s="284"/>
      <c r="AA125" s="284"/>
      <c r="AB125" s="284"/>
    </row>
    <row r="126" spans="1:33" s="179" customFormat="1" ht="12.75" thickTop="1" x14ac:dyDescent="0.2">
      <c r="A126" s="212" t="s">
        <v>707</v>
      </c>
      <c r="B126" s="240">
        <v>38520.193548387098</v>
      </c>
      <c r="C126" s="286">
        <v>39199.533333333296</v>
      </c>
      <c r="D126" s="286">
        <v>37004.451612903198</v>
      </c>
      <c r="E126" s="286">
        <v>38193.7096774194</v>
      </c>
      <c r="F126" s="286">
        <v>39080.551724137898</v>
      </c>
      <c r="G126" s="286">
        <v>38372.903225806498</v>
      </c>
      <c r="H126" s="286">
        <v>35072.266666666699</v>
      </c>
      <c r="I126" s="286">
        <v>37225.935483870999</v>
      </c>
      <c r="J126" s="286">
        <v>38270.533333333296</v>
      </c>
      <c r="K126" s="286">
        <v>37166.354838709703</v>
      </c>
      <c r="L126" s="286">
        <v>36668.032258064501</v>
      </c>
      <c r="M126" s="286">
        <v>37537.571428571398</v>
      </c>
      <c r="N126" s="240">
        <v>37696.991253644301</v>
      </c>
      <c r="O126" s="188"/>
      <c r="P126" s="281"/>
      <c r="Q126" s="281"/>
      <c r="R126" s="281"/>
      <c r="S126" s="281"/>
      <c r="T126" s="281"/>
      <c r="U126" s="281"/>
      <c r="V126" s="282"/>
      <c r="W126" s="284"/>
      <c r="X126" s="284"/>
      <c r="Y126" s="284"/>
      <c r="Z126" s="284"/>
      <c r="AA126" s="224"/>
      <c r="AB126" s="284"/>
      <c r="AF126" s="284"/>
      <c r="AG126" s="284"/>
    </row>
    <row r="127" spans="1:33" s="296" customFormat="1" ht="23.25" customHeight="1" x14ac:dyDescent="0.2">
      <c r="A127" s="243"/>
      <c r="B127" s="179"/>
      <c r="C127" s="179"/>
      <c r="D127" s="179"/>
      <c r="E127" s="179"/>
      <c r="F127" s="177"/>
      <c r="G127" s="177"/>
      <c r="H127" s="177"/>
      <c r="I127" s="177"/>
      <c r="J127" s="177"/>
      <c r="K127" s="177"/>
      <c r="L127" s="188"/>
      <c r="M127" s="188"/>
      <c r="N127" s="188"/>
      <c r="O127" s="188"/>
      <c r="P127" s="281"/>
      <c r="Q127" s="281"/>
      <c r="R127" s="281"/>
      <c r="S127" s="281"/>
      <c r="T127" s="281"/>
      <c r="U127" s="281"/>
      <c r="V127" s="282"/>
      <c r="W127" s="295"/>
      <c r="X127" s="295"/>
      <c r="Y127" s="295"/>
      <c r="Z127" s="295"/>
      <c r="AA127" s="295"/>
      <c r="AB127" s="295"/>
      <c r="AC127" s="295"/>
      <c r="AD127" s="295"/>
      <c r="AE127" s="295"/>
      <c r="AF127" s="295"/>
      <c r="AG127" s="295"/>
    </row>
    <row r="128" spans="1:33" s="179" customFormat="1" ht="12.75" customHeight="1" x14ac:dyDescent="0.2">
      <c r="A128" s="406" t="s">
        <v>762</v>
      </c>
      <c r="B128" s="407"/>
      <c r="C128" s="407"/>
      <c r="D128" s="407"/>
      <c r="E128" s="407"/>
      <c r="F128" s="407"/>
      <c r="G128" s="407"/>
      <c r="H128" s="407"/>
      <c r="I128" s="407"/>
      <c r="J128" s="407"/>
      <c r="K128" s="407"/>
      <c r="L128" s="407"/>
      <c r="M128" s="407"/>
      <c r="N128" s="407"/>
      <c r="O128" s="188"/>
      <c r="P128" s="188"/>
      <c r="Q128" s="281"/>
      <c r="R128" s="281"/>
      <c r="S128" s="256"/>
      <c r="T128" s="256"/>
      <c r="U128" s="256"/>
      <c r="V128" s="282"/>
      <c r="W128" s="284"/>
      <c r="X128" s="284"/>
      <c r="Y128" s="284"/>
      <c r="Z128" s="284"/>
      <c r="AA128" s="284"/>
    </row>
    <row r="129" spans="1:32" s="179" customFormat="1" ht="12.75" customHeight="1" x14ac:dyDescent="0.2">
      <c r="A129" s="195" t="s">
        <v>741</v>
      </c>
      <c r="B129" s="196" t="s">
        <v>722</v>
      </c>
      <c r="C129" s="196" t="s">
        <v>723</v>
      </c>
      <c r="D129" s="196" t="s">
        <v>724</v>
      </c>
      <c r="E129" s="196" t="s">
        <v>725</v>
      </c>
      <c r="F129" s="196" t="s">
        <v>726</v>
      </c>
      <c r="G129" s="196" t="s">
        <v>727</v>
      </c>
      <c r="H129" s="196" t="s">
        <v>728</v>
      </c>
      <c r="I129" s="196" t="s">
        <v>729</v>
      </c>
      <c r="J129" s="196" t="s">
        <v>730</v>
      </c>
      <c r="K129" s="196" t="s">
        <v>731</v>
      </c>
      <c r="L129" s="196" t="s">
        <v>732</v>
      </c>
      <c r="M129" s="196" t="s">
        <v>733</v>
      </c>
      <c r="N129" s="196" t="s">
        <v>756</v>
      </c>
      <c r="O129" s="188"/>
      <c r="P129" s="256"/>
      <c r="Q129" s="256"/>
      <c r="R129" s="256"/>
      <c r="S129" s="256"/>
      <c r="T129" s="256"/>
      <c r="U129" s="256"/>
      <c r="V129" s="275"/>
      <c r="W129" s="224"/>
      <c r="X129" s="224"/>
      <c r="Y129" s="224"/>
      <c r="Z129" s="224"/>
      <c r="AA129" s="224"/>
      <c r="AB129" s="224"/>
      <c r="AC129" s="224"/>
      <c r="AD129" s="224"/>
      <c r="AE129" s="224"/>
      <c r="AF129" s="224"/>
    </row>
    <row r="130" spans="1:32" s="177" customFormat="1" ht="14.25" customHeight="1" thickBot="1" x14ac:dyDescent="0.25">
      <c r="A130" s="201" t="s">
        <v>664</v>
      </c>
      <c r="B130" s="290">
        <v>44.218876080691601</v>
      </c>
      <c r="C130" s="291">
        <v>47.711964329948003</v>
      </c>
      <c r="D130" s="292">
        <v>49.498682508503798</v>
      </c>
      <c r="E130" s="291">
        <v>55.533591276820303</v>
      </c>
      <c r="F130" s="292">
        <v>44.517854017153901</v>
      </c>
      <c r="G130" s="291">
        <v>45.5055215698737</v>
      </c>
      <c r="H130" s="291">
        <v>49.644240944240899</v>
      </c>
      <c r="I130" s="292">
        <v>46.381553073869298</v>
      </c>
      <c r="J130" s="291">
        <v>44.123408423114597</v>
      </c>
      <c r="K130" s="292">
        <v>44.8654623246969</v>
      </c>
      <c r="L130" s="292">
        <v>45.882731423827302</v>
      </c>
      <c r="M130" s="291">
        <v>46.718154887854404</v>
      </c>
      <c r="N130" s="292">
        <v>46.922240178537102</v>
      </c>
      <c r="P130" s="248"/>
      <c r="Q130" s="248"/>
      <c r="R130" s="248"/>
      <c r="S130" s="248"/>
      <c r="T130" s="248"/>
      <c r="U130" s="248"/>
      <c r="V130" s="297"/>
      <c r="W130" s="248"/>
      <c r="X130" s="248"/>
      <c r="Y130" s="248"/>
      <c r="Z130" s="248"/>
      <c r="AA130" s="298"/>
      <c r="AB130" s="248"/>
    </row>
    <row r="131" spans="1:32" s="179" customFormat="1" ht="12.75" customHeight="1" thickTop="1" x14ac:dyDescent="0.2">
      <c r="A131" s="212" t="s">
        <v>707</v>
      </c>
      <c r="B131" s="293">
        <v>44.218876080691601</v>
      </c>
      <c r="C131" s="294">
        <v>47.711964329948003</v>
      </c>
      <c r="D131" s="294">
        <v>49.498682508503798</v>
      </c>
      <c r="E131" s="294">
        <v>55.533591276820303</v>
      </c>
      <c r="F131" s="294">
        <v>44.517854017153901</v>
      </c>
      <c r="G131" s="294">
        <v>45.5055215698737</v>
      </c>
      <c r="H131" s="294">
        <v>49.644240944240899</v>
      </c>
      <c r="I131" s="294">
        <v>46.381553073869298</v>
      </c>
      <c r="J131" s="294">
        <v>44.123408423114597</v>
      </c>
      <c r="K131" s="294">
        <v>44.8654623246969</v>
      </c>
      <c r="L131" s="294">
        <v>45.882731423827302</v>
      </c>
      <c r="M131" s="294">
        <v>46.718154887854404</v>
      </c>
      <c r="N131" s="294">
        <v>46.922240178537102</v>
      </c>
      <c r="O131" s="188"/>
      <c r="P131" s="188"/>
      <c r="Q131" s="188"/>
      <c r="R131" s="256"/>
      <c r="S131" s="256"/>
      <c r="T131" s="256"/>
      <c r="U131" s="256"/>
      <c r="V131" s="299"/>
      <c r="W131" s="224"/>
      <c r="X131" s="224"/>
      <c r="Y131" s="224"/>
      <c r="Z131" s="224"/>
      <c r="AA131" s="224"/>
      <c r="AB131" s="224"/>
      <c r="AC131" s="224"/>
    </row>
    <row r="132" spans="1:32" s="179" customFormat="1" ht="12.75" customHeight="1" x14ac:dyDescent="0.2">
      <c r="A132" s="217"/>
      <c r="B132" s="300"/>
      <c r="C132" s="300"/>
      <c r="D132" s="300"/>
      <c r="E132" s="300"/>
      <c r="F132" s="300"/>
      <c r="G132" s="300"/>
      <c r="H132" s="300"/>
      <c r="I132" s="300"/>
      <c r="J132" s="300"/>
      <c r="K132" s="300"/>
      <c r="L132" s="300"/>
      <c r="M132" s="300"/>
      <c r="N132" s="300"/>
      <c r="O132" s="188"/>
      <c r="P132" s="188"/>
      <c r="Q132" s="188"/>
      <c r="R132" s="188"/>
      <c r="S132" s="188"/>
      <c r="T132" s="188"/>
      <c r="U132" s="188"/>
      <c r="V132" s="301"/>
    </row>
    <row r="133" spans="1:32" s="179" customFormat="1" ht="12" x14ac:dyDescent="0.2">
      <c r="A133" s="406" t="s">
        <v>763</v>
      </c>
      <c r="B133" s="407"/>
      <c r="C133" s="407"/>
      <c r="D133" s="407"/>
      <c r="E133" s="407"/>
      <c r="F133" s="407"/>
      <c r="G133" s="407"/>
      <c r="H133" s="407"/>
      <c r="I133" s="407"/>
      <c r="J133" s="407"/>
      <c r="K133" s="407"/>
      <c r="L133" s="407"/>
      <c r="M133" s="407"/>
      <c r="N133" s="407"/>
      <c r="O133" s="188"/>
      <c r="P133" s="188"/>
      <c r="Q133" s="188"/>
      <c r="R133" s="256"/>
      <c r="S133" s="256"/>
      <c r="T133" s="256"/>
      <c r="U133" s="256"/>
      <c r="V133" s="299"/>
      <c r="W133" s="224"/>
      <c r="X133" s="224"/>
      <c r="Y133" s="224"/>
      <c r="Z133" s="224"/>
      <c r="AA133" s="224"/>
      <c r="AB133" s="224"/>
      <c r="AC133" s="224"/>
    </row>
    <row r="134" spans="1:32" s="179" customFormat="1" ht="12" x14ac:dyDescent="0.2">
      <c r="A134" s="195" t="s">
        <v>764</v>
      </c>
      <c r="B134" s="196" t="s">
        <v>722</v>
      </c>
      <c r="C134" s="196" t="s">
        <v>723</v>
      </c>
      <c r="D134" s="196" t="s">
        <v>724</v>
      </c>
      <c r="E134" s="196" t="s">
        <v>725</v>
      </c>
      <c r="F134" s="196" t="s">
        <v>726</v>
      </c>
      <c r="G134" s="196" t="s">
        <v>727</v>
      </c>
      <c r="H134" s="196" t="s">
        <v>728</v>
      </c>
      <c r="I134" s="196" t="s">
        <v>729</v>
      </c>
      <c r="J134" s="196" t="s">
        <v>730</v>
      </c>
      <c r="K134" s="196" t="s">
        <v>731</v>
      </c>
      <c r="L134" s="196" t="s">
        <v>732</v>
      </c>
      <c r="M134" s="196" t="s">
        <v>733</v>
      </c>
      <c r="N134" s="196" t="s">
        <v>756</v>
      </c>
      <c r="O134" s="188"/>
      <c r="P134" s="188"/>
      <c r="Q134" s="188"/>
      <c r="R134" s="256"/>
      <c r="S134" s="256"/>
      <c r="T134" s="256"/>
      <c r="U134" s="256"/>
      <c r="V134" s="299"/>
      <c r="W134" s="224"/>
      <c r="X134" s="224"/>
      <c r="Y134" s="224"/>
      <c r="Z134" s="224"/>
      <c r="AA134" s="224"/>
      <c r="AB134" s="224"/>
      <c r="AC134" s="224"/>
    </row>
    <row r="135" spans="1:32" ht="15.75" thickBot="1" x14ac:dyDescent="0.3">
      <c r="A135" s="201" t="s">
        <v>664</v>
      </c>
      <c r="B135" s="290">
        <v>44.218876080691601</v>
      </c>
      <c r="C135" s="291">
        <v>47.711964329948003</v>
      </c>
      <c r="D135" s="292">
        <v>49.498682508503798</v>
      </c>
      <c r="E135" s="291">
        <v>55.533591276820303</v>
      </c>
      <c r="F135" s="292">
        <v>44.517854017153901</v>
      </c>
      <c r="G135" s="291">
        <v>45.5055215698737</v>
      </c>
      <c r="H135" s="291">
        <v>49.644240944240899</v>
      </c>
      <c r="I135" s="292">
        <v>46.381553073869298</v>
      </c>
      <c r="J135" s="291">
        <v>44.123408423114597</v>
      </c>
      <c r="K135" s="292">
        <v>44.8654623246969</v>
      </c>
      <c r="L135" s="292">
        <v>45.882731423827302</v>
      </c>
      <c r="M135" s="291">
        <v>46.718154887854404</v>
      </c>
      <c r="N135" s="292">
        <v>46.922240178537102</v>
      </c>
      <c r="V135" s="301"/>
    </row>
    <row r="136" spans="1:32" ht="15.75" thickTop="1" x14ac:dyDescent="0.25">
      <c r="A136" s="207" t="s">
        <v>551</v>
      </c>
      <c r="B136" s="293">
        <v>44.582477901340198</v>
      </c>
      <c r="C136" s="294">
        <v>49.978888566453897</v>
      </c>
      <c r="D136" s="294">
        <v>54.442070309680197</v>
      </c>
      <c r="E136" s="294">
        <v>58.355368800180102</v>
      </c>
      <c r="F136" s="294">
        <v>44.9046410891089</v>
      </c>
      <c r="G136" s="294">
        <v>46.8471326868098</v>
      </c>
      <c r="H136" s="294">
        <v>51.235095212671297</v>
      </c>
      <c r="I136" s="294">
        <v>46.681316336871298</v>
      </c>
      <c r="J136" s="294">
        <v>42.598171950871198</v>
      </c>
      <c r="K136" s="294">
        <v>42.890648137601097</v>
      </c>
      <c r="L136" s="294">
        <v>44.227906976744201</v>
      </c>
      <c r="M136" s="294">
        <v>44.427213114754103</v>
      </c>
      <c r="N136" s="294">
        <v>47.495713926244903</v>
      </c>
      <c r="V136" s="301"/>
    </row>
    <row r="137" spans="1:32" x14ac:dyDescent="0.25">
      <c r="A137" s="212" t="s">
        <v>570</v>
      </c>
      <c r="B137" s="293">
        <v>43.467903415783297</v>
      </c>
      <c r="C137" s="294">
        <v>42.830339009529801</v>
      </c>
      <c r="D137" s="294">
        <v>39.743589743589702</v>
      </c>
      <c r="E137" s="294">
        <v>49.813203529053901</v>
      </c>
      <c r="F137" s="294">
        <v>43.583831440525998</v>
      </c>
      <c r="G137" s="294">
        <v>42.242672119972703</v>
      </c>
      <c r="H137" s="294">
        <v>46.167379748476598</v>
      </c>
      <c r="I137" s="294">
        <v>45.696489517308599</v>
      </c>
      <c r="J137" s="294">
        <v>47.9381340191456</v>
      </c>
      <c r="K137" s="294">
        <v>49.377928162415401</v>
      </c>
      <c r="L137" s="294">
        <v>49.23289391086</v>
      </c>
      <c r="M137" s="294">
        <v>50.887231503579997</v>
      </c>
      <c r="N137" s="294">
        <v>45.6569613225588</v>
      </c>
      <c r="O137" s="302"/>
      <c r="V137" s="301"/>
    </row>
    <row r="138" spans="1:32" x14ac:dyDescent="0.25">
      <c r="A138" s="213"/>
      <c r="B138" s="300"/>
      <c r="C138" s="300"/>
      <c r="D138" s="300"/>
      <c r="E138" s="300"/>
      <c r="F138" s="300"/>
      <c r="G138" s="300"/>
      <c r="H138" s="300"/>
      <c r="I138" s="300"/>
      <c r="J138" s="300"/>
      <c r="K138" s="303"/>
      <c r="L138" s="300"/>
      <c r="M138" s="300"/>
      <c r="N138" s="304"/>
      <c r="O138" s="302"/>
      <c r="V138" s="301"/>
    </row>
    <row r="139" spans="1:32" x14ac:dyDescent="0.25">
      <c r="A139" s="305" t="s">
        <v>765</v>
      </c>
      <c r="B139" s="300"/>
      <c r="C139" s="300"/>
      <c r="D139" s="300"/>
      <c r="E139" s="300"/>
      <c r="F139" s="300"/>
      <c r="G139" s="300"/>
      <c r="H139" s="300"/>
      <c r="I139" s="300"/>
      <c r="J139" s="300"/>
      <c r="K139" s="303"/>
      <c r="L139" s="300"/>
      <c r="M139" s="300"/>
      <c r="N139" s="304"/>
      <c r="O139" s="302"/>
      <c r="V139" s="301"/>
    </row>
    <row r="140" spans="1:32" x14ac:dyDescent="0.25">
      <c r="A140" s="195" t="s">
        <v>766</v>
      </c>
      <c r="B140" s="306" t="s">
        <v>722</v>
      </c>
      <c r="C140" s="306" t="s">
        <v>723</v>
      </c>
      <c r="D140" s="306" t="s">
        <v>724</v>
      </c>
      <c r="E140" s="306" t="s">
        <v>725</v>
      </c>
      <c r="F140" s="306" t="s">
        <v>726</v>
      </c>
      <c r="G140" s="306" t="s">
        <v>727</v>
      </c>
      <c r="H140" s="306" t="s">
        <v>728</v>
      </c>
      <c r="I140" s="306" t="s">
        <v>729</v>
      </c>
      <c r="J140" s="306" t="s">
        <v>730</v>
      </c>
      <c r="K140" s="306" t="s">
        <v>731</v>
      </c>
      <c r="L140" s="306" t="s">
        <v>732</v>
      </c>
      <c r="M140" s="306" t="s">
        <v>733</v>
      </c>
      <c r="N140" s="306" t="s">
        <v>756</v>
      </c>
      <c r="O140" s="302"/>
      <c r="V140" s="301"/>
      <c r="W140" s="179"/>
    </row>
    <row r="141" spans="1:32" x14ac:dyDescent="0.25">
      <c r="A141" s="307" t="s">
        <v>711</v>
      </c>
      <c r="B141" s="240">
        <v>411</v>
      </c>
      <c r="C141" s="286">
        <v>444</v>
      </c>
      <c r="D141" s="286">
        <v>514</v>
      </c>
      <c r="E141" s="286">
        <v>641</v>
      </c>
      <c r="F141" s="286">
        <v>632</v>
      </c>
      <c r="G141" s="286">
        <v>624</v>
      </c>
      <c r="H141" s="286">
        <v>522</v>
      </c>
      <c r="I141" s="286">
        <v>149</v>
      </c>
      <c r="J141" s="286">
        <v>82</v>
      </c>
      <c r="K141" s="286">
        <v>46</v>
      </c>
      <c r="L141" s="286">
        <v>25</v>
      </c>
      <c r="M141" s="286">
        <v>4</v>
      </c>
      <c r="N141" s="286">
        <f>SUM(B141:M141)</f>
        <v>4094</v>
      </c>
      <c r="O141" s="302"/>
      <c r="V141" s="301"/>
      <c r="W141" s="179"/>
    </row>
    <row r="142" spans="1:32" x14ac:dyDescent="0.25">
      <c r="A142" s="307" t="s">
        <v>767</v>
      </c>
      <c r="B142" s="240">
        <v>345</v>
      </c>
      <c r="C142" s="286">
        <v>305</v>
      </c>
      <c r="D142" s="286">
        <v>208</v>
      </c>
      <c r="E142" s="286">
        <v>376</v>
      </c>
      <c r="F142" s="286">
        <v>214</v>
      </c>
      <c r="G142" s="286">
        <v>522</v>
      </c>
      <c r="H142" s="286">
        <v>638</v>
      </c>
      <c r="I142" s="286">
        <v>586</v>
      </c>
      <c r="J142" s="286">
        <v>663</v>
      </c>
      <c r="K142" s="286">
        <v>763</v>
      </c>
      <c r="L142" s="286">
        <v>628</v>
      </c>
      <c r="M142" s="286">
        <v>424</v>
      </c>
      <c r="N142" s="286">
        <f t="shared" ref="N142:N143" si="18">SUM(B142:M142)</f>
        <v>5672</v>
      </c>
      <c r="O142" s="302"/>
      <c r="V142" s="301"/>
      <c r="W142" s="179"/>
    </row>
    <row r="143" spans="1:32" x14ac:dyDescent="0.25">
      <c r="A143" s="308" t="s">
        <v>768</v>
      </c>
      <c r="B143" s="240">
        <v>111</v>
      </c>
      <c r="C143" s="286">
        <v>166</v>
      </c>
      <c r="D143" s="286">
        <v>220</v>
      </c>
      <c r="E143" s="286">
        <v>171</v>
      </c>
      <c r="F143" s="286">
        <v>316</v>
      </c>
      <c r="G143" s="286">
        <v>274</v>
      </c>
      <c r="H143" s="286">
        <v>85</v>
      </c>
      <c r="I143" s="286">
        <v>66</v>
      </c>
      <c r="J143" s="286">
        <v>123</v>
      </c>
      <c r="K143" s="286">
        <v>192</v>
      </c>
      <c r="L143" s="286">
        <v>153</v>
      </c>
      <c r="M143" s="286">
        <v>203</v>
      </c>
      <c r="N143" s="286">
        <f t="shared" si="18"/>
        <v>2080</v>
      </c>
      <c r="O143" s="302"/>
      <c r="V143" s="301"/>
      <c r="W143" s="179"/>
    </row>
    <row r="144" spans="1:32" x14ac:dyDescent="0.25">
      <c r="A144" s="309"/>
      <c r="B144" s="213"/>
      <c r="C144" s="310"/>
      <c r="D144" s="310"/>
      <c r="E144" s="310"/>
      <c r="F144" s="310"/>
      <c r="G144" s="310"/>
      <c r="H144" s="310"/>
      <c r="I144" s="310"/>
      <c r="J144" s="310"/>
      <c r="K144" s="310"/>
      <c r="L144" s="303"/>
      <c r="M144" s="310"/>
      <c r="N144" s="310"/>
      <c r="O144" s="302"/>
      <c r="P144" s="302"/>
      <c r="V144" s="301"/>
      <c r="W144" s="179"/>
    </row>
    <row r="145" spans="1:22" x14ac:dyDescent="0.25">
      <c r="A145" s="305" t="s">
        <v>769</v>
      </c>
      <c r="B145" s="300"/>
      <c r="C145" s="300"/>
      <c r="D145" s="300"/>
      <c r="E145" s="300"/>
      <c r="F145" s="300"/>
      <c r="G145" s="300"/>
      <c r="H145" s="300"/>
      <c r="I145" s="300"/>
      <c r="J145" s="300"/>
      <c r="K145" s="303"/>
      <c r="L145" s="300"/>
      <c r="M145" s="300"/>
      <c r="N145" s="304"/>
      <c r="O145" s="302"/>
      <c r="V145" s="301"/>
    </row>
    <row r="146" spans="1:22" x14ac:dyDescent="0.25">
      <c r="A146" s="195" t="s">
        <v>766</v>
      </c>
      <c r="B146" s="195" t="s">
        <v>770</v>
      </c>
      <c r="C146" s="306" t="s">
        <v>722</v>
      </c>
      <c r="D146" s="306" t="s">
        <v>723</v>
      </c>
      <c r="E146" s="306" t="s">
        <v>724</v>
      </c>
      <c r="F146" s="306" t="s">
        <v>725</v>
      </c>
      <c r="G146" s="306" t="s">
        <v>726</v>
      </c>
      <c r="H146" s="306" t="s">
        <v>727</v>
      </c>
      <c r="I146" s="306" t="s">
        <v>728</v>
      </c>
      <c r="J146" s="306" t="s">
        <v>729</v>
      </c>
      <c r="K146" s="306" t="s">
        <v>730</v>
      </c>
      <c r="L146" s="306" t="s">
        <v>731</v>
      </c>
      <c r="M146" s="306" t="s">
        <v>732</v>
      </c>
      <c r="N146" s="306" t="s">
        <v>733</v>
      </c>
      <c r="O146" s="306" t="s">
        <v>756</v>
      </c>
      <c r="P146" s="302"/>
      <c r="V146" s="301"/>
    </row>
    <row r="147" spans="1:22" x14ac:dyDescent="0.25">
      <c r="A147" s="400" t="s">
        <v>711</v>
      </c>
      <c r="B147" s="239" t="s">
        <v>771</v>
      </c>
      <c r="C147" s="240">
        <v>323</v>
      </c>
      <c r="D147" s="286">
        <v>355</v>
      </c>
      <c r="E147" s="286">
        <v>351</v>
      </c>
      <c r="F147" s="286">
        <v>391</v>
      </c>
      <c r="G147" s="286">
        <v>376</v>
      </c>
      <c r="H147" s="286">
        <v>454</v>
      </c>
      <c r="I147" s="286">
        <v>346</v>
      </c>
      <c r="J147" s="286">
        <v>45</v>
      </c>
      <c r="K147" s="286">
        <v>17</v>
      </c>
      <c r="L147" s="286">
        <v>6</v>
      </c>
      <c r="M147" s="286">
        <v>4</v>
      </c>
      <c r="N147" s="286"/>
      <c r="O147" s="311">
        <f>SUM(C147:N147)</f>
        <v>2668</v>
      </c>
      <c r="P147" s="302"/>
      <c r="V147" s="301"/>
    </row>
    <row r="148" spans="1:22" x14ac:dyDescent="0.25">
      <c r="A148" s="401"/>
      <c r="B148" s="239" t="s">
        <v>772</v>
      </c>
      <c r="C148" s="240">
        <v>54</v>
      </c>
      <c r="D148" s="286">
        <v>66</v>
      </c>
      <c r="E148" s="286">
        <v>57</v>
      </c>
      <c r="F148" s="286">
        <v>70</v>
      </c>
      <c r="G148" s="286">
        <v>103</v>
      </c>
      <c r="H148" s="286">
        <v>81</v>
      </c>
      <c r="I148" s="286">
        <v>119</v>
      </c>
      <c r="J148" s="286">
        <v>91</v>
      </c>
      <c r="K148" s="286">
        <v>52</v>
      </c>
      <c r="L148" s="286">
        <v>44</v>
      </c>
      <c r="M148" s="286">
        <v>28</v>
      </c>
      <c r="N148" s="286">
        <v>4</v>
      </c>
      <c r="O148" s="311">
        <f>SUM(C148:N148)</f>
        <v>769</v>
      </c>
      <c r="P148" s="302"/>
      <c r="V148" s="301"/>
    </row>
    <row r="149" spans="1:22" x14ac:dyDescent="0.25">
      <c r="A149" s="400" t="s">
        <v>767</v>
      </c>
      <c r="B149" s="239" t="s">
        <v>771</v>
      </c>
      <c r="C149" s="240">
        <v>270</v>
      </c>
      <c r="D149" s="286">
        <v>248</v>
      </c>
      <c r="E149" s="286">
        <v>168</v>
      </c>
      <c r="F149" s="286">
        <v>326</v>
      </c>
      <c r="G149" s="286">
        <v>105</v>
      </c>
      <c r="H149" s="286">
        <v>407</v>
      </c>
      <c r="I149" s="286">
        <v>519</v>
      </c>
      <c r="J149" s="286">
        <v>496</v>
      </c>
      <c r="K149" s="286">
        <v>584</v>
      </c>
      <c r="L149" s="286">
        <v>640</v>
      </c>
      <c r="M149" s="286">
        <v>533</v>
      </c>
      <c r="N149" s="286">
        <v>310</v>
      </c>
      <c r="O149" s="311">
        <f>SUM(C149:N149)</f>
        <v>4606</v>
      </c>
      <c r="P149" s="302"/>
      <c r="V149" s="301"/>
    </row>
    <row r="150" spans="1:22" x14ac:dyDescent="0.25">
      <c r="A150" s="401"/>
      <c r="B150" s="239" t="s">
        <v>772</v>
      </c>
      <c r="C150" s="240">
        <v>45</v>
      </c>
      <c r="D150" s="286">
        <v>17</v>
      </c>
      <c r="E150" s="286">
        <v>14</v>
      </c>
      <c r="F150" s="286">
        <v>40</v>
      </c>
      <c r="G150" s="286">
        <v>59</v>
      </c>
      <c r="H150" s="286">
        <v>73</v>
      </c>
      <c r="I150" s="286">
        <v>77</v>
      </c>
      <c r="J150" s="286">
        <v>44</v>
      </c>
      <c r="K150" s="286">
        <v>32</v>
      </c>
      <c r="L150" s="286">
        <v>49</v>
      </c>
      <c r="M150" s="286">
        <v>66</v>
      </c>
      <c r="N150" s="286">
        <v>57</v>
      </c>
      <c r="O150" s="311">
        <f t="shared" ref="O150" si="19">SUM(C150:N150)</f>
        <v>573</v>
      </c>
      <c r="P150" s="302"/>
      <c r="V150" s="301"/>
    </row>
    <row r="151" spans="1:22" x14ac:dyDescent="0.25">
      <c r="A151" s="400" t="s">
        <v>768</v>
      </c>
      <c r="B151" s="239" t="s">
        <v>771</v>
      </c>
      <c r="C151" s="240">
        <v>43</v>
      </c>
      <c r="D151" s="286">
        <v>160</v>
      </c>
      <c r="E151" s="286">
        <v>198</v>
      </c>
      <c r="F151" s="286">
        <v>125</v>
      </c>
      <c r="G151" s="286">
        <v>266</v>
      </c>
      <c r="H151" s="286">
        <v>235</v>
      </c>
      <c r="I151" s="286">
        <v>56</v>
      </c>
      <c r="J151" s="286">
        <v>46</v>
      </c>
      <c r="K151" s="286">
        <v>101</v>
      </c>
      <c r="L151" s="286">
        <v>184</v>
      </c>
      <c r="M151" s="286">
        <v>130</v>
      </c>
      <c r="N151" s="286">
        <v>140</v>
      </c>
      <c r="O151" s="311">
        <f>SUM(C151:N151)</f>
        <v>1684</v>
      </c>
      <c r="P151" s="302"/>
      <c r="V151" s="301"/>
    </row>
    <row r="152" spans="1:22" x14ac:dyDescent="0.25">
      <c r="A152" s="401"/>
      <c r="B152" s="239" t="s">
        <v>772</v>
      </c>
      <c r="C152" s="240">
        <v>0</v>
      </c>
      <c r="D152" s="286">
        <v>3</v>
      </c>
      <c r="E152" s="286">
        <v>1</v>
      </c>
      <c r="F152" s="286">
        <v>11</v>
      </c>
      <c r="G152" s="286">
        <v>19</v>
      </c>
      <c r="H152" s="286">
        <v>10</v>
      </c>
      <c r="I152" s="286">
        <v>20</v>
      </c>
      <c r="J152" s="286">
        <v>14</v>
      </c>
      <c r="K152" s="286">
        <v>8</v>
      </c>
      <c r="L152" s="286">
        <v>8</v>
      </c>
      <c r="M152" s="286">
        <v>20</v>
      </c>
      <c r="N152" s="286">
        <v>50</v>
      </c>
      <c r="O152" s="311">
        <f t="shared" ref="O152" si="20">SUM(C152:N152)</f>
        <v>164</v>
      </c>
      <c r="P152" s="302"/>
      <c r="V152" s="301"/>
    </row>
    <row r="153" spans="1:22" x14ac:dyDescent="0.25">
      <c r="B153" s="302"/>
      <c r="C153" s="302"/>
      <c r="D153" s="302"/>
      <c r="E153" s="302"/>
      <c r="F153" s="302"/>
      <c r="G153" s="302"/>
      <c r="H153" s="302"/>
      <c r="I153" s="302"/>
      <c r="J153" s="302"/>
      <c r="K153" s="302"/>
      <c r="L153" s="302"/>
      <c r="M153" s="302"/>
      <c r="V153" s="301"/>
    </row>
    <row r="154" spans="1:22" ht="15.75" thickBot="1" x14ac:dyDescent="0.3">
      <c r="A154" s="312"/>
      <c r="B154" s="312"/>
      <c r="C154" s="312"/>
      <c r="D154" s="312"/>
      <c r="E154" s="312"/>
      <c r="F154" s="312"/>
      <c r="G154" s="312"/>
      <c r="H154" s="312"/>
      <c r="I154" s="312"/>
      <c r="J154" s="312"/>
      <c r="K154" s="312"/>
      <c r="L154" s="312"/>
      <c r="M154" s="312"/>
      <c r="N154" s="312"/>
      <c r="O154" s="312"/>
      <c r="P154" s="312"/>
      <c r="Q154" s="312"/>
      <c r="R154" s="312"/>
      <c r="S154" s="312"/>
      <c r="T154" s="312"/>
      <c r="U154" s="312"/>
      <c r="V154" s="313"/>
    </row>
    <row r="155" spans="1:22" x14ac:dyDescent="0.25">
      <c r="B155" s="314"/>
      <c r="C155" s="314"/>
      <c r="D155" s="314"/>
      <c r="E155" s="314"/>
      <c r="F155" s="314"/>
      <c r="G155" s="314"/>
      <c r="H155" s="314"/>
      <c r="I155" s="314"/>
      <c r="J155" s="314"/>
      <c r="K155" s="314"/>
      <c r="L155" s="314"/>
      <c r="M155" s="314"/>
      <c r="P155" s="314"/>
    </row>
    <row r="156" spans="1:22" ht="15.75" thickBot="1" x14ac:dyDescent="0.3">
      <c r="A156" s="402" t="s">
        <v>773</v>
      </c>
      <c r="B156" s="402"/>
      <c r="C156" s="402"/>
      <c r="D156" s="402"/>
      <c r="E156" s="402"/>
      <c r="F156" s="402"/>
      <c r="G156" s="402"/>
      <c r="H156" s="402"/>
      <c r="I156" s="402"/>
      <c r="J156" s="402"/>
      <c r="K156" s="402"/>
      <c r="L156" s="402"/>
      <c r="M156" s="402"/>
      <c r="N156" s="402"/>
    </row>
    <row r="157" spans="1:22" x14ac:dyDescent="0.25">
      <c r="A157" s="31" t="s">
        <v>774</v>
      </c>
      <c r="B157" s="315" t="s">
        <v>775</v>
      </c>
      <c r="C157" s="316" t="s">
        <v>664</v>
      </c>
      <c r="D157" s="314"/>
      <c r="E157" s="314"/>
      <c r="F157" s="314"/>
      <c r="G157" s="314"/>
      <c r="H157" s="314"/>
      <c r="I157" s="314"/>
      <c r="J157" s="314"/>
      <c r="K157" s="314"/>
      <c r="L157" s="314"/>
      <c r="M157" s="302"/>
      <c r="P157" s="314"/>
    </row>
    <row r="158" spans="1:22" ht="15.75" thickBot="1" x14ac:dyDescent="0.3">
      <c r="A158" s="317" t="s">
        <v>664</v>
      </c>
      <c r="B158" s="318"/>
      <c r="C158" s="319">
        <f>SUM(C159:C169)</f>
        <v>18</v>
      </c>
      <c r="D158" s="314"/>
      <c r="E158" s="314"/>
      <c r="F158" s="314"/>
      <c r="G158" s="314"/>
      <c r="H158" s="302"/>
      <c r="I158" s="302"/>
    </row>
    <row r="159" spans="1:22" ht="15.75" thickTop="1" x14ac:dyDescent="0.25">
      <c r="A159" s="320" t="s">
        <v>45</v>
      </c>
      <c r="B159" s="231" t="s">
        <v>776</v>
      </c>
      <c r="C159" s="321">
        <v>4</v>
      </c>
      <c r="D159" s="302"/>
      <c r="E159" s="314"/>
      <c r="F159" s="302"/>
    </row>
    <row r="160" spans="1:22" x14ac:dyDescent="0.25">
      <c r="A160" s="322" t="s">
        <v>777</v>
      </c>
      <c r="B160" s="237" t="s">
        <v>778</v>
      </c>
      <c r="C160" s="323">
        <v>1</v>
      </c>
    </row>
    <row r="161" spans="1:3" x14ac:dyDescent="0.25">
      <c r="A161" s="322" t="s">
        <v>116</v>
      </c>
      <c r="B161" s="237" t="s">
        <v>779</v>
      </c>
      <c r="C161" s="323">
        <v>1</v>
      </c>
    </row>
    <row r="162" spans="1:3" x14ac:dyDescent="0.25">
      <c r="A162" s="324" t="s">
        <v>170</v>
      </c>
      <c r="B162" s="325" t="s">
        <v>780</v>
      </c>
      <c r="C162" s="326">
        <v>1</v>
      </c>
    </row>
    <row r="163" spans="1:3" x14ac:dyDescent="0.25">
      <c r="A163" s="324" t="s">
        <v>781</v>
      </c>
      <c r="B163" s="325" t="s">
        <v>782</v>
      </c>
      <c r="C163" s="326">
        <v>1</v>
      </c>
    </row>
    <row r="164" spans="1:3" x14ac:dyDescent="0.25">
      <c r="A164" s="324" t="s">
        <v>476</v>
      </c>
      <c r="B164" s="325" t="s">
        <v>783</v>
      </c>
      <c r="C164" s="326">
        <v>1</v>
      </c>
    </row>
    <row r="165" spans="1:3" x14ac:dyDescent="0.25">
      <c r="A165" s="324" t="s">
        <v>318</v>
      </c>
      <c r="B165" s="325" t="s">
        <v>784</v>
      </c>
      <c r="C165" s="326">
        <v>4</v>
      </c>
    </row>
    <row r="166" spans="1:3" x14ac:dyDescent="0.25">
      <c r="A166" s="324" t="s">
        <v>785</v>
      </c>
      <c r="B166" s="325" t="s">
        <v>786</v>
      </c>
      <c r="C166" s="326">
        <v>1</v>
      </c>
    </row>
    <row r="167" spans="1:3" x14ac:dyDescent="0.25">
      <c r="A167" s="324" t="s">
        <v>399</v>
      </c>
      <c r="B167" s="325" t="s">
        <v>787</v>
      </c>
      <c r="C167" s="326">
        <v>1</v>
      </c>
    </row>
    <row r="168" spans="1:3" x14ac:dyDescent="0.25">
      <c r="A168" s="324" t="s">
        <v>435</v>
      </c>
      <c r="B168" s="325" t="s">
        <v>788</v>
      </c>
      <c r="C168" s="326">
        <v>2</v>
      </c>
    </row>
    <row r="169" spans="1:3" ht="15.75" thickBot="1" x14ac:dyDescent="0.3">
      <c r="A169" s="327" t="s">
        <v>438</v>
      </c>
      <c r="B169" s="328" t="s">
        <v>789</v>
      </c>
      <c r="C169" s="329">
        <v>1</v>
      </c>
    </row>
  </sheetData>
  <mergeCells count="45">
    <mergeCell ref="A3:D3"/>
    <mergeCell ref="A1:D1"/>
    <mergeCell ref="A2:D2"/>
    <mergeCell ref="E2:H2"/>
    <mergeCell ref="I2:L2"/>
    <mergeCell ref="M2:P2"/>
    <mergeCell ref="A16:V16"/>
    <mergeCell ref="A4:V4"/>
    <mergeCell ref="A6:V6"/>
    <mergeCell ref="A8:D8"/>
    <mergeCell ref="G8:K8"/>
    <mergeCell ref="M8:Q8"/>
    <mergeCell ref="G9:H9"/>
    <mergeCell ref="M9:N9"/>
    <mergeCell ref="G10:H10"/>
    <mergeCell ref="M10:N10"/>
    <mergeCell ref="F11:G11"/>
    <mergeCell ref="M11:N11"/>
    <mergeCell ref="M12:N12"/>
    <mergeCell ref="A18:F18"/>
    <mergeCell ref="I18:V18"/>
    <mergeCell ref="A25:V25"/>
    <mergeCell ref="A27:E27"/>
    <mergeCell ref="H27:L27"/>
    <mergeCell ref="N27:R27"/>
    <mergeCell ref="A106:N106"/>
    <mergeCell ref="H28:I28"/>
    <mergeCell ref="N28:O28"/>
    <mergeCell ref="H29:I29"/>
    <mergeCell ref="N29:O29"/>
    <mergeCell ref="H30:I30"/>
    <mergeCell ref="N30:O30"/>
    <mergeCell ref="A32:V32"/>
    <mergeCell ref="A35:E35"/>
    <mergeCell ref="A87:V87"/>
    <mergeCell ref="A89:N89"/>
    <mergeCell ref="A104:V104"/>
    <mergeCell ref="A151:A152"/>
    <mergeCell ref="A156:N156"/>
    <mergeCell ref="A121:V121"/>
    <mergeCell ref="A123:N123"/>
    <mergeCell ref="A128:N128"/>
    <mergeCell ref="A133:N133"/>
    <mergeCell ref="A147:A148"/>
    <mergeCell ref="A149:A150"/>
  </mergeCells>
  <pageMargins left="0.25" right="0.25" top="0.5" bottom="0.25" header="0.3" footer="0.3"/>
  <pageSetup scale="65" fitToWidth="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6CAEE-38AE-4DA4-A3FB-107C9EB1DB28}">
  <dimension ref="A1:AO34"/>
  <sheetViews>
    <sheetView showGridLines="0" topLeftCell="A10" zoomScale="90" zoomScaleNormal="90" workbookViewId="0">
      <pane xSplit="1" topLeftCell="AN1" activePane="topRight" state="frozen"/>
      <selection pane="topRight" activeCell="AQ12" sqref="AQ12"/>
    </sheetView>
  </sheetViews>
  <sheetFormatPr defaultColWidth="9.140625" defaultRowHeight="15.75" x14ac:dyDescent="0.25"/>
  <cols>
    <col min="1" max="1" width="71.140625" style="61" customWidth="1"/>
    <col min="2" max="16384" width="9.140625" style="61"/>
  </cols>
  <sheetData>
    <row r="1" spans="1:41" x14ac:dyDescent="0.25">
      <c r="A1" s="330" t="s">
        <v>790</v>
      </c>
    </row>
    <row r="2" spans="1:41" x14ac:dyDescent="0.25">
      <c r="A2" s="330"/>
    </row>
    <row r="3" spans="1:41" x14ac:dyDescent="0.25">
      <c r="A3" s="330"/>
    </row>
    <row r="4" spans="1:41" x14ac:dyDescent="0.25">
      <c r="A4" s="452" t="s">
        <v>791</v>
      </c>
      <c r="B4" s="331">
        <v>2023</v>
      </c>
      <c r="C4" s="332"/>
      <c r="D4" s="332"/>
      <c r="E4" s="332"/>
      <c r="F4" s="332"/>
      <c r="G4" s="332"/>
      <c r="H4" s="332"/>
      <c r="I4" s="332"/>
      <c r="J4" s="332"/>
      <c r="K4" s="332"/>
      <c r="L4" s="332"/>
      <c r="M4" s="332"/>
      <c r="N4" s="332"/>
      <c r="O4" s="332"/>
      <c r="P4" s="332"/>
      <c r="Q4" s="332"/>
      <c r="R4" s="332"/>
      <c r="S4" s="332"/>
      <c r="T4" s="332"/>
      <c r="U4" s="332"/>
      <c r="V4" s="332"/>
      <c r="W4" s="332"/>
      <c r="X4" s="332"/>
      <c r="Y4" s="333"/>
      <c r="Z4" s="334">
        <v>2024</v>
      </c>
      <c r="AA4" s="334"/>
      <c r="AB4" s="334"/>
      <c r="AC4" s="334"/>
      <c r="AD4" s="334"/>
      <c r="AE4" s="334"/>
      <c r="AF4" s="334"/>
      <c r="AG4" s="334"/>
      <c r="AH4" s="334"/>
      <c r="AI4" s="334"/>
      <c r="AJ4" s="334"/>
      <c r="AK4" s="334"/>
      <c r="AL4" s="334"/>
      <c r="AM4" s="334"/>
      <c r="AN4" s="334"/>
      <c r="AO4" s="335"/>
    </row>
    <row r="5" spans="1:41" x14ac:dyDescent="0.25">
      <c r="A5" s="452"/>
      <c r="B5" s="449" t="s">
        <v>792</v>
      </c>
      <c r="C5" s="450"/>
      <c r="D5" s="449" t="s">
        <v>793</v>
      </c>
      <c r="E5" s="450"/>
      <c r="F5" s="449" t="s">
        <v>794</v>
      </c>
      <c r="G5" s="450"/>
      <c r="H5" s="449" t="s">
        <v>795</v>
      </c>
      <c r="I5" s="450"/>
      <c r="J5" s="449" t="s">
        <v>729</v>
      </c>
      <c r="K5" s="450"/>
      <c r="L5" s="449" t="s">
        <v>796</v>
      </c>
      <c r="M5" s="450"/>
      <c r="N5" s="449" t="s">
        <v>797</v>
      </c>
      <c r="O5" s="450"/>
      <c r="P5" s="449" t="s">
        <v>798</v>
      </c>
      <c r="Q5" s="450"/>
      <c r="R5" s="449" t="s">
        <v>799</v>
      </c>
      <c r="S5" s="450"/>
      <c r="T5" s="449" t="s">
        <v>800</v>
      </c>
      <c r="U5" s="450"/>
      <c r="V5" s="449" t="s">
        <v>801</v>
      </c>
      <c r="W5" s="450"/>
      <c r="X5" s="449" t="s">
        <v>802</v>
      </c>
      <c r="Y5" s="450"/>
      <c r="Z5" s="447" t="s">
        <v>792</v>
      </c>
      <c r="AA5" s="448"/>
      <c r="AB5" s="447" t="s">
        <v>793</v>
      </c>
      <c r="AC5" s="448"/>
      <c r="AD5" s="447" t="s">
        <v>794</v>
      </c>
      <c r="AE5" s="448"/>
      <c r="AF5" s="447" t="s">
        <v>795</v>
      </c>
      <c r="AG5" s="448"/>
      <c r="AH5" s="447" t="s">
        <v>729</v>
      </c>
      <c r="AI5" s="448"/>
      <c r="AJ5" s="447" t="s">
        <v>796</v>
      </c>
      <c r="AK5" s="448"/>
      <c r="AL5" s="447" t="s">
        <v>797</v>
      </c>
      <c r="AM5" s="448"/>
      <c r="AN5" s="447" t="s">
        <v>798</v>
      </c>
      <c r="AO5" s="448"/>
    </row>
    <row r="6" spans="1:41" x14ac:dyDescent="0.25">
      <c r="A6" s="452"/>
      <c r="B6" s="336" t="s">
        <v>803</v>
      </c>
      <c r="C6" s="336" t="s">
        <v>804</v>
      </c>
      <c r="D6" s="336" t="s">
        <v>803</v>
      </c>
      <c r="E6" s="336" t="s">
        <v>804</v>
      </c>
      <c r="F6" s="336" t="s">
        <v>803</v>
      </c>
      <c r="G6" s="336" t="s">
        <v>804</v>
      </c>
      <c r="H6" s="336" t="s">
        <v>803</v>
      </c>
      <c r="I6" s="336" t="s">
        <v>804</v>
      </c>
      <c r="J6" s="336" t="s">
        <v>803</v>
      </c>
      <c r="K6" s="336" t="s">
        <v>804</v>
      </c>
      <c r="L6" s="336" t="s">
        <v>803</v>
      </c>
      <c r="M6" s="336" t="s">
        <v>804</v>
      </c>
      <c r="N6" s="336" t="s">
        <v>803</v>
      </c>
      <c r="O6" s="336" t="s">
        <v>804</v>
      </c>
      <c r="P6" s="336" t="s">
        <v>803</v>
      </c>
      <c r="Q6" s="336" t="s">
        <v>804</v>
      </c>
      <c r="R6" s="336" t="s">
        <v>803</v>
      </c>
      <c r="S6" s="336" t="s">
        <v>804</v>
      </c>
      <c r="T6" s="336" t="s">
        <v>803</v>
      </c>
      <c r="U6" s="336" t="s">
        <v>804</v>
      </c>
      <c r="V6" s="336" t="s">
        <v>803</v>
      </c>
      <c r="W6" s="336" t="s">
        <v>804</v>
      </c>
      <c r="X6" s="336" t="s">
        <v>803</v>
      </c>
      <c r="Y6" s="336" t="s">
        <v>804</v>
      </c>
      <c r="Z6" s="337" t="s">
        <v>803</v>
      </c>
      <c r="AA6" s="337" t="s">
        <v>804</v>
      </c>
      <c r="AB6" s="337" t="s">
        <v>803</v>
      </c>
      <c r="AC6" s="337" t="s">
        <v>804</v>
      </c>
      <c r="AD6" s="337" t="s">
        <v>803</v>
      </c>
      <c r="AE6" s="337" t="s">
        <v>804</v>
      </c>
      <c r="AF6" s="337" t="s">
        <v>803</v>
      </c>
      <c r="AG6" s="337" t="s">
        <v>804</v>
      </c>
      <c r="AH6" s="337" t="s">
        <v>803</v>
      </c>
      <c r="AI6" s="337" t="s">
        <v>804</v>
      </c>
      <c r="AJ6" s="337" t="s">
        <v>803</v>
      </c>
      <c r="AK6" s="337" t="s">
        <v>804</v>
      </c>
      <c r="AL6" s="337" t="s">
        <v>803</v>
      </c>
      <c r="AM6" s="337" t="s">
        <v>804</v>
      </c>
      <c r="AN6" s="337" t="s">
        <v>803</v>
      </c>
      <c r="AO6" s="337" t="s">
        <v>804</v>
      </c>
    </row>
    <row r="7" spans="1:41" x14ac:dyDescent="0.25">
      <c r="A7" s="338" t="s">
        <v>805</v>
      </c>
      <c r="B7" s="339">
        <v>50.077658426273302</v>
      </c>
      <c r="C7" s="339">
        <v>43.682359565160901</v>
      </c>
      <c r="D7" s="339">
        <v>42.8849597689292</v>
      </c>
      <c r="E7" s="339">
        <v>42.793431428339098</v>
      </c>
      <c r="F7" s="339">
        <v>43.019862114248198</v>
      </c>
      <c r="G7" s="339">
        <v>45.321667390360403</v>
      </c>
      <c r="H7" s="339">
        <v>48.512544145301099</v>
      </c>
      <c r="I7" s="339">
        <v>50.272072432594697</v>
      </c>
      <c r="J7" s="339">
        <v>43.268614947011102</v>
      </c>
      <c r="K7" s="339">
        <v>35.515960701047199</v>
      </c>
      <c r="L7" s="339">
        <v>38.078070847470002</v>
      </c>
      <c r="M7" s="339">
        <v>39.270787586005</v>
      </c>
      <c r="N7" s="339">
        <v>42.1362040288302</v>
      </c>
      <c r="O7" s="339">
        <v>42.786277168932997</v>
      </c>
      <c r="P7" s="339">
        <v>39.808013122535201</v>
      </c>
      <c r="Q7" s="339">
        <v>38.775142406590902</v>
      </c>
      <c r="R7" s="339">
        <v>39.5924269346241</v>
      </c>
      <c r="S7" s="339">
        <v>41.875955231963403</v>
      </c>
      <c r="T7" s="339">
        <v>43.117397813621103</v>
      </c>
      <c r="U7" s="339">
        <v>44.055001616901997</v>
      </c>
      <c r="V7" s="339">
        <v>45.615378393680402</v>
      </c>
      <c r="W7" s="339">
        <v>50.119150792496697</v>
      </c>
      <c r="X7" s="339">
        <v>47.492612441891502</v>
      </c>
      <c r="Y7" s="339">
        <v>51.347535656255602</v>
      </c>
      <c r="Z7" s="339">
        <v>52.556489626805202</v>
      </c>
      <c r="AA7" s="339">
        <v>50.425737297169199</v>
      </c>
      <c r="AB7" s="339">
        <v>49.4284102742103</v>
      </c>
      <c r="AC7" s="339">
        <v>49.651116247604001</v>
      </c>
      <c r="AD7" s="339">
        <v>51.928046734918098</v>
      </c>
      <c r="AE7" s="339">
        <v>57.167307020607701</v>
      </c>
      <c r="AF7" s="339">
        <v>56.409915625198202</v>
      </c>
      <c r="AG7" s="339">
        <v>51.194989903719502</v>
      </c>
      <c r="AH7" s="339">
        <v>49.212834641286797</v>
      </c>
      <c r="AI7" s="339">
        <v>47.275915572082098</v>
      </c>
      <c r="AJ7" s="339">
        <v>47.892040183422999</v>
      </c>
      <c r="AK7" s="339">
        <v>50.657494491320499</v>
      </c>
      <c r="AL7" s="339">
        <v>52.227545549123697</v>
      </c>
      <c r="AM7" s="339">
        <v>53.266145396498999</v>
      </c>
      <c r="AN7" s="339">
        <v>53.707836548883598</v>
      </c>
      <c r="AO7" s="339">
        <v>53.856242902719899</v>
      </c>
    </row>
    <row r="8" spans="1:41" x14ac:dyDescent="0.25">
      <c r="A8" s="338" t="s">
        <v>806</v>
      </c>
      <c r="B8" s="339">
        <v>71.904302019315196</v>
      </c>
      <c r="C8" s="339">
        <v>59.022913256955803</v>
      </c>
      <c r="D8" s="339">
        <v>58.804856115107903</v>
      </c>
      <c r="E8" s="339">
        <v>56.031290074377999</v>
      </c>
      <c r="F8" s="339">
        <v>52.507682593138298</v>
      </c>
      <c r="G8" s="339">
        <v>53.2716579959285</v>
      </c>
      <c r="H8" s="339">
        <v>55.766170368562399</v>
      </c>
      <c r="I8" s="339">
        <v>61.291329479768798</v>
      </c>
      <c r="J8" s="339">
        <v>62.604145077720197</v>
      </c>
      <c r="K8" s="339">
        <v>53.525115473441097</v>
      </c>
      <c r="L8" s="339">
        <v>51.425330341560702</v>
      </c>
      <c r="M8" s="339">
        <v>55.124661912957897</v>
      </c>
      <c r="N8" s="339">
        <v>56.2574047954866</v>
      </c>
      <c r="O8" s="339">
        <v>59.815751093826002</v>
      </c>
      <c r="P8" s="339">
        <v>62.833025586916399</v>
      </c>
      <c r="Q8" s="339">
        <v>64.755285412262197</v>
      </c>
      <c r="R8" s="339">
        <v>68.187044534412905</v>
      </c>
      <c r="S8" s="339">
        <v>68.341557440246703</v>
      </c>
      <c r="T8" s="339">
        <v>70.335286284953398</v>
      </c>
      <c r="U8" s="339">
        <v>73.959033613445399</v>
      </c>
      <c r="V8" s="339">
        <v>72.800944510035393</v>
      </c>
      <c r="W8" s="339">
        <v>78.468712249335596</v>
      </c>
      <c r="X8" s="339">
        <v>80.406465942744305</v>
      </c>
      <c r="Y8" s="339">
        <v>84.200548822318794</v>
      </c>
      <c r="Z8" s="339">
        <v>80.032084569732902</v>
      </c>
      <c r="AA8" s="339">
        <v>77.5883195987101</v>
      </c>
      <c r="AB8" s="339">
        <v>78.097569384588894</v>
      </c>
      <c r="AC8" s="339">
        <v>82.710564139417897</v>
      </c>
      <c r="AD8" s="339">
        <v>86.379354838709702</v>
      </c>
      <c r="AE8" s="339">
        <v>87.250528338136405</v>
      </c>
      <c r="AF8" s="339">
        <v>98.896916705016096</v>
      </c>
      <c r="AG8" s="339">
        <v>124.735456613585</v>
      </c>
      <c r="AH8" s="339">
        <v>149.15820224719101</v>
      </c>
      <c r="AI8" s="339">
        <v>166.56307870370401</v>
      </c>
      <c r="AJ8" s="339">
        <v>185.047169811321</v>
      </c>
      <c r="AK8" s="339">
        <v>204.42710280373799</v>
      </c>
      <c r="AL8" s="339">
        <v>222.58286985539499</v>
      </c>
      <c r="AM8" s="339">
        <v>237.71352785145899</v>
      </c>
      <c r="AN8" s="339">
        <v>255.569823434992</v>
      </c>
      <c r="AO8" s="339">
        <v>274.54970760233903</v>
      </c>
    </row>
    <row r="9" spans="1:41" x14ac:dyDescent="0.25">
      <c r="A9" s="340" t="s">
        <v>664</v>
      </c>
      <c r="B9" s="341">
        <v>52.365263400045997</v>
      </c>
      <c r="C9" s="341">
        <v>45.474946450428398</v>
      </c>
      <c r="D9" s="341">
        <v>44.8112146820935</v>
      </c>
      <c r="E9" s="341">
        <v>44.604399845619398</v>
      </c>
      <c r="F9" s="341">
        <v>44.567876644115501</v>
      </c>
      <c r="G9" s="341">
        <v>46.602018141415599</v>
      </c>
      <c r="H9" s="341">
        <v>49.659961389961403</v>
      </c>
      <c r="I9" s="341">
        <v>51.897872158969797</v>
      </c>
      <c r="J9" s="341">
        <v>45.535598574437103</v>
      </c>
      <c r="K9" s="341">
        <v>37.512175610380503</v>
      </c>
      <c r="L9" s="341">
        <v>39.781840748520104</v>
      </c>
      <c r="M9" s="341">
        <v>41.324806473192901</v>
      </c>
      <c r="N9" s="341">
        <v>44.054872400907101</v>
      </c>
      <c r="O9" s="341">
        <v>45.017676848106497</v>
      </c>
      <c r="P9" s="341">
        <v>42.498428060658398</v>
      </c>
      <c r="Q9" s="341">
        <v>41.5954901454514</v>
      </c>
      <c r="R9" s="341">
        <v>42.507194541502699</v>
      </c>
      <c r="S9" s="341">
        <v>44.649465377467699</v>
      </c>
      <c r="T9" s="341">
        <v>45.727551333129</v>
      </c>
      <c r="U9" s="341">
        <v>46.838131782187901</v>
      </c>
      <c r="V9" s="341">
        <v>48.401297004307203</v>
      </c>
      <c r="W9" s="341">
        <v>53.165014017235997</v>
      </c>
      <c r="X9" s="341">
        <v>51.018506278916099</v>
      </c>
      <c r="Y9" s="341">
        <v>55.167734730236397</v>
      </c>
      <c r="Z9" s="341">
        <v>56.3847127832761</v>
      </c>
      <c r="AA9" s="341">
        <v>54.278497738476403</v>
      </c>
      <c r="AB9" s="341">
        <v>53.5477423030243</v>
      </c>
      <c r="AC9" s="341">
        <v>54.134545100141302</v>
      </c>
      <c r="AD9" s="341">
        <v>56.600154988375898</v>
      </c>
      <c r="AE9" s="341">
        <v>61.434110850727599</v>
      </c>
      <c r="AF9" s="341">
        <v>61.557342774308701</v>
      </c>
      <c r="AG9" s="341">
        <v>57.270054768041199</v>
      </c>
      <c r="AH9" s="341">
        <v>55.04051468854</v>
      </c>
      <c r="AI9" s="341">
        <v>52.546523818047</v>
      </c>
      <c r="AJ9" s="341">
        <v>52.725175808720103</v>
      </c>
      <c r="AK9" s="341">
        <v>54.9552032180545</v>
      </c>
      <c r="AL9" s="341">
        <v>56.217266711821999</v>
      </c>
      <c r="AM9" s="341">
        <v>56.9536258782977</v>
      </c>
      <c r="AN9" s="341">
        <v>57.059024169264802</v>
      </c>
      <c r="AO9" s="341">
        <v>56.875410010933599</v>
      </c>
    </row>
    <row r="11" spans="1:41" x14ac:dyDescent="0.25">
      <c r="A11" s="330" t="s">
        <v>807</v>
      </c>
    </row>
    <row r="12" spans="1:41" x14ac:dyDescent="0.25">
      <c r="A12" s="342"/>
    </row>
    <row r="13" spans="1:41" x14ac:dyDescent="0.25">
      <c r="A13" s="342"/>
    </row>
    <row r="14" spans="1:41" x14ac:dyDescent="0.25">
      <c r="A14" s="451" t="s">
        <v>791</v>
      </c>
      <c r="B14" s="331">
        <v>2023</v>
      </c>
      <c r="C14" s="332"/>
      <c r="D14" s="332"/>
      <c r="E14" s="332"/>
      <c r="F14" s="332"/>
      <c r="G14" s="332"/>
      <c r="H14" s="332"/>
      <c r="I14" s="332"/>
      <c r="J14" s="332"/>
      <c r="K14" s="332"/>
      <c r="L14" s="332"/>
      <c r="M14" s="332"/>
      <c r="N14" s="332"/>
      <c r="O14" s="332"/>
      <c r="P14" s="332"/>
      <c r="Q14" s="332"/>
      <c r="R14" s="332"/>
      <c r="S14" s="332"/>
      <c r="T14" s="332"/>
      <c r="U14" s="332"/>
      <c r="V14" s="332"/>
      <c r="W14" s="332"/>
      <c r="X14" s="332"/>
      <c r="Y14" s="333"/>
      <c r="Z14" s="334">
        <v>2024</v>
      </c>
      <c r="AA14" s="334"/>
      <c r="AB14" s="334"/>
      <c r="AC14" s="334"/>
      <c r="AD14" s="334"/>
      <c r="AE14" s="334"/>
      <c r="AF14" s="334"/>
      <c r="AG14" s="334"/>
      <c r="AH14" s="334"/>
      <c r="AI14" s="334"/>
      <c r="AJ14" s="334"/>
      <c r="AK14" s="334"/>
      <c r="AL14" s="334"/>
      <c r="AM14" s="334"/>
      <c r="AN14" s="334"/>
      <c r="AO14" s="335"/>
    </row>
    <row r="15" spans="1:41" x14ac:dyDescent="0.25">
      <c r="A15" s="451"/>
      <c r="B15" s="449" t="s">
        <v>792</v>
      </c>
      <c r="C15" s="450"/>
      <c r="D15" s="449" t="s">
        <v>793</v>
      </c>
      <c r="E15" s="450"/>
      <c r="F15" s="449" t="s">
        <v>794</v>
      </c>
      <c r="G15" s="450"/>
      <c r="H15" s="449" t="s">
        <v>795</v>
      </c>
      <c r="I15" s="450"/>
      <c r="J15" s="449" t="s">
        <v>729</v>
      </c>
      <c r="K15" s="450"/>
      <c r="L15" s="449" t="s">
        <v>796</v>
      </c>
      <c r="M15" s="450"/>
      <c r="N15" s="449" t="s">
        <v>797</v>
      </c>
      <c r="O15" s="450"/>
      <c r="P15" s="449" t="s">
        <v>798</v>
      </c>
      <c r="Q15" s="450"/>
      <c r="R15" s="449" t="s">
        <v>799</v>
      </c>
      <c r="S15" s="450"/>
      <c r="T15" s="449" t="s">
        <v>800</v>
      </c>
      <c r="U15" s="450"/>
      <c r="V15" s="449" t="s">
        <v>801</v>
      </c>
      <c r="W15" s="450"/>
      <c r="X15" s="449" t="s">
        <v>802</v>
      </c>
      <c r="Y15" s="450"/>
      <c r="Z15" s="447" t="s">
        <v>792</v>
      </c>
      <c r="AA15" s="448"/>
      <c r="AB15" s="447" t="s">
        <v>793</v>
      </c>
      <c r="AC15" s="448"/>
      <c r="AD15" s="447" t="s">
        <v>794</v>
      </c>
      <c r="AE15" s="448"/>
      <c r="AF15" s="447" t="s">
        <v>795</v>
      </c>
      <c r="AG15" s="448"/>
      <c r="AH15" s="447" t="s">
        <v>729</v>
      </c>
      <c r="AI15" s="448"/>
      <c r="AJ15" s="447" t="s">
        <v>796</v>
      </c>
      <c r="AK15" s="448"/>
      <c r="AL15" s="447" t="s">
        <v>797</v>
      </c>
      <c r="AM15" s="448"/>
      <c r="AN15" s="447" t="s">
        <v>798</v>
      </c>
      <c r="AO15" s="448"/>
    </row>
    <row r="16" spans="1:41" x14ac:dyDescent="0.25">
      <c r="A16" s="451"/>
      <c r="B16" s="336" t="s">
        <v>803</v>
      </c>
      <c r="C16" s="336" t="s">
        <v>804</v>
      </c>
      <c r="D16" s="336" t="s">
        <v>803</v>
      </c>
      <c r="E16" s="336" t="s">
        <v>804</v>
      </c>
      <c r="F16" s="336" t="s">
        <v>803</v>
      </c>
      <c r="G16" s="336" t="s">
        <v>804</v>
      </c>
      <c r="H16" s="336" t="s">
        <v>803</v>
      </c>
      <c r="I16" s="336" t="s">
        <v>804</v>
      </c>
      <c r="J16" s="336" t="s">
        <v>803</v>
      </c>
      <c r="K16" s="336" t="s">
        <v>804</v>
      </c>
      <c r="L16" s="336" t="s">
        <v>803</v>
      </c>
      <c r="M16" s="336" t="s">
        <v>804</v>
      </c>
      <c r="N16" s="336" t="s">
        <v>803</v>
      </c>
      <c r="O16" s="336" t="s">
        <v>804</v>
      </c>
      <c r="P16" s="336" t="s">
        <v>803</v>
      </c>
      <c r="Q16" s="336" t="s">
        <v>804</v>
      </c>
      <c r="R16" s="336" t="s">
        <v>803</v>
      </c>
      <c r="S16" s="336" t="s">
        <v>804</v>
      </c>
      <c r="T16" s="336" t="s">
        <v>803</v>
      </c>
      <c r="U16" s="336" t="s">
        <v>804</v>
      </c>
      <c r="V16" s="336" t="s">
        <v>803</v>
      </c>
      <c r="W16" s="336" t="s">
        <v>804</v>
      </c>
      <c r="X16" s="336" t="s">
        <v>803</v>
      </c>
      <c r="Y16" s="336" t="s">
        <v>804</v>
      </c>
      <c r="Z16" s="337" t="s">
        <v>803</v>
      </c>
      <c r="AA16" s="337" t="s">
        <v>804</v>
      </c>
      <c r="AB16" s="337" t="s">
        <v>803</v>
      </c>
      <c r="AC16" s="337" t="s">
        <v>804</v>
      </c>
      <c r="AD16" s="337" t="s">
        <v>803</v>
      </c>
      <c r="AE16" s="337" t="s">
        <v>804</v>
      </c>
      <c r="AF16" s="337" t="s">
        <v>803</v>
      </c>
      <c r="AG16" s="337" t="s">
        <v>804</v>
      </c>
      <c r="AH16" s="337" t="s">
        <v>803</v>
      </c>
      <c r="AI16" s="337" t="s">
        <v>804</v>
      </c>
      <c r="AJ16" s="337" t="s">
        <v>803</v>
      </c>
      <c r="AK16" s="337" t="s">
        <v>804</v>
      </c>
      <c r="AL16" s="337" t="s">
        <v>803</v>
      </c>
      <c r="AM16" s="337" t="s">
        <v>804</v>
      </c>
      <c r="AN16" s="337" t="s">
        <v>803</v>
      </c>
      <c r="AO16" s="337" t="s">
        <v>804</v>
      </c>
    </row>
    <row r="17" spans="1:41" x14ac:dyDescent="0.25">
      <c r="A17" s="343" t="s">
        <v>805</v>
      </c>
      <c r="B17" s="344"/>
      <c r="C17" s="344"/>
      <c r="D17" s="344"/>
      <c r="E17" s="344"/>
      <c r="F17" s="344"/>
      <c r="G17" s="344"/>
      <c r="H17" s="344"/>
      <c r="I17" s="344"/>
      <c r="J17" s="344"/>
      <c r="K17" s="344"/>
      <c r="L17" s="344"/>
      <c r="M17" s="344"/>
      <c r="N17" s="344"/>
      <c r="O17" s="344"/>
      <c r="P17" s="344"/>
      <c r="Q17" s="344"/>
      <c r="R17" s="344"/>
      <c r="S17" s="344"/>
      <c r="T17" s="344"/>
      <c r="U17" s="344"/>
      <c r="V17" s="344"/>
      <c r="W17" s="344"/>
      <c r="X17" s="344"/>
      <c r="Y17" s="344"/>
      <c r="Z17" s="344"/>
      <c r="AA17" s="344"/>
      <c r="AB17" s="344"/>
      <c r="AC17" s="344"/>
      <c r="AD17" s="344"/>
      <c r="AE17" s="344"/>
      <c r="AF17" s="344"/>
      <c r="AG17" s="344"/>
      <c r="AH17" s="344"/>
      <c r="AI17" s="344"/>
      <c r="AJ17" s="344"/>
      <c r="AK17" s="344"/>
      <c r="AL17" s="344"/>
      <c r="AM17" s="344"/>
      <c r="AN17" s="344"/>
      <c r="AO17" s="344"/>
    </row>
    <row r="18" spans="1:41" x14ac:dyDescent="0.25">
      <c r="A18" s="345" t="s">
        <v>808</v>
      </c>
      <c r="B18" s="345">
        <v>18356</v>
      </c>
      <c r="C18" s="345">
        <v>22026</v>
      </c>
      <c r="D18" s="345">
        <v>23176</v>
      </c>
      <c r="E18" s="345">
        <v>23562</v>
      </c>
      <c r="F18" s="345">
        <v>23326</v>
      </c>
      <c r="G18" s="345">
        <v>21987</v>
      </c>
      <c r="H18" s="345">
        <v>20755</v>
      </c>
      <c r="I18" s="345">
        <v>18911</v>
      </c>
      <c r="J18" s="345">
        <v>20705</v>
      </c>
      <c r="K18" s="345">
        <v>26752</v>
      </c>
      <c r="L18" s="345">
        <v>26400</v>
      </c>
      <c r="M18" s="345">
        <v>26307</v>
      </c>
      <c r="N18" s="345">
        <v>25999</v>
      </c>
      <c r="O18" s="345">
        <v>26225</v>
      </c>
      <c r="P18" s="345">
        <v>27603</v>
      </c>
      <c r="Q18" s="345">
        <v>29998</v>
      </c>
      <c r="R18" s="345">
        <v>31502</v>
      </c>
      <c r="S18" s="345">
        <v>32067</v>
      </c>
      <c r="T18" s="345">
        <v>34190</v>
      </c>
      <c r="U18" s="345">
        <v>35861</v>
      </c>
      <c r="V18" s="345">
        <v>35776</v>
      </c>
      <c r="W18" s="345">
        <v>33041</v>
      </c>
      <c r="X18" s="345">
        <v>32395</v>
      </c>
      <c r="Y18" s="345">
        <v>31796</v>
      </c>
      <c r="Z18" s="345">
        <v>31668</v>
      </c>
      <c r="AA18" s="345">
        <v>32120</v>
      </c>
      <c r="AB18" s="345">
        <v>32880</v>
      </c>
      <c r="AC18" s="345">
        <v>33765</v>
      </c>
      <c r="AD18" s="345">
        <v>32712</v>
      </c>
      <c r="AE18" s="345">
        <v>29524</v>
      </c>
      <c r="AF18" s="345">
        <v>29440</v>
      </c>
      <c r="AG18" s="345">
        <v>32044</v>
      </c>
      <c r="AH18" s="345">
        <v>33799</v>
      </c>
      <c r="AI18" s="345">
        <v>35341</v>
      </c>
      <c r="AJ18" s="345">
        <v>35621</v>
      </c>
      <c r="AK18" s="345">
        <v>35075</v>
      </c>
      <c r="AL18" s="345">
        <v>35241</v>
      </c>
      <c r="AM18" s="345">
        <v>34621</v>
      </c>
      <c r="AN18" s="345">
        <v>34521</v>
      </c>
      <c r="AO18" s="345">
        <v>34689</v>
      </c>
    </row>
    <row r="19" spans="1:41" x14ac:dyDescent="0.25">
      <c r="A19" s="345" t="s">
        <v>809</v>
      </c>
      <c r="B19" s="345">
        <v>801</v>
      </c>
      <c r="C19" s="345">
        <v>769</v>
      </c>
      <c r="D19" s="345">
        <v>773</v>
      </c>
      <c r="E19" s="345">
        <v>766</v>
      </c>
      <c r="F19" s="345">
        <v>782</v>
      </c>
      <c r="G19" s="345">
        <v>794</v>
      </c>
      <c r="H19" s="345">
        <v>791</v>
      </c>
      <c r="I19" s="345">
        <v>820</v>
      </c>
      <c r="J19" s="345">
        <v>822</v>
      </c>
      <c r="K19" s="345">
        <v>779</v>
      </c>
      <c r="L19" s="345">
        <v>753</v>
      </c>
      <c r="M19" s="345">
        <v>757</v>
      </c>
      <c r="N19" s="345">
        <v>795</v>
      </c>
      <c r="O19" s="345">
        <v>803</v>
      </c>
      <c r="P19" s="345">
        <v>804</v>
      </c>
      <c r="Q19" s="345">
        <v>839</v>
      </c>
      <c r="R19" s="345">
        <v>887</v>
      </c>
      <c r="S19" s="345">
        <v>917</v>
      </c>
      <c r="T19" s="345">
        <v>931</v>
      </c>
      <c r="U19" s="345">
        <v>958</v>
      </c>
      <c r="V19" s="345">
        <v>1016</v>
      </c>
      <c r="W19" s="345">
        <v>1051</v>
      </c>
      <c r="X19" s="345">
        <v>1096</v>
      </c>
      <c r="Y19" s="345">
        <v>1159</v>
      </c>
      <c r="Z19" s="345">
        <v>1344</v>
      </c>
      <c r="AA19" s="345">
        <v>1351</v>
      </c>
      <c r="AB19" s="345">
        <v>1382</v>
      </c>
      <c r="AC19" s="345">
        <v>1393</v>
      </c>
      <c r="AD19" s="345">
        <v>1538</v>
      </c>
      <c r="AE19" s="345">
        <v>1609</v>
      </c>
      <c r="AF19" s="345">
        <v>1716</v>
      </c>
      <c r="AG19" s="345">
        <v>1762</v>
      </c>
      <c r="AH19" s="345">
        <v>1750</v>
      </c>
      <c r="AI19" s="345">
        <v>1640</v>
      </c>
      <c r="AJ19" s="345">
        <v>1684</v>
      </c>
      <c r="AK19" s="345">
        <v>1715</v>
      </c>
      <c r="AL19" s="345">
        <v>1791</v>
      </c>
      <c r="AM19" s="345">
        <v>1890</v>
      </c>
      <c r="AN19" s="345">
        <v>1924</v>
      </c>
      <c r="AO19" s="345">
        <v>1841</v>
      </c>
    </row>
    <row r="20" spans="1:41" x14ac:dyDescent="0.25">
      <c r="A20" s="345" t="s">
        <v>810</v>
      </c>
      <c r="B20" s="345">
        <v>227</v>
      </c>
      <c r="C20" s="345">
        <v>219</v>
      </c>
      <c r="D20" s="345">
        <v>217</v>
      </c>
      <c r="E20" s="345">
        <v>207</v>
      </c>
      <c r="F20" s="345">
        <v>198</v>
      </c>
      <c r="G20" s="345">
        <v>189</v>
      </c>
      <c r="H20" s="345">
        <v>200</v>
      </c>
      <c r="I20" s="345">
        <v>204</v>
      </c>
      <c r="J20" s="345">
        <v>213</v>
      </c>
      <c r="K20" s="345">
        <v>202</v>
      </c>
      <c r="L20" s="345">
        <v>202</v>
      </c>
      <c r="M20" s="345">
        <v>209</v>
      </c>
      <c r="N20" s="345">
        <v>207</v>
      </c>
      <c r="O20" s="345">
        <v>200</v>
      </c>
      <c r="P20" s="345">
        <v>191</v>
      </c>
      <c r="Q20" s="345">
        <v>185</v>
      </c>
      <c r="R20" s="345">
        <v>201</v>
      </c>
      <c r="S20" s="345">
        <v>201</v>
      </c>
      <c r="T20" s="345">
        <v>217</v>
      </c>
      <c r="U20" s="345">
        <v>230</v>
      </c>
      <c r="V20" s="345">
        <v>244</v>
      </c>
      <c r="W20" s="345">
        <v>238</v>
      </c>
      <c r="X20" s="345">
        <v>229</v>
      </c>
      <c r="Y20" s="345">
        <v>226</v>
      </c>
      <c r="Z20" s="345">
        <v>238</v>
      </c>
      <c r="AA20" s="345">
        <v>247</v>
      </c>
      <c r="AB20" s="345">
        <v>257</v>
      </c>
      <c r="AC20" s="345">
        <v>265</v>
      </c>
      <c r="AD20" s="345">
        <v>275</v>
      </c>
      <c r="AE20" s="345">
        <v>309</v>
      </c>
      <c r="AF20" s="345">
        <v>318</v>
      </c>
      <c r="AG20" s="345">
        <v>314</v>
      </c>
      <c r="AH20" s="345">
        <v>333</v>
      </c>
      <c r="AI20" s="345">
        <v>349</v>
      </c>
      <c r="AJ20" s="345">
        <v>369</v>
      </c>
      <c r="AK20" s="345">
        <v>373</v>
      </c>
      <c r="AL20" s="345">
        <v>405</v>
      </c>
      <c r="AM20" s="345">
        <v>398</v>
      </c>
      <c r="AN20" s="345">
        <v>408</v>
      </c>
      <c r="AO20" s="345">
        <v>404</v>
      </c>
    </row>
    <row r="21" spans="1:41" ht="16.5" thickBot="1" x14ac:dyDescent="0.3">
      <c r="A21" s="346" t="s">
        <v>811</v>
      </c>
      <c r="B21" s="346">
        <v>73</v>
      </c>
      <c r="C21" s="346">
        <v>75</v>
      </c>
      <c r="D21" s="346">
        <v>69</v>
      </c>
      <c r="E21" s="346">
        <v>67</v>
      </c>
      <c r="F21" s="346">
        <v>62</v>
      </c>
      <c r="G21" s="346">
        <v>60</v>
      </c>
      <c r="H21" s="346">
        <v>57</v>
      </c>
      <c r="I21" s="346">
        <v>56</v>
      </c>
      <c r="J21" s="346">
        <v>57</v>
      </c>
      <c r="K21" s="346">
        <v>54</v>
      </c>
      <c r="L21" s="346">
        <v>56</v>
      </c>
      <c r="M21" s="346">
        <v>51</v>
      </c>
      <c r="N21" s="346">
        <v>54</v>
      </c>
      <c r="O21" s="346">
        <v>55</v>
      </c>
      <c r="P21" s="346">
        <v>55</v>
      </c>
      <c r="Q21" s="346">
        <v>51</v>
      </c>
      <c r="R21" s="346">
        <v>52</v>
      </c>
      <c r="S21" s="346">
        <v>53</v>
      </c>
      <c r="T21" s="346">
        <v>63</v>
      </c>
      <c r="U21" s="346">
        <v>59</v>
      </c>
      <c r="V21" s="346">
        <v>55</v>
      </c>
      <c r="W21" s="346">
        <v>55</v>
      </c>
      <c r="X21" s="346">
        <v>53</v>
      </c>
      <c r="Y21" s="346">
        <v>53</v>
      </c>
      <c r="Z21" s="346">
        <v>57</v>
      </c>
      <c r="AA21" s="346">
        <v>54</v>
      </c>
      <c r="AB21" s="346">
        <v>53</v>
      </c>
      <c r="AC21" s="346">
        <v>53</v>
      </c>
      <c r="AD21" s="346">
        <v>53</v>
      </c>
      <c r="AE21" s="346">
        <v>51</v>
      </c>
      <c r="AF21" s="346">
        <v>52</v>
      </c>
      <c r="AG21" s="346">
        <v>51</v>
      </c>
      <c r="AH21" s="346">
        <v>52</v>
      </c>
      <c r="AI21" s="346">
        <v>51</v>
      </c>
      <c r="AJ21" s="346">
        <v>53</v>
      </c>
      <c r="AK21" s="346">
        <v>51</v>
      </c>
      <c r="AL21" s="346">
        <v>50</v>
      </c>
      <c r="AM21" s="346">
        <v>52</v>
      </c>
      <c r="AN21" s="346">
        <v>51</v>
      </c>
      <c r="AO21" s="346">
        <v>52</v>
      </c>
    </row>
    <row r="22" spans="1:41" x14ac:dyDescent="0.25">
      <c r="A22" s="347" t="s">
        <v>664</v>
      </c>
      <c r="B22" s="347">
        <v>19457</v>
      </c>
      <c r="C22" s="347">
        <v>23089</v>
      </c>
      <c r="D22" s="347">
        <v>24235</v>
      </c>
      <c r="E22" s="347">
        <v>24602</v>
      </c>
      <c r="F22" s="347">
        <v>24368</v>
      </c>
      <c r="G22" s="347">
        <v>23030</v>
      </c>
      <c r="H22" s="347">
        <v>21803</v>
      </c>
      <c r="I22" s="347">
        <v>19991</v>
      </c>
      <c r="J22" s="347">
        <v>21797</v>
      </c>
      <c r="K22" s="347">
        <v>27787</v>
      </c>
      <c r="L22" s="347">
        <v>27411</v>
      </c>
      <c r="M22" s="347">
        <v>27324</v>
      </c>
      <c r="N22" s="347">
        <v>27055</v>
      </c>
      <c r="O22" s="347">
        <v>27283</v>
      </c>
      <c r="P22" s="347">
        <v>28653</v>
      </c>
      <c r="Q22" s="347">
        <v>31073</v>
      </c>
      <c r="R22" s="347">
        <v>32642</v>
      </c>
      <c r="S22" s="347">
        <v>33238</v>
      </c>
      <c r="T22" s="347">
        <v>35401</v>
      </c>
      <c r="U22" s="347">
        <v>37108</v>
      </c>
      <c r="V22" s="347">
        <v>37091</v>
      </c>
      <c r="W22" s="347">
        <v>34385</v>
      </c>
      <c r="X22" s="347">
        <v>33773</v>
      </c>
      <c r="Y22" s="347">
        <v>33234</v>
      </c>
      <c r="Z22" s="347">
        <v>33307</v>
      </c>
      <c r="AA22" s="347">
        <v>33772</v>
      </c>
      <c r="AB22" s="347">
        <v>34572</v>
      </c>
      <c r="AC22" s="347">
        <v>35476</v>
      </c>
      <c r="AD22" s="347">
        <v>34578</v>
      </c>
      <c r="AE22" s="347">
        <v>31493</v>
      </c>
      <c r="AF22" s="347">
        <v>31526</v>
      </c>
      <c r="AG22" s="347">
        <v>34171</v>
      </c>
      <c r="AH22" s="347">
        <v>35934</v>
      </c>
      <c r="AI22" s="347">
        <v>37381</v>
      </c>
      <c r="AJ22" s="347">
        <v>37727</v>
      </c>
      <c r="AK22" s="347">
        <v>37214</v>
      </c>
      <c r="AL22" s="347">
        <v>37487</v>
      </c>
      <c r="AM22" s="347">
        <v>36961</v>
      </c>
      <c r="AN22" s="347">
        <v>36904</v>
      </c>
      <c r="AO22" s="347">
        <v>36986</v>
      </c>
    </row>
    <row r="23" spans="1:41" x14ac:dyDescent="0.25">
      <c r="A23" s="343" t="s">
        <v>806</v>
      </c>
      <c r="B23" s="344"/>
      <c r="C23" s="344"/>
      <c r="D23" s="344"/>
      <c r="E23" s="344"/>
      <c r="F23" s="344"/>
      <c r="G23" s="344"/>
      <c r="H23" s="344"/>
      <c r="I23" s="344"/>
      <c r="J23" s="344"/>
      <c r="K23" s="344"/>
      <c r="L23" s="344"/>
      <c r="M23" s="344"/>
      <c r="N23" s="344"/>
      <c r="O23" s="344"/>
      <c r="P23" s="344"/>
      <c r="Q23" s="344"/>
      <c r="R23" s="344"/>
      <c r="S23" s="344"/>
      <c r="T23" s="344"/>
      <c r="U23" s="344"/>
      <c r="V23" s="344"/>
      <c r="W23" s="344"/>
      <c r="X23" s="344"/>
      <c r="Y23" s="344"/>
      <c r="Z23" s="344"/>
      <c r="AA23" s="344"/>
      <c r="AB23" s="344"/>
      <c r="AC23" s="344"/>
      <c r="AD23" s="344"/>
      <c r="AE23" s="344"/>
      <c r="AF23" s="344"/>
      <c r="AG23" s="344"/>
      <c r="AH23" s="344"/>
      <c r="AI23" s="344"/>
      <c r="AJ23" s="344"/>
      <c r="AK23" s="344"/>
      <c r="AL23" s="344"/>
      <c r="AM23" s="344"/>
      <c r="AN23" s="344"/>
      <c r="AO23" s="344"/>
    </row>
    <row r="24" spans="1:41" x14ac:dyDescent="0.25">
      <c r="A24" s="345" t="s">
        <v>808</v>
      </c>
      <c r="B24" s="345">
        <v>2089</v>
      </c>
      <c r="C24" s="345">
        <v>2861</v>
      </c>
      <c r="D24" s="345">
        <v>3122</v>
      </c>
      <c r="E24" s="345">
        <v>3678</v>
      </c>
      <c r="F24" s="345">
        <v>4536</v>
      </c>
      <c r="G24" s="345">
        <v>4211</v>
      </c>
      <c r="H24" s="345">
        <v>3888</v>
      </c>
      <c r="I24" s="345">
        <v>3252</v>
      </c>
      <c r="J24" s="345">
        <v>2737</v>
      </c>
      <c r="K24" s="345">
        <v>3312</v>
      </c>
      <c r="L24" s="345">
        <v>3855</v>
      </c>
      <c r="M24" s="345">
        <v>3889</v>
      </c>
      <c r="N24" s="345">
        <v>4048</v>
      </c>
      <c r="O24" s="345">
        <v>3905</v>
      </c>
      <c r="P24" s="345">
        <v>3590</v>
      </c>
      <c r="Q24" s="345">
        <v>3576</v>
      </c>
      <c r="R24" s="345">
        <v>3476</v>
      </c>
      <c r="S24" s="345">
        <v>3669</v>
      </c>
      <c r="T24" s="345">
        <v>3521</v>
      </c>
      <c r="U24" s="345">
        <v>3565</v>
      </c>
      <c r="V24" s="345">
        <v>3992</v>
      </c>
      <c r="W24" s="345">
        <v>3893</v>
      </c>
      <c r="X24" s="345">
        <v>3799</v>
      </c>
      <c r="Y24" s="345">
        <v>4083</v>
      </c>
      <c r="Z24" s="345">
        <v>5077</v>
      </c>
      <c r="AA24" s="345">
        <v>5248</v>
      </c>
      <c r="AB24" s="345">
        <v>5436</v>
      </c>
      <c r="AC24" s="345">
        <v>5176</v>
      </c>
      <c r="AD24" s="345">
        <v>5004</v>
      </c>
      <c r="AE24" s="345">
        <v>4737</v>
      </c>
      <c r="AF24" s="345">
        <v>3799</v>
      </c>
      <c r="AG24" s="345">
        <v>2543</v>
      </c>
      <c r="AH24" s="345">
        <v>1658</v>
      </c>
      <c r="AI24" s="345">
        <v>1173</v>
      </c>
      <c r="AJ24" s="345">
        <v>783</v>
      </c>
      <c r="AK24" s="345">
        <v>503</v>
      </c>
      <c r="AL24" s="345">
        <v>352</v>
      </c>
      <c r="AM24" s="345">
        <v>251</v>
      </c>
      <c r="AN24" s="345">
        <v>163</v>
      </c>
      <c r="AO24" s="345">
        <v>81</v>
      </c>
    </row>
    <row r="25" spans="1:41" x14ac:dyDescent="0.25">
      <c r="A25" s="345" t="s">
        <v>809</v>
      </c>
      <c r="B25" s="345">
        <v>153</v>
      </c>
      <c r="C25" s="345">
        <v>157</v>
      </c>
      <c r="D25" s="345">
        <v>175</v>
      </c>
      <c r="E25" s="345">
        <v>183</v>
      </c>
      <c r="F25" s="345">
        <v>180</v>
      </c>
      <c r="G25" s="345">
        <v>172</v>
      </c>
      <c r="H25" s="345">
        <v>166</v>
      </c>
      <c r="I25" s="345">
        <v>164</v>
      </c>
      <c r="J25" s="345">
        <v>118</v>
      </c>
      <c r="K25" s="345">
        <v>115</v>
      </c>
      <c r="L25" s="345">
        <v>117</v>
      </c>
      <c r="M25" s="345">
        <v>136</v>
      </c>
      <c r="N25" s="345">
        <v>165</v>
      </c>
      <c r="O25" s="345">
        <v>170</v>
      </c>
      <c r="P25" s="345">
        <v>162</v>
      </c>
      <c r="Q25" s="345">
        <v>166</v>
      </c>
      <c r="R25" s="345">
        <v>189</v>
      </c>
      <c r="S25" s="345">
        <v>177</v>
      </c>
      <c r="T25" s="345">
        <v>193</v>
      </c>
      <c r="U25" s="345">
        <v>206</v>
      </c>
      <c r="V25" s="345">
        <v>208</v>
      </c>
      <c r="W25" s="345">
        <v>209</v>
      </c>
      <c r="X25" s="345">
        <v>217</v>
      </c>
      <c r="Y25" s="345">
        <v>250</v>
      </c>
      <c r="Z25" s="345">
        <v>268</v>
      </c>
      <c r="AA25" s="345">
        <v>286</v>
      </c>
      <c r="AB25" s="345">
        <v>315</v>
      </c>
      <c r="AC25" s="345">
        <v>332</v>
      </c>
      <c r="AD25" s="345">
        <v>367</v>
      </c>
      <c r="AE25" s="345">
        <v>417</v>
      </c>
      <c r="AF25" s="345">
        <v>492</v>
      </c>
      <c r="AG25" s="345">
        <v>474</v>
      </c>
      <c r="AH25" s="345">
        <v>507</v>
      </c>
      <c r="AI25" s="345">
        <v>503</v>
      </c>
      <c r="AJ25" s="345">
        <v>541</v>
      </c>
      <c r="AK25" s="345">
        <v>510</v>
      </c>
      <c r="AL25" s="345">
        <v>483</v>
      </c>
      <c r="AM25" s="345">
        <v>434</v>
      </c>
      <c r="AN25" s="345">
        <v>386</v>
      </c>
      <c r="AO25" s="345">
        <v>359</v>
      </c>
    </row>
    <row r="26" spans="1:41" x14ac:dyDescent="0.25">
      <c r="A26" s="345" t="s">
        <v>810</v>
      </c>
      <c r="B26" s="345">
        <v>30</v>
      </c>
      <c r="C26" s="345">
        <v>31</v>
      </c>
      <c r="D26" s="345">
        <v>33</v>
      </c>
      <c r="E26" s="345">
        <v>32</v>
      </c>
      <c r="F26" s="345">
        <v>29</v>
      </c>
      <c r="G26" s="345">
        <v>32</v>
      </c>
      <c r="H26" s="345">
        <v>38</v>
      </c>
      <c r="I26" s="345">
        <v>39</v>
      </c>
      <c r="J26" s="345">
        <v>35</v>
      </c>
      <c r="K26" s="345">
        <v>32</v>
      </c>
      <c r="L26" s="345">
        <v>34</v>
      </c>
      <c r="M26" s="345">
        <v>37</v>
      </c>
      <c r="N26" s="345">
        <v>35</v>
      </c>
      <c r="O26" s="345">
        <v>32</v>
      </c>
      <c r="P26" s="345">
        <v>32</v>
      </c>
      <c r="Q26" s="345">
        <v>35</v>
      </c>
      <c r="R26" s="345">
        <v>34</v>
      </c>
      <c r="S26" s="345">
        <v>37</v>
      </c>
      <c r="T26" s="345">
        <v>39</v>
      </c>
      <c r="U26" s="345">
        <v>35</v>
      </c>
      <c r="V26" s="345">
        <v>34</v>
      </c>
      <c r="W26" s="345">
        <v>36</v>
      </c>
      <c r="X26" s="345">
        <v>35</v>
      </c>
      <c r="Y26" s="345">
        <v>38</v>
      </c>
      <c r="Z26" s="345">
        <v>44</v>
      </c>
      <c r="AA26" s="345">
        <v>46</v>
      </c>
      <c r="AB26" s="345">
        <v>48</v>
      </c>
      <c r="AC26" s="345">
        <v>56</v>
      </c>
      <c r="AD26" s="345">
        <v>52</v>
      </c>
      <c r="AE26" s="345">
        <v>48</v>
      </c>
      <c r="AF26" s="345">
        <v>52</v>
      </c>
      <c r="AG26" s="345">
        <v>57</v>
      </c>
      <c r="AH26" s="345">
        <v>55</v>
      </c>
      <c r="AI26" s="345">
        <v>47</v>
      </c>
      <c r="AJ26" s="345">
        <v>49</v>
      </c>
      <c r="AK26" s="345">
        <v>51</v>
      </c>
      <c r="AL26" s="345">
        <v>58</v>
      </c>
      <c r="AM26" s="345">
        <v>64</v>
      </c>
      <c r="AN26" s="345">
        <v>69</v>
      </c>
      <c r="AO26" s="345">
        <v>65</v>
      </c>
    </row>
    <row r="27" spans="1:41" ht="16.5" thickBot="1" x14ac:dyDescent="0.3">
      <c r="A27" s="346" t="s">
        <v>811</v>
      </c>
      <c r="B27" s="346">
        <v>6</v>
      </c>
      <c r="C27" s="346">
        <v>6</v>
      </c>
      <c r="D27" s="346">
        <v>6</v>
      </c>
      <c r="E27" s="346">
        <v>6</v>
      </c>
      <c r="F27" s="346">
        <v>6</v>
      </c>
      <c r="G27" s="346">
        <v>6</v>
      </c>
      <c r="H27" s="346">
        <v>5</v>
      </c>
      <c r="I27" s="346">
        <v>5</v>
      </c>
      <c r="J27" s="346">
        <v>5</v>
      </c>
      <c r="K27" s="346">
        <v>5</v>
      </c>
      <c r="L27" s="346">
        <v>5</v>
      </c>
      <c r="M27" s="346">
        <v>5</v>
      </c>
      <c r="N27" s="346">
        <v>6</v>
      </c>
      <c r="O27" s="346">
        <v>7</v>
      </c>
      <c r="P27" s="346">
        <v>7</v>
      </c>
      <c r="Q27" s="346">
        <v>7</v>
      </c>
      <c r="R27" s="346">
        <v>6</v>
      </c>
      <c r="S27" s="346">
        <v>8</v>
      </c>
      <c r="T27" s="346">
        <v>2</v>
      </c>
      <c r="U27" s="346">
        <v>2</v>
      </c>
      <c r="V27" s="346">
        <v>1</v>
      </c>
      <c r="W27" s="346">
        <v>1</v>
      </c>
      <c r="X27" s="346">
        <v>1</v>
      </c>
      <c r="Y27" s="346">
        <v>2</v>
      </c>
      <c r="Z27" s="346">
        <v>3</v>
      </c>
      <c r="AA27" s="346">
        <v>2</v>
      </c>
      <c r="AB27" s="346">
        <v>2</v>
      </c>
      <c r="AC27" s="346">
        <v>2</v>
      </c>
      <c r="AD27" s="346">
        <v>2</v>
      </c>
      <c r="AE27" s="346">
        <v>3</v>
      </c>
      <c r="AF27" s="346">
        <v>3</v>
      </c>
      <c r="AG27" s="346">
        <v>3</v>
      </c>
      <c r="AH27" s="346">
        <v>5</v>
      </c>
      <c r="AI27" s="346">
        <v>5</v>
      </c>
      <c r="AJ27" s="346">
        <v>5</v>
      </c>
      <c r="AK27" s="346">
        <v>6</v>
      </c>
      <c r="AL27" s="346">
        <v>6</v>
      </c>
      <c r="AM27" s="346">
        <v>5</v>
      </c>
      <c r="AN27" s="346">
        <v>5</v>
      </c>
      <c r="AO27" s="346">
        <v>8</v>
      </c>
    </row>
    <row r="28" spans="1:41" x14ac:dyDescent="0.25">
      <c r="A28" s="347" t="s">
        <v>664</v>
      </c>
      <c r="B28" s="347">
        <v>2278</v>
      </c>
      <c r="C28" s="347">
        <v>3055</v>
      </c>
      <c r="D28" s="347">
        <v>3336</v>
      </c>
      <c r="E28" s="347">
        <v>3899</v>
      </c>
      <c r="F28" s="347">
        <v>4751</v>
      </c>
      <c r="G28" s="347">
        <v>4421</v>
      </c>
      <c r="H28" s="347">
        <v>4097</v>
      </c>
      <c r="I28" s="347">
        <v>3460</v>
      </c>
      <c r="J28" s="347">
        <v>2895</v>
      </c>
      <c r="K28" s="347">
        <v>3464</v>
      </c>
      <c r="L28" s="347">
        <v>4011</v>
      </c>
      <c r="M28" s="347">
        <v>4067</v>
      </c>
      <c r="N28" s="347">
        <v>4254</v>
      </c>
      <c r="O28" s="347">
        <v>4114</v>
      </c>
      <c r="P28" s="347">
        <v>3791</v>
      </c>
      <c r="Q28" s="347">
        <v>3784</v>
      </c>
      <c r="R28" s="347">
        <v>3705</v>
      </c>
      <c r="S28" s="347">
        <v>3891</v>
      </c>
      <c r="T28" s="347">
        <v>3755</v>
      </c>
      <c r="U28" s="347">
        <v>3808</v>
      </c>
      <c r="V28" s="347">
        <v>4235</v>
      </c>
      <c r="W28" s="347">
        <v>4139</v>
      </c>
      <c r="X28" s="347">
        <v>4052</v>
      </c>
      <c r="Y28" s="347">
        <v>4373</v>
      </c>
      <c r="Z28" s="347">
        <v>5392</v>
      </c>
      <c r="AA28" s="347">
        <v>5582</v>
      </c>
      <c r="AB28" s="347">
        <v>5801</v>
      </c>
      <c r="AC28" s="347">
        <v>5566</v>
      </c>
      <c r="AD28" s="347">
        <v>5425</v>
      </c>
      <c r="AE28" s="347">
        <v>5205</v>
      </c>
      <c r="AF28" s="347">
        <v>4346</v>
      </c>
      <c r="AG28" s="347">
        <v>3077</v>
      </c>
      <c r="AH28" s="347">
        <v>2225</v>
      </c>
      <c r="AI28" s="347">
        <v>1728</v>
      </c>
      <c r="AJ28" s="347">
        <v>1378</v>
      </c>
      <c r="AK28" s="347">
        <v>1070</v>
      </c>
      <c r="AL28" s="347">
        <v>899</v>
      </c>
      <c r="AM28" s="347">
        <v>754</v>
      </c>
      <c r="AN28" s="347">
        <v>623</v>
      </c>
      <c r="AO28" s="347">
        <v>513</v>
      </c>
    </row>
    <row r="29" spans="1:41" x14ac:dyDescent="0.25">
      <c r="A29" s="343" t="s">
        <v>664</v>
      </c>
      <c r="B29" s="344"/>
      <c r="C29" s="344"/>
      <c r="D29" s="344"/>
      <c r="E29" s="344"/>
      <c r="F29" s="344"/>
      <c r="G29" s="344"/>
      <c r="H29" s="344"/>
      <c r="I29" s="344"/>
      <c r="J29" s="344"/>
      <c r="K29" s="344"/>
      <c r="L29" s="344"/>
      <c r="M29" s="344"/>
      <c r="N29" s="344"/>
      <c r="O29" s="344"/>
      <c r="P29" s="344"/>
      <c r="Q29" s="344"/>
      <c r="R29" s="344"/>
      <c r="S29" s="344"/>
      <c r="T29" s="344"/>
      <c r="U29" s="344"/>
      <c r="V29" s="344"/>
      <c r="W29" s="344"/>
      <c r="X29" s="344"/>
      <c r="Y29" s="344"/>
      <c r="Z29" s="344"/>
      <c r="AA29" s="344"/>
      <c r="AB29" s="344"/>
      <c r="AC29" s="344"/>
      <c r="AD29" s="344"/>
      <c r="AE29" s="344"/>
      <c r="AF29" s="344"/>
      <c r="AG29" s="344"/>
      <c r="AH29" s="344"/>
      <c r="AI29" s="344"/>
      <c r="AJ29" s="344"/>
      <c r="AK29" s="344"/>
      <c r="AL29" s="344"/>
      <c r="AM29" s="344"/>
      <c r="AN29" s="344"/>
      <c r="AO29" s="344"/>
    </row>
    <row r="30" spans="1:41" x14ac:dyDescent="0.25">
      <c r="A30" s="345" t="s">
        <v>808</v>
      </c>
      <c r="B30" s="345">
        <f t="shared" ref="B30:AK33" si="0">SUM(B18,B24)</f>
        <v>20445</v>
      </c>
      <c r="C30" s="345">
        <f t="shared" si="0"/>
        <v>24887</v>
      </c>
      <c r="D30" s="345">
        <f t="shared" si="0"/>
        <v>26298</v>
      </c>
      <c r="E30" s="345">
        <f t="shared" si="0"/>
        <v>27240</v>
      </c>
      <c r="F30" s="345">
        <f t="shared" si="0"/>
        <v>27862</v>
      </c>
      <c r="G30" s="345">
        <f t="shared" si="0"/>
        <v>26198</v>
      </c>
      <c r="H30" s="345">
        <f t="shared" si="0"/>
        <v>24643</v>
      </c>
      <c r="I30" s="345">
        <f t="shared" si="0"/>
        <v>22163</v>
      </c>
      <c r="J30" s="345">
        <f t="shared" si="0"/>
        <v>23442</v>
      </c>
      <c r="K30" s="345">
        <f t="shared" si="0"/>
        <v>30064</v>
      </c>
      <c r="L30" s="345">
        <f t="shared" si="0"/>
        <v>30255</v>
      </c>
      <c r="M30" s="345">
        <f t="shared" si="0"/>
        <v>30196</v>
      </c>
      <c r="N30" s="345">
        <f t="shared" si="0"/>
        <v>30047</v>
      </c>
      <c r="O30" s="345">
        <f t="shared" si="0"/>
        <v>30130</v>
      </c>
      <c r="P30" s="345">
        <f t="shared" si="0"/>
        <v>31193</v>
      </c>
      <c r="Q30" s="345">
        <f t="shared" si="0"/>
        <v>33574</v>
      </c>
      <c r="R30" s="345">
        <f t="shared" si="0"/>
        <v>34978</v>
      </c>
      <c r="S30" s="345">
        <f t="shared" si="0"/>
        <v>35736</v>
      </c>
      <c r="T30" s="345">
        <f t="shared" si="0"/>
        <v>37711</v>
      </c>
      <c r="U30" s="345">
        <f t="shared" si="0"/>
        <v>39426</v>
      </c>
      <c r="V30" s="345">
        <f t="shared" si="0"/>
        <v>39768</v>
      </c>
      <c r="W30" s="345">
        <f t="shared" si="0"/>
        <v>36934</v>
      </c>
      <c r="X30" s="345">
        <f t="shared" si="0"/>
        <v>36194</v>
      </c>
      <c r="Y30" s="345">
        <f t="shared" si="0"/>
        <v>35879</v>
      </c>
      <c r="Z30" s="345">
        <f t="shared" si="0"/>
        <v>36745</v>
      </c>
      <c r="AA30" s="345">
        <f t="shared" si="0"/>
        <v>37368</v>
      </c>
      <c r="AB30" s="345">
        <f t="shared" si="0"/>
        <v>38316</v>
      </c>
      <c r="AC30" s="345">
        <f t="shared" si="0"/>
        <v>38941</v>
      </c>
      <c r="AD30" s="345">
        <f t="shared" si="0"/>
        <v>37716</v>
      </c>
      <c r="AE30" s="345">
        <f t="shared" si="0"/>
        <v>34261</v>
      </c>
      <c r="AF30" s="345">
        <f t="shared" si="0"/>
        <v>33239</v>
      </c>
      <c r="AG30" s="345">
        <f t="shared" si="0"/>
        <v>34587</v>
      </c>
      <c r="AH30" s="345">
        <f t="shared" si="0"/>
        <v>35457</v>
      </c>
      <c r="AI30" s="345">
        <f t="shared" si="0"/>
        <v>36514</v>
      </c>
      <c r="AJ30" s="345">
        <f t="shared" si="0"/>
        <v>36404</v>
      </c>
      <c r="AK30" s="345">
        <f t="shared" si="0"/>
        <v>35578</v>
      </c>
      <c r="AL30" s="345">
        <f>SUM(AL18,AL24)</f>
        <v>35593</v>
      </c>
      <c r="AM30" s="345">
        <f t="shared" ref="AM30:AO30" si="1">SUM(AM18,AM24)</f>
        <v>34872</v>
      </c>
      <c r="AN30" s="345">
        <f>SUM(AN18,AN24)</f>
        <v>34684</v>
      </c>
      <c r="AO30" s="345">
        <f t="shared" si="1"/>
        <v>34770</v>
      </c>
    </row>
    <row r="31" spans="1:41" x14ac:dyDescent="0.25">
      <c r="A31" s="345" t="s">
        <v>809</v>
      </c>
      <c r="B31" s="345">
        <f t="shared" si="0"/>
        <v>954</v>
      </c>
      <c r="C31" s="345">
        <f t="shared" si="0"/>
        <v>926</v>
      </c>
      <c r="D31" s="345">
        <f t="shared" si="0"/>
        <v>948</v>
      </c>
      <c r="E31" s="345">
        <f t="shared" si="0"/>
        <v>949</v>
      </c>
      <c r="F31" s="345">
        <f t="shared" si="0"/>
        <v>962</v>
      </c>
      <c r="G31" s="345">
        <f t="shared" si="0"/>
        <v>966</v>
      </c>
      <c r="H31" s="345">
        <f t="shared" si="0"/>
        <v>957</v>
      </c>
      <c r="I31" s="345">
        <f t="shared" si="0"/>
        <v>984</v>
      </c>
      <c r="J31" s="345">
        <f t="shared" si="0"/>
        <v>940</v>
      </c>
      <c r="K31" s="345">
        <f t="shared" si="0"/>
        <v>894</v>
      </c>
      <c r="L31" s="345">
        <f t="shared" si="0"/>
        <v>870</v>
      </c>
      <c r="M31" s="345">
        <f t="shared" si="0"/>
        <v>893</v>
      </c>
      <c r="N31" s="345">
        <f t="shared" si="0"/>
        <v>960</v>
      </c>
      <c r="O31" s="345">
        <f t="shared" si="0"/>
        <v>973</v>
      </c>
      <c r="P31" s="345">
        <f t="shared" si="0"/>
        <v>966</v>
      </c>
      <c r="Q31" s="345">
        <f t="shared" si="0"/>
        <v>1005</v>
      </c>
      <c r="R31" s="345">
        <f t="shared" si="0"/>
        <v>1076</v>
      </c>
      <c r="S31" s="345">
        <f t="shared" si="0"/>
        <v>1094</v>
      </c>
      <c r="T31" s="345">
        <f t="shared" si="0"/>
        <v>1124</v>
      </c>
      <c r="U31" s="345">
        <f t="shared" si="0"/>
        <v>1164</v>
      </c>
      <c r="V31" s="345">
        <f t="shared" si="0"/>
        <v>1224</v>
      </c>
      <c r="W31" s="345">
        <f t="shared" si="0"/>
        <v>1260</v>
      </c>
      <c r="X31" s="345">
        <f t="shared" si="0"/>
        <v>1313</v>
      </c>
      <c r="Y31" s="345">
        <f t="shared" si="0"/>
        <v>1409</v>
      </c>
      <c r="Z31" s="345">
        <f t="shared" si="0"/>
        <v>1612</v>
      </c>
      <c r="AA31" s="345">
        <f t="shared" si="0"/>
        <v>1637</v>
      </c>
      <c r="AB31" s="345">
        <f t="shared" si="0"/>
        <v>1697</v>
      </c>
      <c r="AC31" s="345">
        <f t="shared" si="0"/>
        <v>1725</v>
      </c>
      <c r="AD31" s="345">
        <f t="shared" si="0"/>
        <v>1905</v>
      </c>
      <c r="AE31" s="345">
        <f t="shared" si="0"/>
        <v>2026</v>
      </c>
      <c r="AF31" s="345">
        <f t="shared" si="0"/>
        <v>2208</v>
      </c>
      <c r="AG31" s="345">
        <f t="shared" si="0"/>
        <v>2236</v>
      </c>
      <c r="AH31" s="345">
        <f t="shared" si="0"/>
        <v>2257</v>
      </c>
      <c r="AI31" s="345">
        <f t="shared" si="0"/>
        <v>2143</v>
      </c>
      <c r="AJ31" s="345">
        <f t="shared" si="0"/>
        <v>2225</v>
      </c>
      <c r="AK31" s="345">
        <f t="shared" si="0"/>
        <v>2225</v>
      </c>
      <c r="AL31" s="345">
        <f t="shared" ref="AL31:AO33" si="2">SUM(AL19,AL25)</f>
        <v>2274</v>
      </c>
      <c r="AM31" s="345">
        <f t="shared" si="2"/>
        <v>2324</v>
      </c>
      <c r="AN31" s="345">
        <f t="shared" si="2"/>
        <v>2310</v>
      </c>
      <c r="AO31" s="345">
        <f t="shared" si="2"/>
        <v>2200</v>
      </c>
    </row>
    <row r="32" spans="1:41" x14ac:dyDescent="0.25">
      <c r="A32" s="345" t="s">
        <v>810</v>
      </c>
      <c r="B32" s="345">
        <f t="shared" si="0"/>
        <v>257</v>
      </c>
      <c r="C32" s="345">
        <f t="shared" si="0"/>
        <v>250</v>
      </c>
      <c r="D32" s="345">
        <f t="shared" si="0"/>
        <v>250</v>
      </c>
      <c r="E32" s="345">
        <f t="shared" si="0"/>
        <v>239</v>
      </c>
      <c r="F32" s="345">
        <f t="shared" si="0"/>
        <v>227</v>
      </c>
      <c r="G32" s="345">
        <f t="shared" si="0"/>
        <v>221</v>
      </c>
      <c r="H32" s="345">
        <f t="shared" si="0"/>
        <v>238</v>
      </c>
      <c r="I32" s="345">
        <f t="shared" si="0"/>
        <v>243</v>
      </c>
      <c r="J32" s="345">
        <f t="shared" si="0"/>
        <v>248</v>
      </c>
      <c r="K32" s="345">
        <f t="shared" si="0"/>
        <v>234</v>
      </c>
      <c r="L32" s="345">
        <f t="shared" si="0"/>
        <v>236</v>
      </c>
      <c r="M32" s="345">
        <f t="shared" si="0"/>
        <v>246</v>
      </c>
      <c r="N32" s="345">
        <f t="shared" si="0"/>
        <v>242</v>
      </c>
      <c r="O32" s="345">
        <f t="shared" si="0"/>
        <v>232</v>
      </c>
      <c r="P32" s="345">
        <f t="shared" si="0"/>
        <v>223</v>
      </c>
      <c r="Q32" s="345">
        <f t="shared" si="0"/>
        <v>220</v>
      </c>
      <c r="R32" s="345">
        <f t="shared" si="0"/>
        <v>235</v>
      </c>
      <c r="S32" s="345">
        <f t="shared" si="0"/>
        <v>238</v>
      </c>
      <c r="T32" s="345">
        <f t="shared" si="0"/>
        <v>256</v>
      </c>
      <c r="U32" s="345">
        <f t="shared" si="0"/>
        <v>265</v>
      </c>
      <c r="V32" s="345">
        <f t="shared" si="0"/>
        <v>278</v>
      </c>
      <c r="W32" s="345">
        <f t="shared" si="0"/>
        <v>274</v>
      </c>
      <c r="X32" s="345">
        <f t="shared" si="0"/>
        <v>264</v>
      </c>
      <c r="Y32" s="345">
        <f t="shared" si="0"/>
        <v>264</v>
      </c>
      <c r="Z32" s="345">
        <f t="shared" si="0"/>
        <v>282</v>
      </c>
      <c r="AA32" s="345">
        <f t="shared" si="0"/>
        <v>293</v>
      </c>
      <c r="AB32" s="345">
        <f t="shared" si="0"/>
        <v>305</v>
      </c>
      <c r="AC32" s="345">
        <f t="shared" si="0"/>
        <v>321</v>
      </c>
      <c r="AD32" s="345">
        <f t="shared" si="0"/>
        <v>327</v>
      </c>
      <c r="AE32" s="345">
        <f t="shared" si="0"/>
        <v>357</v>
      </c>
      <c r="AF32" s="345">
        <f t="shared" si="0"/>
        <v>370</v>
      </c>
      <c r="AG32" s="345">
        <f t="shared" si="0"/>
        <v>371</v>
      </c>
      <c r="AH32" s="345">
        <f t="shared" si="0"/>
        <v>388</v>
      </c>
      <c r="AI32" s="345">
        <f t="shared" si="0"/>
        <v>396</v>
      </c>
      <c r="AJ32" s="345">
        <f t="shared" si="0"/>
        <v>418</v>
      </c>
      <c r="AK32" s="345">
        <f t="shared" si="0"/>
        <v>424</v>
      </c>
      <c r="AL32" s="345">
        <f t="shared" si="2"/>
        <v>463</v>
      </c>
      <c r="AM32" s="345">
        <f t="shared" si="2"/>
        <v>462</v>
      </c>
      <c r="AN32" s="345">
        <f t="shared" si="2"/>
        <v>477</v>
      </c>
      <c r="AO32" s="345">
        <f t="shared" si="2"/>
        <v>469</v>
      </c>
    </row>
    <row r="33" spans="1:41" ht="16.5" thickBot="1" x14ac:dyDescent="0.3">
      <c r="A33" s="346" t="s">
        <v>811</v>
      </c>
      <c r="B33" s="345">
        <f t="shared" si="0"/>
        <v>79</v>
      </c>
      <c r="C33" s="345">
        <f t="shared" si="0"/>
        <v>81</v>
      </c>
      <c r="D33" s="345">
        <f t="shared" si="0"/>
        <v>75</v>
      </c>
      <c r="E33" s="345">
        <f t="shared" si="0"/>
        <v>73</v>
      </c>
      <c r="F33" s="345">
        <f t="shared" si="0"/>
        <v>68</v>
      </c>
      <c r="G33" s="345">
        <f t="shared" si="0"/>
        <v>66</v>
      </c>
      <c r="H33" s="345">
        <f t="shared" si="0"/>
        <v>62</v>
      </c>
      <c r="I33" s="345">
        <f t="shared" si="0"/>
        <v>61</v>
      </c>
      <c r="J33" s="345">
        <f t="shared" si="0"/>
        <v>62</v>
      </c>
      <c r="K33" s="345">
        <f t="shared" si="0"/>
        <v>59</v>
      </c>
      <c r="L33" s="345">
        <f t="shared" si="0"/>
        <v>61</v>
      </c>
      <c r="M33" s="345">
        <f t="shared" si="0"/>
        <v>56</v>
      </c>
      <c r="N33" s="345">
        <f t="shared" si="0"/>
        <v>60</v>
      </c>
      <c r="O33" s="345">
        <f t="shared" si="0"/>
        <v>62</v>
      </c>
      <c r="P33" s="345">
        <f t="shared" si="0"/>
        <v>62</v>
      </c>
      <c r="Q33" s="345">
        <f t="shared" si="0"/>
        <v>58</v>
      </c>
      <c r="R33" s="345">
        <f t="shared" si="0"/>
        <v>58</v>
      </c>
      <c r="S33" s="345">
        <f t="shared" si="0"/>
        <v>61</v>
      </c>
      <c r="T33" s="345">
        <f t="shared" si="0"/>
        <v>65</v>
      </c>
      <c r="U33" s="345">
        <f t="shared" si="0"/>
        <v>61</v>
      </c>
      <c r="V33" s="345">
        <f t="shared" si="0"/>
        <v>56</v>
      </c>
      <c r="W33" s="345">
        <f t="shared" si="0"/>
        <v>56</v>
      </c>
      <c r="X33" s="345">
        <f t="shared" si="0"/>
        <v>54</v>
      </c>
      <c r="Y33" s="345">
        <f t="shared" si="0"/>
        <v>55</v>
      </c>
      <c r="Z33" s="345">
        <f t="shared" si="0"/>
        <v>60</v>
      </c>
      <c r="AA33" s="345">
        <f t="shared" si="0"/>
        <v>56</v>
      </c>
      <c r="AB33" s="345">
        <f t="shared" si="0"/>
        <v>55</v>
      </c>
      <c r="AC33" s="345">
        <f t="shared" si="0"/>
        <v>55</v>
      </c>
      <c r="AD33" s="345">
        <f t="shared" si="0"/>
        <v>55</v>
      </c>
      <c r="AE33" s="345">
        <f t="shared" si="0"/>
        <v>54</v>
      </c>
      <c r="AF33" s="345">
        <f t="shared" si="0"/>
        <v>55</v>
      </c>
      <c r="AG33" s="345">
        <f t="shared" si="0"/>
        <v>54</v>
      </c>
      <c r="AH33" s="345">
        <f t="shared" si="0"/>
        <v>57</v>
      </c>
      <c r="AI33" s="345">
        <f t="shared" si="0"/>
        <v>56</v>
      </c>
      <c r="AJ33" s="345">
        <f t="shared" si="0"/>
        <v>58</v>
      </c>
      <c r="AK33" s="345">
        <f t="shared" si="0"/>
        <v>57</v>
      </c>
      <c r="AL33" s="345">
        <f t="shared" si="2"/>
        <v>56</v>
      </c>
      <c r="AM33" s="345">
        <f t="shared" si="2"/>
        <v>57</v>
      </c>
      <c r="AN33" s="345">
        <f t="shared" si="2"/>
        <v>56</v>
      </c>
      <c r="AO33" s="345">
        <f t="shared" si="2"/>
        <v>60</v>
      </c>
    </row>
    <row r="34" spans="1:41" x14ac:dyDescent="0.25">
      <c r="A34" s="347" t="s">
        <v>664</v>
      </c>
      <c r="B34" s="347">
        <f t="shared" ref="B34:C34" si="3">SUM(B30:B33)</f>
        <v>21735</v>
      </c>
      <c r="C34" s="347">
        <f t="shared" si="3"/>
        <v>26144</v>
      </c>
      <c r="D34" s="347">
        <f t="shared" ref="D34:AO34" si="4">SUM(D30:D33)</f>
        <v>27571</v>
      </c>
      <c r="E34" s="347">
        <f t="shared" si="4"/>
        <v>28501</v>
      </c>
      <c r="F34" s="347">
        <f t="shared" si="4"/>
        <v>29119</v>
      </c>
      <c r="G34" s="347">
        <f t="shared" si="4"/>
        <v>27451</v>
      </c>
      <c r="H34" s="347">
        <f t="shared" si="4"/>
        <v>25900</v>
      </c>
      <c r="I34" s="347">
        <f t="shared" si="4"/>
        <v>23451</v>
      </c>
      <c r="J34" s="347">
        <f t="shared" si="4"/>
        <v>24692</v>
      </c>
      <c r="K34" s="347">
        <f t="shared" si="4"/>
        <v>31251</v>
      </c>
      <c r="L34" s="347">
        <f t="shared" si="4"/>
        <v>31422</v>
      </c>
      <c r="M34" s="347">
        <f t="shared" si="4"/>
        <v>31391</v>
      </c>
      <c r="N34" s="347">
        <f t="shared" si="4"/>
        <v>31309</v>
      </c>
      <c r="O34" s="347">
        <f t="shared" si="4"/>
        <v>31397</v>
      </c>
      <c r="P34" s="347">
        <f t="shared" si="4"/>
        <v>32444</v>
      </c>
      <c r="Q34" s="347">
        <f t="shared" si="4"/>
        <v>34857</v>
      </c>
      <c r="R34" s="347">
        <f t="shared" si="4"/>
        <v>36347</v>
      </c>
      <c r="S34" s="347">
        <f t="shared" si="4"/>
        <v>37129</v>
      </c>
      <c r="T34" s="347">
        <f t="shared" si="4"/>
        <v>39156</v>
      </c>
      <c r="U34" s="347">
        <f t="shared" si="4"/>
        <v>40916</v>
      </c>
      <c r="V34" s="347">
        <f t="shared" si="4"/>
        <v>41326</v>
      </c>
      <c r="W34" s="347">
        <f t="shared" si="4"/>
        <v>38524</v>
      </c>
      <c r="X34" s="347">
        <f t="shared" si="4"/>
        <v>37825</v>
      </c>
      <c r="Y34" s="347">
        <f t="shared" si="4"/>
        <v>37607</v>
      </c>
      <c r="Z34" s="347">
        <f t="shared" si="4"/>
        <v>38699</v>
      </c>
      <c r="AA34" s="347">
        <f t="shared" si="4"/>
        <v>39354</v>
      </c>
      <c r="AB34" s="347">
        <f t="shared" si="4"/>
        <v>40373</v>
      </c>
      <c r="AC34" s="347">
        <f t="shared" si="4"/>
        <v>41042</v>
      </c>
      <c r="AD34" s="347">
        <f t="shared" si="4"/>
        <v>40003</v>
      </c>
      <c r="AE34" s="347">
        <f t="shared" si="4"/>
        <v>36698</v>
      </c>
      <c r="AF34" s="347">
        <f t="shared" si="4"/>
        <v>35872</v>
      </c>
      <c r="AG34" s="347">
        <f t="shared" si="4"/>
        <v>37248</v>
      </c>
      <c r="AH34" s="347">
        <f t="shared" si="4"/>
        <v>38159</v>
      </c>
      <c r="AI34" s="347">
        <f t="shared" si="4"/>
        <v>39109</v>
      </c>
      <c r="AJ34" s="347">
        <f t="shared" si="4"/>
        <v>39105</v>
      </c>
      <c r="AK34" s="347">
        <f t="shared" si="4"/>
        <v>38284</v>
      </c>
      <c r="AL34" s="347">
        <f t="shared" si="4"/>
        <v>38386</v>
      </c>
      <c r="AM34" s="347">
        <f t="shared" si="4"/>
        <v>37715</v>
      </c>
      <c r="AN34" s="347">
        <f t="shared" si="4"/>
        <v>37527</v>
      </c>
      <c r="AO34" s="347">
        <f t="shared" si="4"/>
        <v>37499</v>
      </c>
    </row>
  </sheetData>
  <mergeCells count="42">
    <mergeCell ref="J5:K5"/>
    <mergeCell ref="A4:A6"/>
    <mergeCell ref="B5:C5"/>
    <mergeCell ref="D5:E5"/>
    <mergeCell ref="F5:G5"/>
    <mergeCell ref="H5:I5"/>
    <mergeCell ref="AH5:AI5"/>
    <mergeCell ref="L5:M5"/>
    <mergeCell ref="N5:O5"/>
    <mergeCell ref="P5:Q5"/>
    <mergeCell ref="R5:S5"/>
    <mergeCell ref="T5:U5"/>
    <mergeCell ref="V5:W5"/>
    <mergeCell ref="X15:Y15"/>
    <mergeCell ref="AJ5:AK5"/>
    <mergeCell ref="AL5:AM5"/>
    <mergeCell ref="AN5:AO5"/>
    <mergeCell ref="A14:A16"/>
    <mergeCell ref="B15:C15"/>
    <mergeCell ref="D15:E15"/>
    <mergeCell ref="F15:G15"/>
    <mergeCell ref="H15:I15"/>
    <mergeCell ref="J15:K15"/>
    <mergeCell ref="L15:M15"/>
    <mergeCell ref="X5:Y5"/>
    <mergeCell ref="Z5:AA5"/>
    <mergeCell ref="AB5:AC5"/>
    <mergeCell ref="AD5:AE5"/>
    <mergeCell ref="AF5:AG5"/>
    <mergeCell ref="N15:O15"/>
    <mergeCell ref="P15:Q15"/>
    <mergeCell ref="R15:S15"/>
    <mergeCell ref="T15:U15"/>
    <mergeCell ref="V15:W15"/>
    <mergeCell ref="AL15:AM15"/>
    <mergeCell ref="AN15:AO15"/>
    <mergeCell ref="Z15:AA15"/>
    <mergeCell ref="AB15:AC15"/>
    <mergeCell ref="AD15:AE15"/>
    <mergeCell ref="AF15:AG15"/>
    <mergeCell ref="AH15:AI15"/>
    <mergeCell ref="AJ15:AK1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5C7FF-8240-4F1D-9E4F-CAC02EE31343}">
  <dimension ref="A1:O8"/>
  <sheetViews>
    <sheetView showGridLines="0" topLeftCell="M1" zoomScale="80" zoomScaleNormal="80" workbookViewId="0">
      <selection activeCell="V9" sqref="V9"/>
    </sheetView>
  </sheetViews>
  <sheetFormatPr defaultColWidth="8.85546875" defaultRowHeight="15.75" x14ac:dyDescent="0.25"/>
  <cols>
    <col min="1" max="1" width="64" style="61" customWidth="1"/>
    <col min="2" max="2" width="11" style="61" bestFit="1" customWidth="1"/>
    <col min="3" max="3" width="13.85546875" style="61" customWidth="1"/>
    <col min="4" max="4" width="15.140625" style="61" customWidth="1"/>
    <col min="5" max="5" width="13.5703125" style="61" customWidth="1"/>
    <col min="6" max="6" width="12.140625" style="61" customWidth="1"/>
    <col min="7" max="7" width="11.5703125" style="61" customWidth="1"/>
    <col min="8" max="8" width="10.140625" style="61" bestFit="1" customWidth="1"/>
    <col min="9" max="9" width="11" style="61" bestFit="1" customWidth="1"/>
    <col min="10" max="10" width="10.85546875" style="61" bestFit="1" customWidth="1"/>
    <col min="11" max="11" width="11.42578125" style="61" customWidth="1"/>
    <col min="12" max="12" width="13.85546875" style="61" customWidth="1"/>
    <col min="13" max="13" width="12.5703125" style="61" customWidth="1"/>
    <col min="14" max="14" width="12.42578125" style="61" customWidth="1"/>
    <col min="15" max="15" width="13.85546875" style="61" customWidth="1"/>
    <col min="16" max="16384" width="8.85546875" style="61"/>
  </cols>
  <sheetData>
    <row r="1" spans="1:15" x14ac:dyDescent="0.25">
      <c r="A1" s="330" t="s">
        <v>812</v>
      </c>
    </row>
    <row r="2" spans="1:15" ht="16.5" thickBot="1" x14ac:dyDescent="0.3"/>
    <row r="3" spans="1:15" x14ac:dyDescent="0.25">
      <c r="A3" s="348"/>
      <c r="B3" s="349">
        <v>45139</v>
      </c>
      <c r="C3" s="350">
        <v>45170</v>
      </c>
      <c r="D3" s="351">
        <v>45200</v>
      </c>
      <c r="E3" s="352">
        <v>45231</v>
      </c>
      <c r="F3" s="352">
        <v>45261</v>
      </c>
      <c r="G3" s="352">
        <v>45292</v>
      </c>
      <c r="H3" s="352">
        <v>45323</v>
      </c>
      <c r="I3" s="352">
        <v>45352</v>
      </c>
      <c r="J3" s="352">
        <v>45383</v>
      </c>
      <c r="K3" s="352">
        <v>45413</v>
      </c>
      <c r="L3" s="352">
        <v>45444</v>
      </c>
      <c r="M3" s="352">
        <v>45474</v>
      </c>
      <c r="N3" s="352">
        <v>45505</v>
      </c>
      <c r="O3" s="353">
        <v>45536</v>
      </c>
    </row>
    <row r="4" spans="1:15" x14ac:dyDescent="0.25">
      <c r="A4" s="354" t="s">
        <v>813</v>
      </c>
      <c r="B4" s="355">
        <v>12344</v>
      </c>
      <c r="C4" s="356">
        <v>10474</v>
      </c>
      <c r="D4" s="357">
        <v>20382</v>
      </c>
      <c r="E4" s="355">
        <v>19637</v>
      </c>
      <c r="F4" s="355">
        <v>20287</v>
      </c>
      <c r="G4" s="355">
        <v>19291</v>
      </c>
      <c r="H4" s="355">
        <v>22137</v>
      </c>
      <c r="I4" s="355">
        <v>24399</v>
      </c>
      <c r="J4" s="355">
        <v>23643</v>
      </c>
      <c r="K4" s="355">
        <v>25952</v>
      </c>
      <c r="L4" s="355">
        <v>23738</v>
      </c>
      <c r="M4" s="355">
        <v>24735</v>
      </c>
      <c r="N4" s="355">
        <v>23652</v>
      </c>
      <c r="O4" s="356">
        <v>4683</v>
      </c>
    </row>
    <row r="5" spans="1:15" x14ac:dyDescent="0.25">
      <c r="A5" s="354" t="s">
        <v>814</v>
      </c>
      <c r="B5" s="355">
        <v>1446</v>
      </c>
      <c r="C5" s="356">
        <v>1201</v>
      </c>
      <c r="D5" s="357">
        <v>1168</v>
      </c>
      <c r="E5" s="355">
        <v>1144</v>
      </c>
      <c r="F5" s="355">
        <v>1039</v>
      </c>
      <c r="G5" s="355">
        <v>781</v>
      </c>
      <c r="H5" s="355">
        <v>909</v>
      </c>
      <c r="I5" s="355">
        <v>1025</v>
      </c>
      <c r="J5" s="355">
        <v>1111</v>
      </c>
      <c r="K5" s="355">
        <v>1026</v>
      </c>
      <c r="L5" s="355">
        <v>957</v>
      </c>
      <c r="M5" s="355">
        <v>1004</v>
      </c>
      <c r="N5" s="355">
        <v>909</v>
      </c>
      <c r="O5" s="356">
        <v>214</v>
      </c>
    </row>
    <row r="6" spans="1:15" x14ac:dyDescent="0.25">
      <c r="A6" s="354" t="s">
        <v>815</v>
      </c>
      <c r="B6" s="358">
        <f t="shared" ref="B6:O6" si="0">IF(ISERROR(B5/B4),0,B5/B4)</f>
        <v>0.11714193130265717</v>
      </c>
      <c r="C6" s="359">
        <f t="shared" si="0"/>
        <v>0.11466488447584496</v>
      </c>
      <c r="D6" s="360">
        <f t="shared" si="0"/>
        <v>5.7305465606908058E-2</v>
      </c>
      <c r="E6" s="358">
        <f t="shared" si="0"/>
        <v>5.8257371288893418E-2</v>
      </c>
      <c r="F6" s="358">
        <f t="shared" si="0"/>
        <v>5.1215063833982354E-2</v>
      </c>
      <c r="G6" s="358">
        <f t="shared" si="0"/>
        <v>4.0485200352495983E-2</v>
      </c>
      <c r="H6" s="358">
        <f t="shared" si="0"/>
        <v>4.1062474590052855E-2</v>
      </c>
      <c r="I6" s="358">
        <f t="shared" si="0"/>
        <v>4.20099184392803E-2</v>
      </c>
      <c r="J6" s="358">
        <f t="shared" si="0"/>
        <v>4.699065262445544E-2</v>
      </c>
      <c r="K6" s="358">
        <f t="shared" si="0"/>
        <v>3.9534525277435263E-2</v>
      </c>
      <c r="L6" s="358">
        <f t="shared" si="0"/>
        <v>4.0315106580166821E-2</v>
      </c>
      <c r="M6" s="358">
        <f t="shared" si="0"/>
        <v>4.0590256721245201E-2</v>
      </c>
      <c r="N6" s="358">
        <f t="shared" si="0"/>
        <v>3.8432267884322677E-2</v>
      </c>
      <c r="O6" s="359">
        <f t="shared" si="0"/>
        <v>4.5697202647875294E-2</v>
      </c>
    </row>
    <row r="7" spans="1:15" x14ac:dyDescent="0.25">
      <c r="A7" s="354" t="s">
        <v>816</v>
      </c>
      <c r="B7" s="361">
        <v>6818.7070151306698</v>
      </c>
      <c r="C7" s="362">
        <v>6917.0357751277697</v>
      </c>
      <c r="D7" s="363">
        <v>6569.9145299145302</v>
      </c>
      <c r="E7" s="361">
        <v>6332.73862622658</v>
      </c>
      <c r="F7" s="361">
        <v>6730.5801376597801</v>
      </c>
      <c r="G7" s="361">
        <v>6621.484375</v>
      </c>
      <c r="H7" s="361">
        <v>7039.4304490690001</v>
      </c>
      <c r="I7" s="361">
        <v>6625.0761421319803</v>
      </c>
      <c r="J7" s="361">
        <v>6584.8375451263501</v>
      </c>
      <c r="K7" s="361">
        <v>6563.0693069306899</v>
      </c>
      <c r="L7" s="361">
        <v>6740.6724511930597</v>
      </c>
      <c r="M7" s="361">
        <v>6993.9439439439402</v>
      </c>
      <c r="N7" s="361">
        <v>6684.4134078212301</v>
      </c>
      <c r="O7" s="362">
        <v>6454.1062801932403</v>
      </c>
    </row>
    <row r="8" spans="1:15" ht="16.5" thickBot="1" x14ac:dyDescent="0.3">
      <c r="A8" s="364" t="s">
        <v>817</v>
      </c>
      <c r="B8" s="365">
        <v>47.914246196403901</v>
      </c>
      <c r="C8" s="366">
        <v>48.601998334721102</v>
      </c>
      <c r="D8" s="367">
        <v>57.150684931500003</v>
      </c>
      <c r="E8" s="365">
        <v>61.846153846199996</v>
      </c>
      <c r="F8" s="365">
        <v>65.1674687199</v>
      </c>
      <c r="G8" s="365">
        <v>73.425096030700004</v>
      </c>
      <c r="H8" s="365">
        <v>76.806380638099995</v>
      </c>
      <c r="I8" s="365">
        <v>79.094634146299995</v>
      </c>
      <c r="J8" s="365">
        <v>73.3852385239</v>
      </c>
      <c r="K8" s="365">
        <v>74.273879142300004</v>
      </c>
      <c r="L8" s="365">
        <v>70.576802507799997</v>
      </c>
      <c r="M8" s="365">
        <v>69.936254980100003</v>
      </c>
      <c r="N8" s="365">
        <v>69.350935093499999</v>
      </c>
      <c r="O8" s="366">
        <v>67.509345794400005</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58474-F58C-400B-B013-EBB7445DC54D}">
  <dimension ref="A1:L148"/>
  <sheetViews>
    <sheetView showGridLines="0" topLeftCell="A120" zoomScale="80" zoomScaleNormal="80" workbookViewId="0">
      <selection activeCell="I13" sqref="I13"/>
    </sheetView>
  </sheetViews>
  <sheetFormatPr defaultRowHeight="15" x14ac:dyDescent="0.25"/>
  <cols>
    <col min="1" max="1" width="35.85546875" customWidth="1"/>
    <col min="2" max="2" width="11.140625" customWidth="1"/>
    <col min="3" max="3" width="10.85546875" customWidth="1"/>
  </cols>
  <sheetData>
    <row r="1" spans="1:12" ht="71.45" customHeight="1" x14ac:dyDescent="0.3">
      <c r="A1" s="453" t="s">
        <v>818</v>
      </c>
      <c r="B1" s="454"/>
      <c r="C1" s="454"/>
      <c r="D1" s="454"/>
      <c r="E1" s="454"/>
      <c r="F1" s="454"/>
      <c r="G1" s="454"/>
      <c r="H1" s="454"/>
      <c r="I1" s="454"/>
      <c r="J1" s="454"/>
      <c r="K1" s="454"/>
      <c r="L1" s="454"/>
    </row>
    <row r="2" spans="1:12" ht="12.6" customHeight="1" x14ac:dyDescent="0.25"/>
    <row r="3" spans="1:12" ht="16.5" thickBot="1" x14ac:dyDescent="0.3">
      <c r="A3" s="330" t="s">
        <v>819</v>
      </c>
      <c r="B3" s="61"/>
      <c r="C3" s="61"/>
    </row>
    <row r="4" spans="1:12" ht="15.75" x14ac:dyDescent="0.25">
      <c r="A4" s="348" t="s">
        <v>766</v>
      </c>
      <c r="B4" s="350" t="s">
        <v>820</v>
      </c>
    </row>
    <row r="5" spans="1:12" ht="15.75" x14ac:dyDescent="0.25">
      <c r="A5" s="354" t="s">
        <v>821</v>
      </c>
      <c r="B5" s="368">
        <v>15</v>
      </c>
    </row>
    <row r="6" spans="1:12" ht="15.75" x14ac:dyDescent="0.25">
      <c r="A6" s="354" t="s">
        <v>822</v>
      </c>
      <c r="B6" s="368">
        <v>9</v>
      </c>
    </row>
    <row r="7" spans="1:12" ht="15.75" x14ac:dyDescent="0.25">
      <c r="A7" s="354" t="s">
        <v>823</v>
      </c>
      <c r="B7" s="368">
        <v>10</v>
      </c>
    </row>
    <row r="8" spans="1:12" ht="15.75" x14ac:dyDescent="0.25">
      <c r="A8" s="354" t="s">
        <v>824</v>
      </c>
      <c r="B8" s="368">
        <v>25</v>
      </c>
    </row>
    <row r="9" spans="1:12" ht="15.75" x14ac:dyDescent="0.25">
      <c r="A9" s="354" t="s">
        <v>825</v>
      </c>
      <c r="B9" s="368">
        <v>17</v>
      </c>
    </row>
    <row r="10" spans="1:12" ht="15.75" x14ac:dyDescent="0.25">
      <c r="A10" s="354" t="s">
        <v>767</v>
      </c>
      <c r="B10" s="368">
        <v>25</v>
      </c>
    </row>
    <row r="11" spans="1:12" ht="16.5" thickBot="1" x14ac:dyDescent="0.3">
      <c r="A11" s="364" t="s">
        <v>711</v>
      </c>
      <c r="B11" s="369">
        <v>11</v>
      </c>
    </row>
    <row r="13" spans="1:12" ht="16.5" thickBot="1" x14ac:dyDescent="0.3">
      <c r="A13" s="330" t="s">
        <v>826</v>
      </c>
      <c r="B13" s="61"/>
    </row>
    <row r="14" spans="1:12" ht="15.75" x14ac:dyDescent="0.25">
      <c r="A14" s="348" t="s">
        <v>766</v>
      </c>
      <c r="B14" s="350" t="s">
        <v>827</v>
      </c>
    </row>
    <row r="15" spans="1:12" ht="15.75" x14ac:dyDescent="0.25">
      <c r="A15" s="354" t="s">
        <v>821</v>
      </c>
      <c r="B15" s="368">
        <v>22</v>
      </c>
    </row>
    <row r="16" spans="1:12" ht="15.75" x14ac:dyDescent="0.25">
      <c r="A16" s="354" t="s">
        <v>822</v>
      </c>
      <c r="B16" s="368">
        <v>21</v>
      </c>
    </row>
    <row r="17" spans="1:2" ht="15.75" x14ac:dyDescent="0.25">
      <c r="A17" s="354" t="s">
        <v>823</v>
      </c>
      <c r="B17" s="368">
        <v>19</v>
      </c>
    </row>
    <row r="18" spans="1:2" ht="15.75" x14ac:dyDescent="0.25">
      <c r="A18" s="354" t="s">
        <v>824</v>
      </c>
      <c r="B18" s="368">
        <v>19</v>
      </c>
    </row>
    <row r="19" spans="1:2" ht="15.75" x14ac:dyDescent="0.25">
      <c r="A19" s="354" t="s">
        <v>825</v>
      </c>
      <c r="B19" s="368">
        <v>19</v>
      </c>
    </row>
    <row r="20" spans="1:2" ht="15.75" x14ac:dyDescent="0.25">
      <c r="A20" s="370" t="s">
        <v>767</v>
      </c>
      <c r="B20" s="371">
        <v>20</v>
      </c>
    </row>
    <row r="21" spans="1:2" ht="16.5" thickBot="1" x14ac:dyDescent="0.3">
      <c r="A21" s="364" t="s">
        <v>711</v>
      </c>
      <c r="B21" s="369">
        <v>10</v>
      </c>
    </row>
    <row r="22" spans="1:2" ht="15.75" x14ac:dyDescent="0.25">
      <c r="B22" s="372"/>
    </row>
    <row r="23" spans="1:2" ht="16.5" thickBot="1" x14ac:dyDescent="0.3">
      <c r="A23" s="330" t="s">
        <v>828</v>
      </c>
      <c r="B23" s="61"/>
    </row>
    <row r="24" spans="1:2" ht="15.75" x14ac:dyDescent="0.25">
      <c r="A24" s="348" t="s">
        <v>766</v>
      </c>
      <c r="B24" s="350" t="s">
        <v>742</v>
      </c>
    </row>
    <row r="25" spans="1:2" ht="15.75" x14ac:dyDescent="0.25">
      <c r="A25" s="354" t="s">
        <v>821</v>
      </c>
      <c r="B25" s="356">
        <v>12</v>
      </c>
    </row>
    <row r="26" spans="1:2" ht="15.75" x14ac:dyDescent="0.25">
      <c r="A26" s="354" t="s">
        <v>822</v>
      </c>
      <c r="B26" s="356">
        <v>3</v>
      </c>
    </row>
    <row r="27" spans="1:2" ht="15.75" x14ac:dyDescent="0.25">
      <c r="A27" s="354" t="s">
        <v>823</v>
      </c>
      <c r="B27" s="356">
        <v>9</v>
      </c>
    </row>
    <row r="28" spans="1:2" ht="15.75" x14ac:dyDescent="0.25">
      <c r="A28" s="354" t="s">
        <v>824</v>
      </c>
      <c r="B28" s="356">
        <v>11</v>
      </c>
    </row>
    <row r="29" spans="1:2" ht="15.75" x14ac:dyDescent="0.25">
      <c r="A29" s="354" t="s">
        <v>825</v>
      </c>
      <c r="B29" s="356">
        <v>8</v>
      </c>
    </row>
    <row r="30" spans="1:2" ht="15.75" x14ac:dyDescent="0.25">
      <c r="A30" s="354" t="s">
        <v>767</v>
      </c>
      <c r="B30" s="356">
        <v>14</v>
      </c>
    </row>
    <row r="31" spans="1:2" ht="16.5" thickBot="1" x14ac:dyDescent="0.3">
      <c r="A31" s="364" t="s">
        <v>711</v>
      </c>
      <c r="B31" s="369">
        <v>4</v>
      </c>
    </row>
    <row r="32" spans="1:2" ht="15.75" x14ac:dyDescent="0.25">
      <c r="B32" s="372"/>
    </row>
    <row r="33" spans="1:2" ht="16.5" thickBot="1" x14ac:dyDescent="0.3">
      <c r="A33" s="330" t="s">
        <v>829</v>
      </c>
      <c r="B33" s="61"/>
    </row>
    <row r="34" spans="1:2" ht="15.75" x14ac:dyDescent="0.25">
      <c r="A34" s="348" t="s">
        <v>766</v>
      </c>
      <c r="B34" s="350" t="s">
        <v>820</v>
      </c>
    </row>
    <row r="35" spans="1:2" ht="15.75" x14ac:dyDescent="0.25">
      <c r="A35" s="354" t="s">
        <v>821</v>
      </c>
      <c r="B35" s="356">
        <v>30</v>
      </c>
    </row>
    <row r="36" spans="1:2" ht="15.75" x14ac:dyDescent="0.25">
      <c r="A36" s="354" t="s">
        <v>822</v>
      </c>
      <c r="B36" s="356">
        <v>12</v>
      </c>
    </row>
    <row r="37" spans="1:2" ht="15.75" x14ac:dyDescent="0.25">
      <c r="A37" s="354" t="s">
        <v>823</v>
      </c>
      <c r="B37" s="356">
        <v>11</v>
      </c>
    </row>
    <row r="38" spans="1:2" ht="15.75" x14ac:dyDescent="0.25">
      <c r="A38" s="354" t="s">
        <v>824</v>
      </c>
      <c r="B38" s="356">
        <v>6</v>
      </c>
    </row>
    <row r="39" spans="1:2" ht="15.75" x14ac:dyDescent="0.25">
      <c r="A39" s="354" t="s">
        <v>768</v>
      </c>
      <c r="B39" s="356">
        <v>1</v>
      </c>
    </row>
    <row r="40" spans="1:2" ht="15.75" x14ac:dyDescent="0.25">
      <c r="A40" s="354" t="s">
        <v>767</v>
      </c>
      <c r="B40" s="356">
        <v>7</v>
      </c>
    </row>
    <row r="41" spans="1:2" ht="16.5" thickBot="1" x14ac:dyDescent="0.3">
      <c r="A41" s="364" t="s">
        <v>711</v>
      </c>
      <c r="B41" s="369">
        <v>3</v>
      </c>
    </row>
    <row r="43" spans="1:2" ht="16.5" thickBot="1" x14ac:dyDescent="0.3">
      <c r="A43" s="330" t="s">
        <v>830</v>
      </c>
      <c r="B43" s="61"/>
    </row>
    <row r="44" spans="1:2" ht="15.75" x14ac:dyDescent="0.25">
      <c r="A44" s="348" t="s">
        <v>766</v>
      </c>
      <c r="B44" s="350" t="s">
        <v>827</v>
      </c>
    </row>
    <row r="45" spans="1:2" ht="15.75" x14ac:dyDescent="0.25">
      <c r="A45" s="354" t="s">
        <v>821</v>
      </c>
      <c r="B45" s="356">
        <v>19</v>
      </c>
    </row>
    <row r="46" spans="1:2" ht="15.75" x14ac:dyDescent="0.25">
      <c r="A46" s="354" t="s">
        <v>822</v>
      </c>
      <c r="B46" s="356">
        <v>8</v>
      </c>
    </row>
    <row r="47" spans="1:2" ht="15.75" x14ac:dyDescent="0.25">
      <c r="A47" s="354" t="s">
        <v>823</v>
      </c>
      <c r="B47" s="356">
        <v>9</v>
      </c>
    </row>
    <row r="48" spans="1:2" ht="15.75" x14ac:dyDescent="0.25">
      <c r="A48" s="354" t="s">
        <v>824</v>
      </c>
      <c r="B48" s="356">
        <v>4</v>
      </c>
    </row>
    <row r="49" spans="1:2" ht="15.75" x14ac:dyDescent="0.25">
      <c r="A49" s="354" t="s">
        <v>768</v>
      </c>
      <c r="B49" s="356">
        <v>1</v>
      </c>
    </row>
    <row r="50" spans="1:2" ht="15.75" x14ac:dyDescent="0.25">
      <c r="A50" s="354" t="s">
        <v>767</v>
      </c>
      <c r="B50" s="356">
        <v>4</v>
      </c>
    </row>
    <row r="51" spans="1:2" ht="16.5" thickBot="1" x14ac:dyDescent="0.3">
      <c r="A51" s="364" t="s">
        <v>711</v>
      </c>
      <c r="B51" s="369">
        <v>2</v>
      </c>
    </row>
    <row r="52" spans="1:2" ht="15.75" x14ac:dyDescent="0.25">
      <c r="B52" s="372"/>
    </row>
    <row r="53" spans="1:2" ht="16.5" thickBot="1" x14ac:dyDescent="0.3">
      <c r="A53" s="330" t="s">
        <v>831</v>
      </c>
      <c r="B53" s="61"/>
    </row>
    <row r="54" spans="1:2" ht="15.75" x14ac:dyDescent="0.25">
      <c r="A54" s="348" t="s">
        <v>766</v>
      </c>
      <c r="B54" s="350" t="s">
        <v>742</v>
      </c>
    </row>
    <row r="55" spans="1:2" ht="15.75" x14ac:dyDescent="0.25">
      <c r="A55" s="354" t="s">
        <v>821</v>
      </c>
      <c r="B55" s="356">
        <v>2</v>
      </c>
    </row>
    <row r="56" spans="1:2" ht="15.75" x14ac:dyDescent="0.25">
      <c r="A56" s="354" t="s">
        <v>822</v>
      </c>
      <c r="B56" s="356">
        <v>1</v>
      </c>
    </row>
    <row r="57" spans="1:2" ht="15.75" x14ac:dyDescent="0.25">
      <c r="A57" s="354" t="s">
        <v>823</v>
      </c>
      <c r="B57" s="356">
        <v>0</v>
      </c>
    </row>
    <row r="58" spans="1:2" ht="15.75" x14ac:dyDescent="0.25">
      <c r="A58" s="354" t="s">
        <v>824</v>
      </c>
      <c r="B58" s="356">
        <v>0</v>
      </c>
    </row>
    <row r="59" spans="1:2" ht="15.75" x14ac:dyDescent="0.25">
      <c r="A59" s="354" t="s">
        <v>825</v>
      </c>
      <c r="B59" s="356">
        <v>0</v>
      </c>
    </row>
    <row r="60" spans="1:2" ht="15.75" x14ac:dyDescent="0.25">
      <c r="A60" s="354" t="s">
        <v>767</v>
      </c>
      <c r="B60" s="356">
        <v>0</v>
      </c>
    </row>
    <row r="61" spans="1:2" ht="16.5" thickBot="1" x14ac:dyDescent="0.3">
      <c r="A61" s="364" t="s">
        <v>711</v>
      </c>
      <c r="B61" s="373">
        <v>0</v>
      </c>
    </row>
    <row r="62" spans="1:2" ht="15.75" x14ac:dyDescent="0.25">
      <c r="B62" s="372"/>
    </row>
    <row r="63" spans="1:2" ht="16.5" thickBot="1" x14ac:dyDescent="0.3">
      <c r="A63" s="330" t="s">
        <v>832</v>
      </c>
      <c r="B63" s="61"/>
    </row>
    <row r="64" spans="1:2" ht="15.75" x14ac:dyDescent="0.25">
      <c r="A64" s="348" t="s">
        <v>766</v>
      </c>
      <c r="B64" s="350" t="s">
        <v>820</v>
      </c>
    </row>
    <row r="65" spans="1:2" ht="15.75" x14ac:dyDescent="0.25">
      <c r="A65" s="354" t="s">
        <v>821</v>
      </c>
      <c r="B65" s="356">
        <v>24545</v>
      </c>
    </row>
    <row r="66" spans="1:2" ht="15.75" x14ac:dyDescent="0.25">
      <c r="A66" s="354" t="s">
        <v>822</v>
      </c>
      <c r="B66" s="356">
        <v>22976</v>
      </c>
    </row>
    <row r="67" spans="1:2" ht="15.75" x14ac:dyDescent="0.25">
      <c r="A67" s="354" t="s">
        <v>823</v>
      </c>
      <c r="B67" s="356">
        <v>16174</v>
      </c>
    </row>
    <row r="68" spans="1:2" ht="15.75" x14ac:dyDescent="0.25">
      <c r="A68" s="354" t="s">
        <v>824</v>
      </c>
      <c r="B68" s="356">
        <v>6941</v>
      </c>
    </row>
    <row r="69" spans="1:2" ht="15.75" x14ac:dyDescent="0.25">
      <c r="A69" s="354" t="s">
        <v>825</v>
      </c>
      <c r="B69" s="356">
        <v>5977</v>
      </c>
    </row>
    <row r="70" spans="1:2" ht="15.75" x14ac:dyDescent="0.25">
      <c r="A70" s="354" t="s">
        <v>767</v>
      </c>
      <c r="B70" s="356">
        <v>9042</v>
      </c>
    </row>
    <row r="71" spans="1:2" ht="16.5" thickBot="1" x14ac:dyDescent="0.3">
      <c r="A71" s="364" t="s">
        <v>711</v>
      </c>
      <c r="B71" s="369">
        <v>4516</v>
      </c>
    </row>
    <row r="73" spans="1:2" ht="16.5" thickBot="1" x14ac:dyDescent="0.3">
      <c r="A73" s="330" t="s">
        <v>833</v>
      </c>
      <c r="B73" s="61"/>
    </row>
    <row r="74" spans="1:2" ht="15.75" x14ac:dyDescent="0.25">
      <c r="A74" s="348" t="s">
        <v>766</v>
      </c>
      <c r="B74" s="350" t="s">
        <v>827</v>
      </c>
    </row>
    <row r="75" spans="1:2" ht="15.75" x14ac:dyDescent="0.25">
      <c r="A75" s="354" t="s">
        <v>821</v>
      </c>
      <c r="B75" s="356">
        <v>25793</v>
      </c>
    </row>
    <row r="76" spans="1:2" ht="15.75" x14ac:dyDescent="0.25">
      <c r="A76" s="354" t="s">
        <v>822</v>
      </c>
      <c r="B76" s="356">
        <v>24371</v>
      </c>
    </row>
    <row r="77" spans="1:2" ht="15.75" x14ac:dyDescent="0.25">
      <c r="A77" s="354" t="s">
        <v>823</v>
      </c>
      <c r="B77" s="356">
        <v>17657</v>
      </c>
    </row>
    <row r="78" spans="1:2" ht="15.75" x14ac:dyDescent="0.25">
      <c r="A78" s="354" t="s">
        <v>824</v>
      </c>
      <c r="B78" s="356">
        <v>7422</v>
      </c>
    </row>
    <row r="79" spans="1:2" ht="15.75" x14ac:dyDescent="0.25">
      <c r="A79" s="354" t="s">
        <v>825</v>
      </c>
      <c r="B79" s="356">
        <v>6468</v>
      </c>
    </row>
    <row r="80" spans="1:2" ht="15.75" x14ac:dyDescent="0.25">
      <c r="A80" s="354" t="s">
        <v>767</v>
      </c>
      <c r="B80" s="356">
        <v>9470</v>
      </c>
    </row>
    <row r="81" spans="1:8" ht="16.5" thickBot="1" x14ac:dyDescent="0.3">
      <c r="A81" s="364" t="s">
        <v>711</v>
      </c>
      <c r="B81" s="369">
        <v>4657</v>
      </c>
    </row>
    <row r="82" spans="1:8" ht="15.75" x14ac:dyDescent="0.25">
      <c r="B82" s="372"/>
    </row>
    <row r="83" spans="1:8" ht="16.5" thickBot="1" x14ac:dyDescent="0.3">
      <c r="A83" s="330" t="s">
        <v>834</v>
      </c>
      <c r="B83" s="61"/>
    </row>
    <row r="84" spans="1:8" ht="15.75" x14ac:dyDescent="0.25">
      <c r="A84" s="348" t="s">
        <v>766</v>
      </c>
      <c r="B84" s="350" t="s">
        <v>742</v>
      </c>
    </row>
    <row r="85" spans="1:8" ht="15.75" x14ac:dyDescent="0.25">
      <c r="A85" s="354" t="s">
        <v>821</v>
      </c>
      <c r="B85" s="356">
        <v>13632</v>
      </c>
    </row>
    <row r="86" spans="1:8" ht="15.75" x14ac:dyDescent="0.25">
      <c r="A86" s="354" t="s">
        <v>822</v>
      </c>
      <c r="B86" s="356">
        <v>13203</v>
      </c>
    </row>
    <row r="87" spans="1:8" ht="15.75" x14ac:dyDescent="0.25">
      <c r="A87" s="354" t="s">
        <v>823</v>
      </c>
      <c r="B87" s="356">
        <v>10998</v>
      </c>
    </row>
    <row r="88" spans="1:8" ht="15.75" x14ac:dyDescent="0.25">
      <c r="A88" s="354" t="s">
        <v>824</v>
      </c>
      <c r="B88" s="356">
        <v>64</v>
      </c>
    </row>
    <row r="89" spans="1:8" ht="15.75" x14ac:dyDescent="0.25">
      <c r="A89" s="354" t="s">
        <v>825</v>
      </c>
      <c r="B89" s="356">
        <v>4065</v>
      </c>
    </row>
    <row r="90" spans="1:8" ht="15.75" x14ac:dyDescent="0.25">
      <c r="A90" s="354" t="s">
        <v>767</v>
      </c>
      <c r="B90" s="356">
        <v>5801</v>
      </c>
    </row>
    <row r="91" spans="1:8" ht="16.5" thickBot="1" x14ac:dyDescent="0.3">
      <c r="A91" s="364" t="s">
        <v>711</v>
      </c>
      <c r="B91" s="369">
        <v>3049</v>
      </c>
    </row>
    <row r="92" spans="1:8" ht="15.75" x14ac:dyDescent="0.25">
      <c r="B92" s="372"/>
    </row>
    <row r="93" spans="1:8" ht="16.5" thickBot="1" x14ac:dyDescent="0.3">
      <c r="A93" s="330" t="s">
        <v>835</v>
      </c>
      <c r="B93" s="61"/>
    </row>
    <row r="94" spans="1:8" ht="15.75" x14ac:dyDescent="0.25">
      <c r="A94" s="348" t="s">
        <v>836</v>
      </c>
      <c r="B94" s="349" t="s">
        <v>821</v>
      </c>
      <c r="C94" s="349" t="s">
        <v>822</v>
      </c>
      <c r="D94" s="349" t="s">
        <v>823</v>
      </c>
      <c r="E94" s="349" t="s">
        <v>824</v>
      </c>
      <c r="F94" s="349" t="s">
        <v>768</v>
      </c>
      <c r="G94" s="349" t="s">
        <v>767</v>
      </c>
      <c r="H94" s="350" t="s">
        <v>711</v>
      </c>
    </row>
    <row r="95" spans="1:8" ht="15.75" x14ac:dyDescent="0.25">
      <c r="A95" s="354" t="s">
        <v>837</v>
      </c>
      <c r="B95" s="374"/>
      <c r="C95" s="374"/>
      <c r="D95" s="374"/>
      <c r="E95" s="374"/>
      <c r="F95" s="355">
        <v>23</v>
      </c>
      <c r="G95" s="355">
        <v>123</v>
      </c>
      <c r="H95" s="356">
        <v>41</v>
      </c>
    </row>
    <row r="96" spans="1:8" ht="15.75" x14ac:dyDescent="0.25">
      <c r="A96" s="354" t="s">
        <v>838</v>
      </c>
      <c r="B96" s="374">
        <v>0</v>
      </c>
      <c r="C96" s="374">
        <v>0</v>
      </c>
      <c r="D96" s="374">
        <v>0</v>
      </c>
      <c r="E96" s="355">
        <v>10</v>
      </c>
      <c r="F96" s="355">
        <v>37</v>
      </c>
      <c r="G96" s="355">
        <v>69</v>
      </c>
      <c r="H96" s="356">
        <v>32</v>
      </c>
    </row>
    <row r="97" spans="1:8" ht="15.75" x14ac:dyDescent="0.25">
      <c r="A97" s="354" t="s">
        <v>839</v>
      </c>
      <c r="B97" s="374"/>
      <c r="C97" s="374"/>
      <c r="D97" s="374"/>
      <c r="E97" s="374"/>
      <c r="F97" s="355">
        <v>54</v>
      </c>
      <c r="G97" s="355">
        <v>129</v>
      </c>
      <c r="H97" s="356">
        <v>25</v>
      </c>
    </row>
    <row r="98" spans="1:8" ht="15.75" x14ac:dyDescent="0.25">
      <c r="A98" s="354" t="s">
        <v>840</v>
      </c>
      <c r="B98" s="355">
        <v>10119</v>
      </c>
      <c r="C98" s="355">
        <v>9164</v>
      </c>
      <c r="D98" s="355">
        <v>6123</v>
      </c>
      <c r="E98" s="355">
        <v>5270</v>
      </c>
      <c r="F98" s="355">
        <v>6607</v>
      </c>
      <c r="G98" s="355">
        <v>5089</v>
      </c>
      <c r="H98" s="356">
        <v>2368</v>
      </c>
    </row>
    <row r="99" spans="1:8" ht="15.75" x14ac:dyDescent="0.25">
      <c r="A99" s="354" t="s">
        <v>841</v>
      </c>
      <c r="B99" s="374"/>
      <c r="C99" s="374"/>
      <c r="D99" s="374"/>
      <c r="E99" s="374"/>
      <c r="F99" s="374"/>
      <c r="G99" s="355">
        <v>39</v>
      </c>
      <c r="H99" s="356">
        <v>14</v>
      </c>
    </row>
    <row r="100" spans="1:8" ht="15.75" x14ac:dyDescent="0.25">
      <c r="A100" s="354" t="s">
        <v>842</v>
      </c>
      <c r="B100" s="374">
        <v>0</v>
      </c>
      <c r="C100" s="374">
        <v>0</v>
      </c>
      <c r="D100" s="374">
        <v>0</v>
      </c>
      <c r="E100" s="355">
        <v>1303</v>
      </c>
      <c r="F100" s="355">
        <v>4296</v>
      </c>
      <c r="G100" s="355">
        <v>1008</v>
      </c>
      <c r="H100" s="356">
        <v>269</v>
      </c>
    </row>
    <row r="101" spans="1:8" ht="15.75" x14ac:dyDescent="0.25">
      <c r="A101" s="354" t="s">
        <v>843</v>
      </c>
      <c r="B101" s="355">
        <v>13597</v>
      </c>
      <c r="C101" s="355">
        <v>13716</v>
      </c>
      <c r="D101" s="355">
        <v>9950</v>
      </c>
      <c r="E101" s="355">
        <v>10790</v>
      </c>
      <c r="F101" s="355">
        <v>16487</v>
      </c>
      <c r="G101" s="355">
        <v>11532</v>
      </c>
      <c r="H101" s="356">
        <v>5797</v>
      </c>
    </row>
    <row r="102" spans="1:8" ht="15.75" x14ac:dyDescent="0.25">
      <c r="A102" s="354" t="s">
        <v>844</v>
      </c>
      <c r="B102" s="355">
        <v>53</v>
      </c>
      <c r="C102" s="355">
        <v>34</v>
      </c>
      <c r="D102" s="355">
        <v>36</v>
      </c>
      <c r="E102" s="355">
        <v>11</v>
      </c>
      <c r="F102" s="355">
        <v>30</v>
      </c>
      <c r="G102" s="355">
        <v>58</v>
      </c>
      <c r="H102" s="356">
        <v>19</v>
      </c>
    </row>
    <row r="103" spans="1:8" ht="15.75" x14ac:dyDescent="0.25">
      <c r="A103" s="354" t="s">
        <v>845</v>
      </c>
      <c r="B103" s="355">
        <v>637</v>
      </c>
      <c r="C103" s="355">
        <v>823</v>
      </c>
      <c r="D103" s="355">
        <v>543</v>
      </c>
      <c r="E103" s="355">
        <v>2222</v>
      </c>
      <c r="F103" s="355">
        <v>10858</v>
      </c>
      <c r="G103" s="355">
        <v>21525</v>
      </c>
      <c r="H103" s="356">
        <v>5342</v>
      </c>
    </row>
    <row r="104" spans="1:8" ht="15.75" x14ac:dyDescent="0.25">
      <c r="A104" s="354" t="s">
        <v>846</v>
      </c>
      <c r="B104" s="355">
        <v>236</v>
      </c>
      <c r="C104" s="355">
        <v>132</v>
      </c>
      <c r="D104" s="355">
        <v>105</v>
      </c>
      <c r="E104" s="355">
        <v>52</v>
      </c>
      <c r="F104" s="355">
        <v>88</v>
      </c>
      <c r="G104" s="355">
        <v>194</v>
      </c>
      <c r="H104" s="356">
        <v>34</v>
      </c>
    </row>
    <row r="105" spans="1:8" ht="15.75" x14ac:dyDescent="0.25">
      <c r="A105" s="354" t="s">
        <v>847</v>
      </c>
      <c r="B105" s="355">
        <v>81</v>
      </c>
      <c r="C105" s="355">
        <v>40</v>
      </c>
      <c r="D105" s="355">
        <v>29</v>
      </c>
      <c r="E105" s="355">
        <v>12</v>
      </c>
      <c r="F105" s="355">
        <v>5</v>
      </c>
      <c r="G105" s="355">
        <v>8</v>
      </c>
      <c r="H105" s="356">
        <v>3</v>
      </c>
    </row>
    <row r="106" spans="1:8" ht="15.75" x14ac:dyDescent="0.25">
      <c r="A106" s="354" t="s">
        <v>848</v>
      </c>
      <c r="B106" s="355">
        <v>134</v>
      </c>
      <c r="C106" s="355">
        <v>82</v>
      </c>
      <c r="D106" s="355">
        <v>72</v>
      </c>
      <c r="E106" s="355">
        <v>29</v>
      </c>
      <c r="F106" s="355">
        <v>26</v>
      </c>
      <c r="G106" s="355">
        <v>38</v>
      </c>
      <c r="H106" s="356">
        <v>27</v>
      </c>
    </row>
    <row r="107" spans="1:8" ht="15.75" x14ac:dyDescent="0.25">
      <c r="A107" s="354" t="s">
        <v>849</v>
      </c>
      <c r="B107" s="355">
        <v>27</v>
      </c>
      <c r="C107" s="355">
        <v>19</v>
      </c>
      <c r="D107" s="355">
        <v>17</v>
      </c>
      <c r="E107" s="355">
        <v>7</v>
      </c>
      <c r="F107" s="355">
        <v>12</v>
      </c>
      <c r="G107" s="355">
        <v>25</v>
      </c>
      <c r="H107" s="356">
        <v>26</v>
      </c>
    </row>
    <row r="108" spans="1:8" ht="15.75" x14ac:dyDescent="0.25">
      <c r="A108" s="354" t="s">
        <v>850</v>
      </c>
      <c r="B108" s="374"/>
      <c r="C108" s="374"/>
      <c r="D108" s="374"/>
      <c r="E108" s="374"/>
      <c r="F108" s="355">
        <v>86</v>
      </c>
      <c r="G108" s="355">
        <v>199</v>
      </c>
      <c r="H108" s="356">
        <v>18</v>
      </c>
    </row>
    <row r="109" spans="1:8" ht="15.75" x14ac:dyDescent="0.25">
      <c r="A109" s="354" t="s">
        <v>851</v>
      </c>
      <c r="B109" s="374">
        <v>0</v>
      </c>
      <c r="C109" s="374">
        <v>0</v>
      </c>
      <c r="D109" s="374">
        <v>0</v>
      </c>
      <c r="E109" s="355">
        <v>2452</v>
      </c>
      <c r="F109" s="355">
        <v>17061</v>
      </c>
      <c r="G109" s="355">
        <v>17048</v>
      </c>
      <c r="H109" s="356">
        <v>3158</v>
      </c>
    </row>
    <row r="110" spans="1:8" ht="16.5" thickBot="1" x14ac:dyDescent="0.3">
      <c r="A110" s="364" t="s">
        <v>852</v>
      </c>
      <c r="B110" s="375">
        <v>51</v>
      </c>
      <c r="C110" s="375">
        <v>32</v>
      </c>
      <c r="D110" s="375">
        <v>14</v>
      </c>
      <c r="E110" s="375">
        <v>5</v>
      </c>
      <c r="F110" s="375">
        <v>24</v>
      </c>
      <c r="G110" s="375">
        <v>9</v>
      </c>
      <c r="H110" s="373">
        <v>8</v>
      </c>
    </row>
    <row r="112" spans="1:8" ht="16.5" thickBot="1" x14ac:dyDescent="0.3">
      <c r="A112" s="330" t="s">
        <v>853</v>
      </c>
      <c r="B112" s="61"/>
    </row>
    <row r="113" spans="1:8" ht="15.75" x14ac:dyDescent="0.25">
      <c r="A113" s="348" t="s">
        <v>836</v>
      </c>
      <c r="B113" s="349" t="s">
        <v>821</v>
      </c>
      <c r="C113" s="349" t="s">
        <v>822</v>
      </c>
      <c r="D113" s="349" t="s">
        <v>823</v>
      </c>
      <c r="E113" s="349" t="s">
        <v>824</v>
      </c>
      <c r="F113" s="349" t="s">
        <v>768</v>
      </c>
      <c r="G113" s="349" t="s">
        <v>767</v>
      </c>
      <c r="H113" s="350" t="s">
        <v>711</v>
      </c>
    </row>
    <row r="114" spans="1:8" ht="15.75" x14ac:dyDescent="0.25">
      <c r="A114" s="354" t="s">
        <v>837</v>
      </c>
      <c r="B114" s="374"/>
      <c r="C114" s="374"/>
      <c r="D114" s="374"/>
      <c r="E114" s="374"/>
      <c r="F114" s="355">
        <v>173</v>
      </c>
      <c r="G114" s="355">
        <v>649</v>
      </c>
      <c r="H114" s="356">
        <v>219</v>
      </c>
    </row>
    <row r="115" spans="1:8" ht="15.75" x14ac:dyDescent="0.25">
      <c r="A115" s="354" t="s">
        <v>838</v>
      </c>
      <c r="B115" s="374">
        <v>0</v>
      </c>
      <c r="C115" s="374">
        <v>0</v>
      </c>
      <c r="D115" s="374">
        <v>0</v>
      </c>
      <c r="E115" s="355">
        <v>10</v>
      </c>
      <c r="F115" s="355">
        <v>36</v>
      </c>
      <c r="G115" s="355">
        <v>49</v>
      </c>
      <c r="H115" s="356">
        <v>33</v>
      </c>
    </row>
    <row r="116" spans="1:8" ht="15.75" x14ac:dyDescent="0.25">
      <c r="A116" s="354" t="s">
        <v>839</v>
      </c>
      <c r="B116" s="374"/>
      <c r="C116" s="374"/>
      <c r="D116" s="374"/>
      <c r="E116" s="374"/>
      <c r="F116" s="355">
        <v>108</v>
      </c>
      <c r="G116" s="355">
        <v>689</v>
      </c>
      <c r="H116" s="356">
        <v>44</v>
      </c>
    </row>
    <row r="117" spans="1:8" ht="15.75" x14ac:dyDescent="0.25">
      <c r="A117" s="354" t="s">
        <v>840</v>
      </c>
      <c r="B117" s="355">
        <v>33169</v>
      </c>
      <c r="C117" s="355">
        <v>43408</v>
      </c>
      <c r="D117" s="355">
        <v>11108</v>
      </c>
      <c r="E117" s="355">
        <v>5137</v>
      </c>
      <c r="F117" s="355">
        <v>5367</v>
      </c>
      <c r="G117" s="355">
        <v>8904</v>
      </c>
      <c r="H117" s="356">
        <v>4582</v>
      </c>
    </row>
    <row r="118" spans="1:8" ht="15.75" x14ac:dyDescent="0.25">
      <c r="A118" s="354" t="s">
        <v>841</v>
      </c>
      <c r="B118" s="374"/>
      <c r="C118" s="374"/>
      <c r="D118" s="374"/>
      <c r="E118" s="374"/>
      <c r="F118" s="374"/>
      <c r="G118" s="355">
        <v>200</v>
      </c>
      <c r="H118" s="356">
        <v>43</v>
      </c>
    </row>
    <row r="119" spans="1:8" ht="15.75" x14ac:dyDescent="0.25">
      <c r="A119" s="354" t="s">
        <v>842</v>
      </c>
      <c r="B119" s="374">
        <v>0</v>
      </c>
      <c r="C119" s="374">
        <v>0</v>
      </c>
      <c r="D119" s="374">
        <v>0</v>
      </c>
      <c r="E119" s="355">
        <v>12331</v>
      </c>
      <c r="F119" s="355">
        <v>3926</v>
      </c>
      <c r="G119" s="355">
        <v>1684</v>
      </c>
      <c r="H119" s="356">
        <v>1543</v>
      </c>
    </row>
    <row r="120" spans="1:8" ht="15.75" x14ac:dyDescent="0.25">
      <c r="A120" s="354" t="s">
        <v>843</v>
      </c>
      <c r="B120" s="355">
        <v>62461</v>
      </c>
      <c r="C120" s="355">
        <v>104166</v>
      </c>
      <c r="D120" s="355">
        <v>16860</v>
      </c>
      <c r="E120" s="355">
        <v>13106</v>
      </c>
      <c r="F120" s="355">
        <v>11239</v>
      </c>
      <c r="G120" s="355">
        <v>21610</v>
      </c>
      <c r="H120" s="356">
        <v>12283</v>
      </c>
    </row>
    <row r="121" spans="1:8" ht="15.75" x14ac:dyDescent="0.25">
      <c r="A121" s="354" t="s">
        <v>844</v>
      </c>
      <c r="B121" s="355">
        <v>777</v>
      </c>
      <c r="C121" s="355">
        <v>371</v>
      </c>
      <c r="D121" s="355">
        <v>152</v>
      </c>
      <c r="E121" s="355">
        <v>384</v>
      </c>
      <c r="F121" s="355">
        <v>962</v>
      </c>
      <c r="G121" s="355">
        <v>835</v>
      </c>
      <c r="H121" s="356">
        <v>125</v>
      </c>
    </row>
    <row r="122" spans="1:8" ht="15.75" x14ac:dyDescent="0.25">
      <c r="A122" s="354" t="s">
        <v>845</v>
      </c>
      <c r="B122" s="355">
        <v>3428</v>
      </c>
      <c r="C122" s="355">
        <v>7893</v>
      </c>
      <c r="D122" s="355">
        <v>1467</v>
      </c>
      <c r="E122" s="355">
        <v>26920</v>
      </c>
      <c r="F122" s="355">
        <v>48045</v>
      </c>
      <c r="G122" s="355">
        <v>4448</v>
      </c>
      <c r="H122" s="356">
        <v>7431</v>
      </c>
    </row>
    <row r="123" spans="1:8" ht="15.75" x14ac:dyDescent="0.25">
      <c r="A123" s="354" t="s">
        <v>846</v>
      </c>
      <c r="B123" s="355">
        <v>290</v>
      </c>
      <c r="C123" s="355">
        <v>155</v>
      </c>
      <c r="D123" s="355">
        <v>129</v>
      </c>
      <c r="E123" s="355">
        <v>106</v>
      </c>
      <c r="F123" s="355">
        <v>502</v>
      </c>
      <c r="G123" s="355">
        <v>496</v>
      </c>
      <c r="H123" s="356">
        <v>56</v>
      </c>
    </row>
    <row r="124" spans="1:8" ht="15.75" x14ac:dyDescent="0.25">
      <c r="A124" s="354" t="s">
        <v>847</v>
      </c>
      <c r="B124" s="355">
        <v>113</v>
      </c>
      <c r="C124" s="355">
        <v>61</v>
      </c>
      <c r="D124" s="355">
        <v>39</v>
      </c>
      <c r="E124" s="355">
        <v>15</v>
      </c>
      <c r="F124" s="355">
        <v>9</v>
      </c>
      <c r="G124" s="355">
        <v>11</v>
      </c>
      <c r="H124" s="356">
        <v>2</v>
      </c>
    </row>
    <row r="125" spans="1:8" ht="15.75" x14ac:dyDescent="0.25">
      <c r="A125" s="354" t="s">
        <v>848</v>
      </c>
      <c r="B125" s="355">
        <v>121</v>
      </c>
      <c r="C125" s="355">
        <v>73</v>
      </c>
      <c r="D125" s="355">
        <v>68</v>
      </c>
      <c r="E125" s="355">
        <v>46</v>
      </c>
      <c r="F125" s="355">
        <v>58</v>
      </c>
      <c r="G125" s="355">
        <v>125</v>
      </c>
      <c r="H125" s="356">
        <v>125</v>
      </c>
    </row>
    <row r="126" spans="1:8" ht="15.75" x14ac:dyDescent="0.25">
      <c r="A126" s="354" t="s">
        <v>849</v>
      </c>
      <c r="B126" s="355">
        <v>41</v>
      </c>
      <c r="C126" s="355">
        <v>31</v>
      </c>
      <c r="D126" s="355">
        <v>21</v>
      </c>
      <c r="E126" s="355">
        <v>19</v>
      </c>
      <c r="F126" s="355">
        <v>107</v>
      </c>
      <c r="G126" s="355">
        <v>192</v>
      </c>
      <c r="H126" s="356">
        <v>136</v>
      </c>
    </row>
    <row r="127" spans="1:8" ht="15.75" x14ac:dyDescent="0.25">
      <c r="A127" s="354" t="s">
        <v>850</v>
      </c>
      <c r="B127" s="374"/>
      <c r="C127" s="374"/>
      <c r="D127" s="374"/>
      <c r="E127" s="374"/>
      <c r="F127" s="355">
        <v>75</v>
      </c>
      <c r="G127" s="355">
        <v>105</v>
      </c>
      <c r="H127" s="356">
        <v>49</v>
      </c>
    </row>
    <row r="128" spans="1:8" ht="15.75" x14ac:dyDescent="0.25">
      <c r="A128" s="354" t="s">
        <v>851</v>
      </c>
      <c r="B128" s="374">
        <v>0</v>
      </c>
      <c r="C128" s="374">
        <v>0</v>
      </c>
      <c r="D128" s="374">
        <v>0</v>
      </c>
      <c r="E128" s="355">
        <v>3823</v>
      </c>
      <c r="F128" s="355">
        <v>36644</v>
      </c>
      <c r="G128" s="355">
        <v>14918</v>
      </c>
      <c r="H128" s="356">
        <v>14396</v>
      </c>
    </row>
    <row r="129" spans="1:8" ht="16.5" thickBot="1" x14ac:dyDescent="0.3">
      <c r="A129" s="364" t="s">
        <v>852</v>
      </c>
      <c r="B129" s="375">
        <v>99</v>
      </c>
      <c r="C129" s="375">
        <v>83</v>
      </c>
      <c r="D129" s="375">
        <v>37</v>
      </c>
      <c r="E129" s="375">
        <v>43</v>
      </c>
      <c r="F129" s="375">
        <v>75</v>
      </c>
      <c r="G129" s="375">
        <v>42</v>
      </c>
      <c r="H129" s="373">
        <v>41</v>
      </c>
    </row>
    <row r="130" spans="1:8" ht="15.75" x14ac:dyDescent="0.25">
      <c r="A130" s="376"/>
      <c r="B130" s="377"/>
      <c r="C130" s="377"/>
      <c r="D130" s="377"/>
      <c r="E130" s="377"/>
      <c r="F130" s="377"/>
    </row>
    <row r="131" spans="1:8" ht="16.5" thickBot="1" x14ac:dyDescent="0.3">
      <c r="A131" s="330" t="s">
        <v>854</v>
      </c>
      <c r="B131" s="61"/>
    </row>
    <row r="132" spans="1:8" ht="15.75" x14ac:dyDescent="0.25">
      <c r="A132" s="348" t="s">
        <v>836</v>
      </c>
      <c r="B132" s="349" t="s">
        <v>821</v>
      </c>
      <c r="C132" s="349" t="s">
        <v>822</v>
      </c>
      <c r="D132" s="349" t="s">
        <v>823</v>
      </c>
      <c r="E132" s="349" t="s">
        <v>824</v>
      </c>
      <c r="F132" s="349" t="s">
        <v>768</v>
      </c>
      <c r="G132" s="349" t="s">
        <v>767</v>
      </c>
      <c r="H132" s="350" t="s">
        <v>711</v>
      </c>
    </row>
    <row r="133" spans="1:8" ht="15.75" x14ac:dyDescent="0.25">
      <c r="A133" s="354" t="s">
        <v>837</v>
      </c>
      <c r="B133" s="374"/>
      <c r="C133" s="374"/>
      <c r="D133" s="374"/>
      <c r="E133" s="374"/>
      <c r="F133" s="355">
        <v>8</v>
      </c>
      <c r="G133" s="355">
        <v>47</v>
      </c>
      <c r="H133" s="356">
        <v>67</v>
      </c>
    </row>
    <row r="134" spans="1:8" ht="15.75" x14ac:dyDescent="0.25">
      <c r="A134" s="354" t="s">
        <v>838</v>
      </c>
      <c r="B134" s="374">
        <v>0</v>
      </c>
      <c r="C134" s="374">
        <v>0</v>
      </c>
      <c r="D134" s="374">
        <v>0</v>
      </c>
      <c r="E134" s="355">
        <v>0</v>
      </c>
      <c r="F134" s="355">
        <v>1</v>
      </c>
      <c r="G134" s="355">
        <v>2</v>
      </c>
      <c r="H134" s="356">
        <v>0</v>
      </c>
    </row>
    <row r="135" spans="1:8" ht="15.75" x14ac:dyDescent="0.25">
      <c r="A135" s="354" t="s">
        <v>839</v>
      </c>
      <c r="B135" s="374"/>
      <c r="C135" s="374"/>
      <c r="D135" s="374"/>
      <c r="E135" s="374"/>
      <c r="F135" s="355">
        <v>5</v>
      </c>
      <c r="G135" s="355">
        <v>42</v>
      </c>
      <c r="H135" s="356">
        <v>13</v>
      </c>
    </row>
    <row r="136" spans="1:8" ht="15.75" x14ac:dyDescent="0.25">
      <c r="A136" s="354" t="s">
        <v>840</v>
      </c>
      <c r="B136" s="355">
        <v>15445</v>
      </c>
      <c r="C136" s="355">
        <v>18981</v>
      </c>
      <c r="D136" s="355">
        <v>12590</v>
      </c>
      <c r="E136" s="355">
        <v>2872</v>
      </c>
      <c r="F136" s="355">
        <v>7376</v>
      </c>
      <c r="G136" s="355">
        <v>8600</v>
      </c>
      <c r="H136" s="356">
        <v>7843</v>
      </c>
    </row>
    <row r="137" spans="1:8" ht="15.75" x14ac:dyDescent="0.25">
      <c r="A137" s="354" t="s">
        <v>841</v>
      </c>
      <c r="B137" s="374"/>
      <c r="C137" s="374"/>
      <c r="D137" s="374"/>
      <c r="E137" s="374"/>
      <c r="F137" s="374"/>
      <c r="G137" s="355">
        <v>37</v>
      </c>
      <c r="H137" s="356">
        <v>19</v>
      </c>
    </row>
    <row r="138" spans="1:8" ht="15.75" x14ac:dyDescent="0.25">
      <c r="A138" s="354" t="s">
        <v>842</v>
      </c>
      <c r="B138" s="374">
        <v>0</v>
      </c>
      <c r="C138" s="374">
        <v>0</v>
      </c>
      <c r="D138" s="374">
        <v>0</v>
      </c>
      <c r="E138" s="355">
        <v>16</v>
      </c>
      <c r="F138" s="355">
        <v>1612</v>
      </c>
      <c r="G138" s="355">
        <v>1115</v>
      </c>
      <c r="H138" s="356">
        <v>341</v>
      </c>
    </row>
    <row r="139" spans="1:8" ht="15.75" x14ac:dyDescent="0.25">
      <c r="A139" s="354" t="s">
        <v>843</v>
      </c>
      <c r="B139" s="355">
        <v>28894</v>
      </c>
      <c r="C139" s="355">
        <v>41800</v>
      </c>
      <c r="D139" s="355">
        <v>21139</v>
      </c>
      <c r="E139" s="355">
        <v>4904</v>
      </c>
      <c r="F139" s="355">
        <v>6541</v>
      </c>
      <c r="G139" s="355">
        <v>22631</v>
      </c>
      <c r="H139" s="356">
        <v>25740</v>
      </c>
    </row>
    <row r="140" spans="1:8" ht="15.75" x14ac:dyDescent="0.25">
      <c r="A140" s="354" t="s">
        <v>844</v>
      </c>
      <c r="B140" s="355">
        <v>45</v>
      </c>
      <c r="C140" s="355">
        <v>162</v>
      </c>
      <c r="D140" s="355">
        <v>97</v>
      </c>
      <c r="E140" s="355">
        <v>23</v>
      </c>
      <c r="F140" s="355">
        <v>32</v>
      </c>
      <c r="G140" s="355">
        <v>26</v>
      </c>
      <c r="H140" s="356">
        <v>38</v>
      </c>
    </row>
    <row r="141" spans="1:8" ht="15.75" x14ac:dyDescent="0.25">
      <c r="A141" s="354" t="s">
        <v>845</v>
      </c>
      <c r="B141" s="355">
        <v>879</v>
      </c>
      <c r="C141" s="355">
        <v>2240</v>
      </c>
      <c r="D141" s="355">
        <v>1416</v>
      </c>
      <c r="E141" s="355">
        <v>964</v>
      </c>
      <c r="F141" s="355">
        <v>2605</v>
      </c>
      <c r="G141" s="355">
        <v>2408</v>
      </c>
      <c r="H141" s="356">
        <v>1236</v>
      </c>
    </row>
    <row r="142" spans="1:8" ht="15.75" x14ac:dyDescent="0.25">
      <c r="A142" s="354" t="s">
        <v>846</v>
      </c>
      <c r="B142" s="355">
        <v>229</v>
      </c>
      <c r="C142" s="355">
        <v>151</v>
      </c>
      <c r="D142" s="355">
        <v>112</v>
      </c>
      <c r="E142" s="355">
        <v>47</v>
      </c>
      <c r="F142" s="355">
        <v>23</v>
      </c>
      <c r="G142" s="355">
        <v>47</v>
      </c>
      <c r="H142" s="356">
        <v>42</v>
      </c>
    </row>
    <row r="143" spans="1:8" ht="15.75" x14ac:dyDescent="0.25">
      <c r="A143" s="354" t="s">
        <v>847</v>
      </c>
      <c r="B143" s="355">
        <v>61</v>
      </c>
      <c r="C143" s="355">
        <v>65</v>
      </c>
      <c r="D143" s="355">
        <v>41</v>
      </c>
      <c r="E143" s="355">
        <v>22</v>
      </c>
      <c r="F143" s="355">
        <v>0</v>
      </c>
      <c r="G143" s="355">
        <v>4</v>
      </c>
      <c r="H143" s="356">
        <v>0</v>
      </c>
    </row>
    <row r="144" spans="1:8" ht="15.75" x14ac:dyDescent="0.25">
      <c r="A144" s="354" t="s">
        <v>848</v>
      </c>
      <c r="B144" s="355">
        <v>42</v>
      </c>
      <c r="C144" s="355">
        <v>18</v>
      </c>
      <c r="D144" s="355">
        <v>17</v>
      </c>
      <c r="E144" s="355">
        <v>4</v>
      </c>
      <c r="F144" s="355">
        <v>9</v>
      </c>
      <c r="G144" s="355">
        <v>15</v>
      </c>
      <c r="H144" s="356">
        <v>5</v>
      </c>
    </row>
    <row r="145" spans="1:8" ht="15.75" x14ac:dyDescent="0.25">
      <c r="A145" s="354" t="s">
        <v>849</v>
      </c>
      <c r="B145" s="355">
        <v>7</v>
      </c>
      <c r="C145" s="355">
        <v>9</v>
      </c>
      <c r="D145" s="355">
        <v>2</v>
      </c>
      <c r="E145" s="355">
        <v>0</v>
      </c>
      <c r="F145" s="355">
        <v>6</v>
      </c>
      <c r="G145" s="355">
        <v>19</v>
      </c>
      <c r="H145" s="356">
        <v>2</v>
      </c>
    </row>
    <row r="146" spans="1:8" ht="15.75" x14ac:dyDescent="0.25">
      <c r="A146" s="354" t="s">
        <v>850</v>
      </c>
      <c r="B146" s="374"/>
      <c r="C146" s="374"/>
      <c r="D146" s="374"/>
      <c r="E146" s="374"/>
      <c r="F146" s="355">
        <v>10</v>
      </c>
      <c r="G146" s="355">
        <v>41</v>
      </c>
      <c r="H146" s="356">
        <v>19</v>
      </c>
    </row>
    <row r="147" spans="1:8" ht="15.75" x14ac:dyDescent="0.25">
      <c r="A147" s="354" t="s">
        <v>851</v>
      </c>
      <c r="B147" s="374">
        <v>0</v>
      </c>
      <c r="C147" s="374">
        <v>0</v>
      </c>
      <c r="D147" s="374">
        <v>0</v>
      </c>
      <c r="E147" s="355">
        <v>18</v>
      </c>
      <c r="F147" s="355">
        <v>197</v>
      </c>
      <c r="G147" s="355">
        <v>894</v>
      </c>
      <c r="H147" s="356">
        <v>2580</v>
      </c>
    </row>
    <row r="148" spans="1:8" ht="16.5" thickBot="1" x14ac:dyDescent="0.3">
      <c r="A148" s="364" t="s">
        <v>852</v>
      </c>
      <c r="B148" s="375">
        <v>24</v>
      </c>
      <c r="C148" s="375">
        <v>46</v>
      </c>
      <c r="D148" s="375">
        <v>14</v>
      </c>
      <c r="E148" s="375">
        <v>6</v>
      </c>
      <c r="F148" s="375">
        <v>17</v>
      </c>
      <c r="G148" s="375">
        <v>12</v>
      </c>
      <c r="H148" s="373">
        <v>5</v>
      </c>
    </row>
  </sheetData>
  <mergeCells count="1">
    <mergeCell ref="A1:L1"/>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F104D-5116-4D73-945D-B6B0D65252E5}">
  <dimension ref="A1:AB114"/>
  <sheetViews>
    <sheetView zoomScale="90" zoomScaleNormal="90" workbookViewId="0">
      <pane xSplit="1" topLeftCell="R1" activePane="topRight" state="frozen"/>
      <selection pane="topRight" activeCell="A8" sqref="A8"/>
    </sheetView>
  </sheetViews>
  <sheetFormatPr defaultColWidth="9.42578125" defaultRowHeight="15.75" x14ac:dyDescent="0.25"/>
  <cols>
    <col min="1" max="1" width="54.28515625" style="61" customWidth="1"/>
    <col min="2" max="2" width="56.85546875" style="61" customWidth="1"/>
    <col min="3" max="3" width="24.5703125" style="61" customWidth="1"/>
    <col min="4" max="4" width="9.5703125" style="61" customWidth="1"/>
    <col min="5" max="5" width="9.5703125" style="62" customWidth="1"/>
    <col min="6" max="6" width="11.140625" style="61" customWidth="1"/>
    <col min="7" max="7" width="22.85546875" style="61" customWidth="1"/>
    <col min="8" max="8" width="21" style="61" customWidth="1"/>
    <col min="9" max="9" width="14.5703125" style="61" customWidth="1"/>
    <col min="10" max="10" width="11.85546875" style="61" customWidth="1"/>
    <col min="11" max="13" width="14.85546875" style="61" customWidth="1"/>
    <col min="14" max="15" width="18" style="61" customWidth="1"/>
    <col min="16" max="16" width="15.42578125" style="61" customWidth="1"/>
    <col min="17" max="17" width="17.140625" style="61" customWidth="1"/>
    <col min="18" max="18" width="14" style="61" customWidth="1"/>
    <col min="19" max="20" width="14.42578125" style="61" customWidth="1"/>
    <col min="21" max="21" width="15.5703125" style="61" customWidth="1"/>
    <col min="22" max="22" width="18.42578125" style="61" customWidth="1"/>
    <col min="23" max="23" width="18.140625" style="61" customWidth="1"/>
    <col min="24" max="24" width="15.5703125" style="61" bestFit="1" customWidth="1"/>
    <col min="25" max="25" width="18.5703125" style="104" bestFit="1" customWidth="1"/>
    <col min="26" max="26" width="18.5703125" style="104" customWidth="1"/>
    <col min="27" max="27" width="34" style="107" bestFit="1" customWidth="1"/>
    <col min="28" max="28" width="43.5703125" style="107" customWidth="1"/>
    <col min="29" max="29" width="22.140625" style="61" customWidth="1"/>
    <col min="30" max="16384" width="9.42578125" style="61"/>
  </cols>
  <sheetData>
    <row r="1" spans="1:28" ht="13.5" customHeight="1" x14ac:dyDescent="0.25">
      <c r="A1" s="455" t="s">
        <v>5</v>
      </c>
      <c r="B1" s="455"/>
      <c r="C1" s="455"/>
      <c r="D1" s="455"/>
      <c r="E1" s="93"/>
      <c r="F1" s="3"/>
      <c r="G1" s="3"/>
      <c r="H1" s="3"/>
      <c r="I1" s="3"/>
      <c r="J1" s="3"/>
      <c r="K1" s="3"/>
      <c r="L1" s="3"/>
      <c r="M1" s="3"/>
      <c r="N1" s="3"/>
      <c r="O1" s="3"/>
      <c r="P1" s="3"/>
      <c r="Q1" s="3"/>
      <c r="R1" s="3"/>
      <c r="S1" s="3"/>
      <c r="T1" s="3"/>
      <c r="U1" s="3"/>
      <c r="V1" s="3"/>
      <c r="W1" s="92"/>
      <c r="X1" s="3"/>
      <c r="Y1" s="99"/>
      <c r="Z1" s="99"/>
      <c r="AA1" s="105"/>
      <c r="AB1" s="105"/>
    </row>
    <row r="2" spans="1:28" ht="45" customHeight="1" x14ac:dyDescent="0.25">
      <c r="A2" s="456" t="s">
        <v>6</v>
      </c>
      <c r="B2" s="456"/>
      <c r="C2" s="456"/>
      <c r="D2" s="456"/>
      <c r="E2" s="93"/>
      <c r="F2" s="3"/>
      <c r="G2" s="3"/>
      <c r="H2" s="3"/>
      <c r="I2" s="3"/>
      <c r="J2" s="3"/>
      <c r="K2" s="3"/>
      <c r="L2" s="3"/>
      <c r="M2" s="3"/>
      <c r="N2" s="3"/>
      <c r="O2" s="3"/>
      <c r="P2" s="3"/>
      <c r="Q2" s="3"/>
      <c r="R2" s="3"/>
      <c r="S2" s="3"/>
      <c r="T2" s="3"/>
      <c r="U2" s="3"/>
      <c r="V2" s="3"/>
      <c r="W2" s="92"/>
      <c r="X2" s="3"/>
      <c r="Y2" s="99"/>
      <c r="Z2" s="99"/>
      <c r="AA2" s="105"/>
      <c r="AB2" s="105"/>
    </row>
    <row r="3" spans="1:28" ht="48.6" customHeight="1" x14ac:dyDescent="0.25">
      <c r="A3" s="457" t="s">
        <v>7</v>
      </c>
      <c r="B3" s="457"/>
      <c r="C3" s="457"/>
      <c r="D3" s="457"/>
      <c r="E3" s="457"/>
      <c r="F3" s="457"/>
      <c r="G3" s="457"/>
      <c r="H3" s="457"/>
      <c r="I3" s="457"/>
      <c r="J3" s="457"/>
      <c r="K3" s="457"/>
      <c r="L3" s="457"/>
      <c r="M3" s="457"/>
      <c r="N3" s="457"/>
      <c r="O3" s="457"/>
      <c r="P3" s="457"/>
      <c r="Q3" s="457"/>
      <c r="R3" s="457"/>
      <c r="S3" s="457"/>
      <c r="T3" s="457"/>
      <c r="U3" s="457"/>
      <c r="V3" s="457"/>
      <c r="W3" s="457"/>
      <c r="X3" s="457"/>
      <c r="Y3" s="457"/>
      <c r="Z3" s="457"/>
      <c r="AA3" s="457"/>
      <c r="AB3" s="457"/>
    </row>
    <row r="4" spans="1:28" customFormat="1" ht="30.75" customHeight="1" x14ac:dyDescent="0.25">
      <c r="A4" s="91" t="s">
        <v>8</v>
      </c>
      <c r="B4" s="89"/>
      <c r="C4" s="89"/>
      <c r="D4" s="89"/>
      <c r="E4" s="90"/>
      <c r="F4" s="89"/>
      <c r="G4" s="89"/>
      <c r="H4" s="89"/>
      <c r="Y4" s="100"/>
      <c r="Z4" s="100"/>
      <c r="AA4" s="100"/>
      <c r="AB4" s="100"/>
    </row>
    <row r="5" spans="1:28" ht="87.6" customHeight="1" x14ac:dyDescent="0.25">
      <c r="A5" s="87" t="s">
        <v>9</v>
      </c>
      <c r="B5" s="87"/>
      <c r="C5" s="87"/>
      <c r="D5" s="87"/>
      <c r="E5" s="88"/>
      <c r="F5" s="87"/>
      <c r="G5" s="87"/>
      <c r="H5" s="87"/>
      <c r="I5" s="87" t="s">
        <v>10</v>
      </c>
      <c r="J5" s="458" t="s">
        <v>11</v>
      </c>
      <c r="K5" s="458"/>
      <c r="L5" s="458"/>
      <c r="M5" s="458"/>
      <c r="N5" s="458" t="s">
        <v>12</v>
      </c>
      <c r="O5" s="458"/>
      <c r="P5" s="458"/>
      <c r="Q5" s="458"/>
      <c r="R5" s="459" t="s">
        <v>13</v>
      </c>
      <c r="S5" s="459"/>
      <c r="T5" s="459"/>
      <c r="U5" s="459"/>
      <c r="V5" s="86" t="s">
        <v>14</v>
      </c>
      <c r="W5" s="459" t="s">
        <v>15</v>
      </c>
      <c r="X5" s="459"/>
      <c r="Y5" s="459"/>
      <c r="Z5" s="459"/>
      <c r="AA5" s="459"/>
      <c r="AB5" s="459"/>
    </row>
    <row r="6" spans="1:28" ht="52.35" customHeight="1" x14ac:dyDescent="0.25">
      <c r="A6" s="83" t="s">
        <v>16</v>
      </c>
      <c r="B6" s="83"/>
      <c r="C6" s="83"/>
      <c r="D6" s="83"/>
      <c r="E6" s="85"/>
      <c r="F6" s="83"/>
      <c r="G6" s="83"/>
      <c r="H6" s="83"/>
      <c r="I6" s="84"/>
      <c r="J6" s="83"/>
      <c r="K6" s="83"/>
      <c r="L6" s="83"/>
      <c r="M6" s="83"/>
      <c r="N6" s="83"/>
      <c r="O6" s="83"/>
      <c r="P6" s="83"/>
      <c r="Q6" s="83"/>
      <c r="R6" s="80"/>
      <c r="S6" s="80"/>
      <c r="T6" s="80"/>
      <c r="U6" s="80"/>
      <c r="V6" s="82"/>
      <c r="W6" s="81"/>
      <c r="X6" s="80"/>
      <c r="Y6" s="101"/>
      <c r="Z6" s="101"/>
      <c r="AA6" s="101"/>
      <c r="AB6" s="108"/>
    </row>
    <row r="7" spans="1:28" ht="48" customHeight="1" x14ac:dyDescent="0.25">
      <c r="A7" s="77" t="s">
        <v>17</v>
      </c>
      <c r="B7" s="77" t="s">
        <v>18</v>
      </c>
      <c r="C7" s="77" t="s">
        <v>19</v>
      </c>
      <c r="D7" s="77" t="s">
        <v>20</v>
      </c>
      <c r="E7" s="79" t="s">
        <v>21</v>
      </c>
      <c r="F7" s="77" t="s">
        <v>22</v>
      </c>
      <c r="G7" s="77" t="s">
        <v>23</v>
      </c>
      <c r="H7" s="77" t="s">
        <v>24</v>
      </c>
      <c r="I7" s="78" t="s">
        <v>25</v>
      </c>
      <c r="J7" s="77" t="s">
        <v>26</v>
      </c>
      <c r="K7" s="77" t="s">
        <v>27</v>
      </c>
      <c r="L7" s="77" t="s">
        <v>28</v>
      </c>
      <c r="M7" s="77" t="s">
        <v>29</v>
      </c>
      <c r="N7" s="77" t="s">
        <v>30</v>
      </c>
      <c r="O7" s="77" t="s">
        <v>31</v>
      </c>
      <c r="P7" s="77" t="s">
        <v>32</v>
      </c>
      <c r="Q7" s="77" t="s">
        <v>33</v>
      </c>
      <c r="R7" s="77" t="s">
        <v>34</v>
      </c>
      <c r="S7" s="77" t="s">
        <v>35</v>
      </c>
      <c r="T7" s="77" t="s">
        <v>36</v>
      </c>
      <c r="U7" s="77" t="s">
        <v>37</v>
      </c>
      <c r="V7" s="77" t="s">
        <v>38</v>
      </c>
      <c r="W7" s="77" t="s">
        <v>39</v>
      </c>
      <c r="X7" s="77" t="s">
        <v>40</v>
      </c>
      <c r="Y7" s="102" t="s">
        <v>41</v>
      </c>
      <c r="Z7" s="102" t="s">
        <v>42</v>
      </c>
      <c r="AA7" s="102" t="s">
        <v>43</v>
      </c>
      <c r="AB7" s="109" t="s">
        <v>44</v>
      </c>
    </row>
    <row r="8" spans="1:28" ht="16.350000000000001" customHeight="1" x14ac:dyDescent="0.25">
      <c r="A8" s="74" t="s">
        <v>45</v>
      </c>
      <c r="B8" s="74" t="s">
        <v>46</v>
      </c>
      <c r="C8" s="74" t="s">
        <v>47</v>
      </c>
      <c r="D8" s="74" t="s">
        <v>48</v>
      </c>
      <c r="E8" s="75">
        <v>39120</v>
      </c>
      <c r="F8" s="74" t="s">
        <v>49</v>
      </c>
      <c r="G8" s="74" t="s">
        <v>50</v>
      </c>
      <c r="H8" s="74" t="s">
        <v>51</v>
      </c>
      <c r="I8" s="73">
        <v>39.330187931171203</v>
      </c>
      <c r="J8" s="72">
        <v>1407.5059171597065</v>
      </c>
      <c r="K8" s="72">
        <v>83.28698224852053</v>
      </c>
      <c r="L8" s="72">
        <v>0.89349112426035504</v>
      </c>
      <c r="M8" s="72">
        <v>0.70118343195266275</v>
      </c>
      <c r="N8" s="72">
        <v>11.585798816568056</v>
      </c>
      <c r="O8" s="72">
        <v>1480.4556213017174</v>
      </c>
      <c r="P8" s="72">
        <v>0.10059171597633136</v>
      </c>
      <c r="Q8" s="72">
        <v>0.2455621301775148</v>
      </c>
      <c r="R8" s="72">
        <v>0.21597633136094674</v>
      </c>
      <c r="S8" s="72">
        <v>0.90532544378698221</v>
      </c>
      <c r="T8" s="72">
        <v>0.73964497041420119</v>
      </c>
      <c r="U8" s="72">
        <v>1490.5266272188774</v>
      </c>
      <c r="V8" s="72">
        <v>610.399408284027</v>
      </c>
      <c r="W8" s="71">
        <v>1100</v>
      </c>
      <c r="X8" s="70" t="s">
        <v>52</v>
      </c>
      <c r="Y8" s="103">
        <v>45498</v>
      </c>
      <c r="Z8" s="106"/>
      <c r="AA8" s="106" t="s">
        <v>53</v>
      </c>
      <c r="AB8" s="106" t="s">
        <v>54</v>
      </c>
    </row>
    <row r="9" spans="1:28" ht="16.350000000000001" customHeight="1" x14ac:dyDescent="0.25">
      <c r="A9" s="74" t="s">
        <v>55</v>
      </c>
      <c r="B9" s="74" t="s">
        <v>56</v>
      </c>
      <c r="C9" s="74" t="s">
        <v>57</v>
      </c>
      <c r="D9" s="74" t="s">
        <v>58</v>
      </c>
      <c r="E9" s="75">
        <v>92301</v>
      </c>
      <c r="F9" s="74" t="s">
        <v>59</v>
      </c>
      <c r="G9" s="74" t="s">
        <v>60</v>
      </c>
      <c r="H9" s="74" t="s">
        <v>51</v>
      </c>
      <c r="I9" s="73">
        <v>1222</v>
      </c>
      <c r="J9" s="72">
        <v>0</v>
      </c>
      <c r="K9" s="72">
        <v>0.15088757396449703</v>
      </c>
      <c r="L9" s="72">
        <v>0.76923076923076927</v>
      </c>
      <c r="M9" s="72">
        <v>4.7011834319526624</v>
      </c>
      <c r="N9" s="72">
        <v>5.4704142011834325</v>
      </c>
      <c r="O9" s="72">
        <v>0</v>
      </c>
      <c r="P9" s="72">
        <v>0.15088757396449703</v>
      </c>
      <c r="Q9" s="72">
        <v>0</v>
      </c>
      <c r="R9" s="72">
        <v>4.8136094674556213</v>
      </c>
      <c r="S9" s="72">
        <v>0</v>
      </c>
      <c r="T9" s="72">
        <v>0</v>
      </c>
      <c r="U9" s="72">
        <v>0.80769230769230771</v>
      </c>
      <c r="V9" s="72">
        <v>5.6213017751479297</v>
      </c>
      <c r="W9" s="71">
        <v>640</v>
      </c>
      <c r="X9" s="70" t="s">
        <v>52</v>
      </c>
      <c r="Y9" s="103">
        <v>45330</v>
      </c>
      <c r="Z9" s="103"/>
      <c r="AA9" s="103" t="s">
        <v>53</v>
      </c>
      <c r="AB9" s="103" t="s">
        <v>61</v>
      </c>
    </row>
    <row r="10" spans="1:28" ht="16.350000000000001" customHeight="1" x14ac:dyDescent="0.25">
      <c r="A10" s="74" t="s">
        <v>62</v>
      </c>
      <c r="B10" s="74" t="s">
        <v>63</v>
      </c>
      <c r="C10" s="74" t="s">
        <v>64</v>
      </c>
      <c r="D10" s="74" t="s">
        <v>65</v>
      </c>
      <c r="E10" s="75">
        <v>27253</v>
      </c>
      <c r="F10" s="74" t="s">
        <v>66</v>
      </c>
      <c r="G10" s="74" t="s">
        <v>67</v>
      </c>
      <c r="H10" s="74" t="s">
        <v>51</v>
      </c>
      <c r="I10" s="73">
        <v>4.8790760869565197</v>
      </c>
      <c r="J10" s="72">
        <v>2.8550295857988166</v>
      </c>
      <c r="K10" s="72">
        <v>4.0828402366863896</v>
      </c>
      <c r="L10" s="72">
        <v>6.8964497041420065</v>
      </c>
      <c r="M10" s="72">
        <v>7.2662721893491167</v>
      </c>
      <c r="N10" s="72">
        <v>16.937869822485276</v>
      </c>
      <c r="O10" s="72">
        <v>3.9970414201183448</v>
      </c>
      <c r="P10" s="72">
        <v>8.8757396449704165E-2</v>
      </c>
      <c r="Q10" s="72">
        <v>7.6923076923076941E-2</v>
      </c>
      <c r="R10" s="72">
        <v>0.41715976331360943</v>
      </c>
      <c r="S10" s="72">
        <v>5.3254437869822487E-2</v>
      </c>
      <c r="T10" s="72">
        <v>6.5088757396449703E-2</v>
      </c>
      <c r="U10" s="72">
        <v>20.565088757396715</v>
      </c>
      <c r="V10" s="72">
        <v>17.458579881656924</v>
      </c>
      <c r="W10" s="71">
        <v>40</v>
      </c>
      <c r="X10" s="70" t="s">
        <v>52</v>
      </c>
      <c r="Y10" s="103">
        <v>45386</v>
      </c>
      <c r="Z10" s="103" t="s">
        <v>68</v>
      </c>
      <c r="AA10" s="103" t="s">
        <v>69</v>
      </c>
      <c r="AB10" s="103" t="s">
        <v>61</v>
      </c>
    </row>
    <row r="11" spans="1:28" x14ac:dyDescent="0.25">
      <c r="A11" s="74" t="s">
        <v>70</v>
      </c>
      <c r="B11" s="74" t="s">
        <v>71</v>
      </c>
      <c r="C11" s="74" t="s">
        <v>72</v>
      </c>
      <c r="D11" s="74" t="s">
        <v>73</v>
      </c>
      <c r="E11" s="75">
        <v>71303</v>
      </c>
      <c r="F11" s="74" t="s">
        <v>49</v>
      </c>
      <c r="G11" s="74" t="s">
        <v>74</v>
      </c>
      <c r="H11" s="74" t="s">
        <v>75</v>
      </c>
      <c r="I11" s="73">
        <v>3.7847783980859102</v>
      </c>
      <c r="J11" s="72">
        <v>154.88165680470482</v>
      </c>
      <c r="K11" s="72">
        <v>34.769230769231804</v>
      </c>
      <c r="L11" s="72">
        <v>58.840236686392579</v>
      </c>
      <c r="M11" s="72">
        <v>48.565088757398073</v>
      </c>
      <c r="N11" s="72">
        <v>123.49112426033734</v>
      </c>
      <c r="O11" s="72">
        <v>173.51183431949141</v>
      </c>
      <c r="P11" s="72">
        <v>2.9585798816568046E-2</v>
      </c>
      <c r="Q11" s="72">
        <v>2.3668639053254437E-2</v>
      </c>
      <c r="R11" s="72">
        <v>43.644970414202618</v>
      </c>
      <c r="S11" s="72">
        <v>20.686390532544845</v>
      </c>
      <c r="T11" s="72">
        <v>24.745562130178108</v>
      </c>
      <c r="U11" s="72">
        <v>207.97928994079541</v>
      </c>
      <c r="V11" s="72">
        <v>293.07988165675783</v>
      </c>
      <c r="W11" s="71" t="s">
        <v>76</v>
      </c>
      <c r="X11" s="70" t="s">
        <v>52</v>
      </c>
      <c r="Y11" s="103">
        <v>45533</v>
      </c>
      <c r="Z11" s="103"/>
      <c r="AA11" s="103" t="s">
        <v>53</v>
      </c>
      <c r="AB11" s="103" t="s">
        <v>54</v>
      </c>
    </row>
    <row r="12" spans="1:28" ht="16.350000000000001" customHeight="1" x14ac:dyDescent="0.25">
      <c r="A12" s="74" t="s">
        <v>77</v>
      </c>
      <c r="B12" s="74" t="s">
        <v>78</v>
      </c>
      <c r="C12" s="74" t="s">
        <v>79</v>
      </c>
      <c r="D12" s="74" t="s">
        <v>73</v>
      </c>
      <c r="E12" s="75">
        <v>70655</v>
      </c>
      <c r="F12" s="74" t="s">
        <v>49</v>
      </c>
      <c r="G12" s="74" t="s">
        <v>67</v>
      </c>
      <c r="H12" s="74" t="s">
        <v>75</v>
      </c>
      <c r="I12" s="73">
        <v>42.224593495934997</v>
      </c>
      <c r="J12" s="72">
        <v>94.866863905325161</v>
      </c>
      <c r="K12" s="72">
        <v>10.979289940828401</v>
      </c>
      <c r="L12" s="72">
        <v>21.230769230769255</v>
      </c>
      <c r="M12" s="72">
        <v>6.9911242603550265</v>
      </c>
      <c r="N12" s="72">
        <v>27.144970414201261</v>
      </c>
      <c r="O12" s="72">
        <v>106.92307692307655</v>
      </c>
      <c r="P12" s="72">
        <v>0</v>
      </c>
      <c r="Q12" s="72">
        <v>0</v>
      </c>
      <c r="R12" s="72">
        <v>14.87278106508877</v>
      </c>
      <c r="S12" s="72">
        <v>5.3461538461538458</v>
      </c>
      <c r="T12" s="72">
        <v>3.032544378698224</v>
      </c>
      <c r="U12" s="72">
        <v>110.8165680473369</v>
      </c>
      <c r="V12" s="72">
        <v>100.15976331360933</v>
      </c>
      <c r="W12" s="71">
        <v>170</v>
      </c>
      <c r="X12" s="70" t="s">
        <v>52</v>
      </c>
      <c r="Y12" s="103">
        <v>45489</v>
      </c>
      <c r="Z12" s="103"/>
      <c r="AA12" s="103" t="s">
        <v>53</v>
      </c>
      <c r="AB12" s="103" t="s">
        <v>54</v>
      </c>
    </row>
    <row r="13" spans="1:28" ht="16.350000000000001" customHeight="1" x14ac:dyDescent="0.25">
      <c r="A13" s="74" t="s">
        <v>81</v>
      </c>
      <c r="B13" s="74" t="s">
        <v>82</v>
      </c>
      <c r="C13" s="74" t="s">
        <v>83</v>
      </c>
      <c r="D13" s="74" t="s">
        <v>84</v>
      </c>
      <c r="E13" s="75">
        <v>32063</v>
      </c>
      <c r="F13" s="74" t="s">
        <v>85</v>
      </c>
      <c r="G13" s="74" t="s">
        <v>67</v>
      </c>
      <c r="H13" s="74" t="s">
        <v>51</v>
      </c>
      <c r="I13" s="73">
        <v>54.319759679572797</v>
      </c>
      <c r="J13" s="72">
        <v>23.346153846153857</v>
      </c>
      <c r="K13" s="72">
        <v>27.215976331360956</v>
      </c>
      <c r="L13" s="72">
        <v>88.088757396449807</v>
      </c>
      <c r="M13" s="72">
        <v>94.02366863905327</v>
      </c>
      <c r="N13" s="72">
        <v>155.99408284023642</v>
      </c>
      <c r="O13" s="72">
        <v>47.905325443787014</v>
      </c>
      <c r="P13" s="72">
        <v>19.692307692307697</v>
      </c>
      <c r="Q13" s="72">
        <v>9.0828402366863923</v>
      </c>
      <c r="R13" s="72">
        <v>42.65384615384616</v>
      </c>
      <c r="S13" s="72">
        <v>11.890532544378699</v>
      </c>
      <c r="T13" s="72">
        <v>13.718934911242604</v>
      </c>
      <c r="U13" s="72">
        <v>164.41124260355022</v>
      </c>
      <c r="V13" s="72">
        <v>185.33136094674532</v>
      </c>
      <c r="W13" s="71">
        <v>192</v>
      </c>
      <c r="X13" s="70" t="s">
        <v>52</v>
      </c>
      <c r="Y13" s="103">
        <v>45407</v>
      </c>
      <c r="Z13" s="103"/>
      <c r="AA13" s="103" t="s">
        <v>69</v>
      </c>
      <c r="AB13" s="103" t="s">
        <v>61</v>
      </c>
    </row>
    <row r="14" spans="1:28" x14ac:dyDescent="0.25">
      <c r="A14" s="74" t="s">
        <v>86</v>
      </c>
      <c r="B14" s="74" t="s">
        <v>87</v>
      </c>
      <c r="C14" s="74" t="s">
        <v>88</v>
      </c>
      <c r="D14" s="74" t="s">
        <v>89</v>
      </c>
      <c r="E14" s="75">
        <v>36507</v>
      </c>
      <c r="F14" s="74" t="s">
        <v>49</v>
      </c>
      <c r="G14" s="74" t="s">
        <v>90</v>
      </c>
      <c r="H14" s="74" t="s">
        <v>51</v>
      </c>
      <c r="I14" s="73">
        <v>1.70566037735849</v>
      </c>
      <c r="J14" s="72">
        <v>0.20118343195266267</v>
      </c>
      <c r="K14" s="72">
        <v>0.53846153846153888</v>
      </c>
      <c r="L14" s="72">
        <v>0.45857988165680474</v>
      </c>
      <c r="M14" s="72">
        <v>0.14201183431952666</v>
      </c>
      <c r="N14" s="72">
        <v>0.46449704142011822</v>
      </c>
      <c r="O14" s="72">
        <v>0.83431952662721998</v>
      </c>
      <c r="P14" s="72">
        <v>1.7751479289940829E-2</v>
      </c>
      <c r="Q14" s="72">
        <v>2.3668639053254441E-2</v>
      </c>
      <c r="R14" s="72">
        <v>2.9585798816568046E-2</v>
      </c>
      <c r="S14" s="72">
        <v>2.9585798816568047E-3</v>
      </c>
      <c r="T14" s="72">
        <v>0</v>
      </c>
      <c r="U14" s="72">
        <v>1.3076923076923048</v>
      </c>
      <c r="V14" s="72">
        <v>1.0976331360946747</v>
      </c>
      <c r="W14" s="71" t="s">
        <v>76</v>
      </c>
      <c r="X14" s="70" t="s">
        <v>52</v>
      </c>
      <c r="Y14" s="103">
        <v>45197</v>
      </c>
      <c r="Z14" s="103" t="s">
        <v>68</v>
      </c>
      <c r="AA14" s="103" t="s">
        <v>69</v>
      </c>
      <c r="AB14" s="103" t="s">
        <v>91</v>
      </c>
    </row>
    <row r="15" spans="1:28" ht="16.350000000000001" customHeight="1" x14ac:dyDescent="0.25">
      <c r="A15" s="74" t="s">
        <v>92</v>
      </c>
      <c r="B15" s="74" t="s">
        <v>93</v>
      </c>
      <c r="C15" s="74" t="s">
        <v>94</v>
      </c>
      <c r="D15" s="74" t="s">
        <v>95</v>
      </c>
      <c r="E15" s="75">
        <v>79501</v>
      </c>
      <c r="F15" s="74" t="s">
        <v>96</v>
      </c>
      <c r="G15" s="74" t="s">
        <v>50</v>
      </c>
      <c r="H15" s="74" t="s">
        <v>75</v>
      </c>
      <c r="I15" s="73">
        <v>51.103153393907</v>
      </c>
      <c r="J15" s="72">
        <v>345.85207100591629</v>
      </c>
      <c r="K15" s="72">
        <v>104.09171597633122</v>
      </c>
      <c r="L15" s="72">
        <v>130.38165680473361</v>
      </c>
      <c r="M15" s="72">
        <v>74.147928994082875</v>
      </c>
      <c r="N15" s="72">
        <v>226.59763313609449</v>
      </c>
      <c r="O15" s="72">
        <v>343.62130177514649</v>
      </c>
      <c r="P15" s="72">
        <v>4.1834319526627226</v>
      </c>
      <c r="Q15" s="72">
        <v>80.071005917159809</v>
      </c>
      <c r="R15" s="72">
        <v>47.44082840236694</v>
      </c>
      <c r="S15" s="72">
        <v>29.278106508875759</v>
      </c>
      <c r="T15" s="72">
        <v>41.822485207100627</v>
      </c>
      <c r="U15" s="72">
        <v>535.93195266272426</v>
      </c>
      <c r="V15" s="72">
        <v>430.42307692307656</v>
      </c>
      <c r="W15" s="71">
        <v>750</v>
      </c>
      <c r="X15" s="70" t="s">
        <v>52</v>
      </c>
      <c r="Y15" s="103">
        <v>45274</v>
      </c>
      <c r="Z15" s="103"/>
      <c r="AA15" s="103" t="s">
        <v>53</v>
      </c>
      <c r="AB15" s="103" t="s">
        <v>61</v>
      </c>
    </row>
    <row r="16" spans="1:28" x14ac:dyDescent="0.25">
      <c r="A16" s="74" t="s">
        <v>97</v>
      </c>
      <c r="B16" s="74" t="s">
        <v>98</v>
      </c>
      <c r="C16" s="74" t="s">
        <v>99</v>
      </c>
      <c r="D16" s="74" t="s">
        <v>100</v>
      </c>
      <c r="E16" s="75">
        <v>41005</v>
      </c>
      <c r="F16" s="74" t="s">
        <v>101</v>
      </c>
      <c r="G16" s="74" t="s">
        <v>90</v>
      </c>
      <c r="H16" s="74" t="s">
        <v>51</v>
      </c>
      <c r="I16" s="73">
        <v>35.797629127857697</v>
      </c>
      <c r="J16" s="72">
        <v>19.257396449704164</v>
      </c>
      <c r="K16" s="72">
        <v>15.57100591715977</v>
      </c>
      <c r="L16" s="72">
        <v>42.041420118343268</v>
      </c>
      <c r="M16" s="72">
        <v>53.624260355029747</v>
      </c>
      <c r="N16" s="72">
        <v>101.65384615384622</v>
      </c>
      <c r="O16" s="72">
        <v>26.571005917159802</v>
      </c>
      <c r="P16" s="72">
        <v>1.5384615384615385</v>
      </c>
      <c r="Q16" s="72">
        <v>0.73076923076923095</v>
      </c>
      <c r="R16" s="72">
        <v>36.866863905325459</v>
      </c>
      <c r="S16" s="72">
        <v>10.837278106508876</v>
      </c>
      <c r="T16" s="72">
        <v>9.2100591715976332</v>
      </c>
      <c r="U16" s="72">
        <v>73.579881656804929</v>
      </c>
      <c r="V16" s="72">
        <v>100.11834319526641</v>
      </c>
      <c r="W16" s="71" t="s">
        <v>76</v>
      </c>
      <c r="X16" s="70" t="s">
        <v>52</v>
      </c>
      <c r="Y16" s="103">
        <v>45246</v>
      </c>
      <c r="Z16" s="103"/>
      <c r="AA16" s="103" t="s">
        <v>69</v>
      </c>
      <c r="AB16" s="103" t="s">
        <v>61</v>
      </c>
    </row>
    <row r="17" spans="1:28" x14ac:dyDescent="0.25">
      <c r="A17" s="74" t="s">
        <v>102</v>
      </c>
      <c r="B17" s="74" t="s">
        <v>103</v>
      </c>
      <c r="C17" s="74" t="s">
        <v>104</v>
      </c>
      <c r="D17" s="74" t="s">
        <v>84</v>
      </c>
      <c r="E17" s="75">
        <v>33073</v>
      </c>
      <c r="F17" s="74" t="s">
        <v>85</v>
      </c>
      <c r="G17" s="74" t="s">
        <v>60</v>
      </c>
      <c r="H17" s="74" t="s">
        <v>51</v>
      </c>
      <c r="I17" s="73">
        <v>40.591123895623603</v>
      </c>
      <c r="J17" s="72">
        <v>465.93491124259799</v>
      </c>
      <c r="K17" s="72">
        <v>131.56213017751466</v>
      </c>
      <c r="L17" s="72">
        <v>1.3165680473372781</v>
      </c>
      <c r="M17" s="72">
        <v>0.41420118343195261</v>
      </c>
      <c r="N17" s="72">
        <v>124.92899408284033</v>
      </c>
      <c r="O17" s="72">
        <v>388.51183431952336</v>
      </c>
      <c r="P17" s="72">
        <v>12.189349112426036</v>
      </c>
      <c r="Q17" s="72">
        <v>73.597633136094501</v>
      </c>
      <c r="R17" s="72">
        <v>10.156804733727808</v>
      </c>
      <c r="S17" s="72">
        <v>35.127218934911269</v>
      </c>
      <c r="T17" s="72">
        <v>25.440828402366861</v>
      </c>
      <c r="U17" s="72">
        <v>528.50295857987589</v>
      </c>
      <c r="V17" s="72">
        <v>425.3313609467391</v>
      </c>
      <c r="W17" s="71">
        <v>700</v>
      </c>
      <c r="X17" s="70" t="s">
        <v>52</v>
      </c>
      <c r="Y17" s="103">
        <v>45456</v>
      </c>
      <c r="Z17" s="103"/>
      <c r="AA17" s="103" t="s">
        <v>53</v>
      </c>
      <c r="AB17" s="103" t="s">
        <v>80</v>
      </c>
    </row>
    <row r="18" spans="1:28" ht="16.350000000000001" customHeight="1" x14ac:dyDescent="0.25">
      <c r="A18" s="74" t="s">
        <v>105</v>
      </c>
      <c r="B18" s="74" t="s">
        <v>106</v>
      </c>
      <c r="C18" s="74" t="s">
        <v>107</v>
      </c>
      <c r="D18" s="74" t="s">
        <v>108</v>
      </c>
      <c r="E18" s="75">
        <v>14020</v>
      </c>
      <c r="F18" s="74" t="s">
        <v>109</v>
      </c>
      <c r="G18" s="74" t="s">
        <v>110</v>
      </c>
      <c r="H18" s="74" t="s">
        <v>51</v>
      </c>
      <c r="I18" s="73">
        <v>59.698960777740503</v>
      </c>
      <c r="J18" s="72">
        <v>239.74260355029432</v>
      </c>
      <c r="K18" s="72">
        <v>38.615384615384642</v>
      </c>
      <c r="L18" s="72">
        <v>108.27218934911244</v>
      </c>
      <c r="M18" s="72">
        <v>163.75739644970383</v>
      </c>
      <c r="N18" s="72">
        <v>249.27218934911224</v>
      </c>
      <c r="O18" s="72">
        <v>301.11242603550244</v>
      </c>
      <c r="P18" s="72">
        <v>0</v>
      </c>
      <c r="Q18" s="72">
        <v>2.9585798816568047E-3</v>
      </c>
      <c r="R18" s="72">
        <v>120.65680473372772</v>
      </c>
      <c r="S18" s="72">
        <v>17.80769230769231</v>
      </c>
      <c r="T18" s="72">
        <v>7.630177514792897</v>
      </c>
      <c r="U18" s="72">
        <v>404.29289940828141</v>
      </c>
      <c r="V18" s="72">
        <v>410.24260355029372</v>
      </c>
      <c r="W18" s="71">
        <v>400</v>
      </c>
      <c r="X18" s="70" t="s">
        <v>52</v>
      </c>
      <c r="Y18" s="103">
        <v>45225</v>
      </c>
      <c r="Z18" s="103"/>
      <c r="AA18" s="103" t="s">
        <v>53</v>
      </c>
      <c r="AB18" s="103" t="s">
        <v>61</v>
      </c>
    </row>
    <row r="19" spans="1:28" ht="16.350000000000001" customHeight="1" x14ac:dyDescent="0.25">
      <c r="A19" s="74" t="s">
        <v>111</v>
      </c>
      <c r="B19" s="74" t="s">
        <v>112</v>
      </c>
      <c r="C19" s="74" t="s">
        <v>113</v>
      </c>
      <c r="D19" s="74" t="s">
        <v>114</v>
      </c>
      <c r="E19" s="75">
        <v>49014</v>
      </c>
      <c r="F19" s="74" t="s">
        <v>115</v>
      </c>
      <c r="G19" s="74" t="s">
        <v>67</v>
      </c>
      <c r="H19" s="74" t="s">
        <v>51</v>
      </c>
      <c r="I19" s="73">
        <v>52.55</v>
      </c>
      <c r="J19" s="72">
        <v>63.236686390532626</v>
      </c>
      <c r="K19" s="72">
        <v>13.57396449704142</v>
      </c>
      <c r="L19" s="72">
        <v>27.849112426035504</v>
      </c>
      <c r="M19" s="72">
        <v>18.07100591715977</v>
      </c>
      <c r="N19" s="72">
        <v>53.976331360946851</v>
      </c>
      <c r="O19" s="72">
        <v>48.494082840236757</v>
      </c>
      <c r="P19" s="72">
        <v>4.5355029585798805</v>
      </c>
      <c r="Q19" s="72">
        <v>15.724852071005921</v>
      </c>
      <c r="R19" s="72">
        <v>17.118343195266277</v>
      </c>
      <c r="S19" s="72">
        <v>7.5177514792899407</v>
      </c>
      <c r="T19" s="72">
        <v>12.026627218934919</v>
      </c>
      <c r="U19" s="72">
        <v>86.068047337278188</v>
      </c>
      <c r="V19" s="72">
        <v>106.3846153846154</v>
      </c>
      <c r="W19" s="71">
        <v>75</v>
      </c>
      <c r="X19" s="70" t="s">
        <v>52</v>
      </c>
      <c r="Y19" s="103">
        <v>45393</v>
      </c>
      <c r="Z19" s="103"/>
      <c r="AA19" s="103" t="s">
        <v>69</v>
      </c>
      <c r="AB19" s="103" t="s">
        <v>61</v>
      </c>
    </row>
    <row r="20" spans="1:28" x14ac:dyDescent="0.25">
      <c r="A20" s="74" t="s">
        <v>116</v>
      </c>
      <c r="B20" s="74" t="s">
        <v>117</v>
      </c>
      <c r="C20" s="74" t="s">
        <v>118</v>
      </c>
      <c r="D20" s="74" t="s">
        <v>119</v>
      </c>
      <c r="E20" s="75">
        <v>22427</v>
      </c>
      <c r="F20" s="74" t="s">
        <v>120</v>
      </c>
      <c r="G20" s="74" t="s">
        <v>50</v>
      </c>
      <c r="H20" s="74" t="s">
        <v>51</v>
      </c>
      <c r="I20" s="73">
        <v>58.634423897581797</v>
      </c>
      <c r="J20" s="72">
        <v>86.002958579881707</v>
      </c>
      <c r="K20" s="72">
        <v>31.559171597633139</v>
      </c>
      <c r="L20" s="72">
        <v>48.931952662721947</v>
      </c>
      <c r="M20" s="72">
        <v>72.594674556213093</v>
      </c>
      <c r="N20" s="72">
        <v>138.61834319526596</v>
      </c>
      <c r="O20" s="72">
        <v>100.02662721893476</v>
      </c>
      <c r="P20" s="72">
        <v>0.41420118343195267</v>
      </c>
      <c r="Q20" s="72">
        <v>2.9585798816568049E-2</v>
      </c>
      <c r="R20" s="72">
        <v>26.53550295857989</v>
      </c>
      <c r="S20" s="72">
        <v>14.011834319526633</v>
      </c>
      <c r="T20" s="72">
        <v>10.384615384615385</v>
      </c>
      <c r="U20" s="72">
        <v>188.1568047337268</v>
      </c>
      <c r="V20" s="72">
        <v>171.07988165680376</v>
      </c>
      <c r="W20" s="71">
        <v>224</v>
      </c>
      <c r="X20" s="70" t="s">
        <v>52</v>
      </c>
      <c r="Y20" s="103">
        <v>45484</v>
      </c>
      <c r="Z20" s="103"/>
      <c r="AA20" s="103" t="s">
        <v>53</v>
      </c>
      <c r="AB20" s="103" t="s">
        <v>61</v>
      </c>
    </row>
    <row r="21" spans="1:28" x14ac:dyDescent="0.25">
      <c r="A21" s="74" t="s">
        <v>121</v>
      </c>
      <c r="B21" s="74" t="s">
        <v>122</v>
      </c>
      <c r="C21" s="74" t="s">
        <v>123</v>
      </c>
      <c r="D21" s="74" t="s">
        <v>124</v>
      </c>
      <c r="E21" s="75">
        <v>85132</v>
      </c>
      <c r="F21" s="74" t="s">
        <v>125</v>
      </c>
      <c r="G21" s="74" t="s">
        <v>90</v>
      </c>
      <c r="H21" s="74" t="s">
        <v>75</v>
      </c>
      <c r="I21" s="73">
        <v>49.216482164821599</v>
      </c>
      <c r="J21" s="72">
        <v>60.411242603550576</v>
      </c>
      <c r="K21" s="72">
        <v>33.375739644970452</v>
      </c>
      <c r="L21" s="72">
        <v>143.42899408284023</v>
      </c>
      <c r="M21" s="72">
        <v>138.18934911242593</v>
      </c>
      <c r="N21" s="72">
        <v>256.64792899408201</v>
      </c>
      <c r="O21" s="72">
        <v>118.42011834319464</v>
      </c>
      <c r="P21" s="72">
        <v>0.33727810650887574</v>
      </c>
      <c r="Q21" s="72">
        <v>0</v>
      </c>
      <c r="R21" s="72">
        <v>52.071005917159752</v>
      </c>
      <c r="S21" s="72">
        <v>14.568047337278108</v>
      </c>
      <c r="T21" s="72">
        <v>13.96449704142012</v>
      </c>
      <c r="U21" s="72">
        <v>294.8017751479278</v>
      </c>
      <c r="V21" s="72">
        <v>271.76035502958393</v>
      </c>
      <c r="W21" s="76" t="s">
        <v>76</v>
      </c>
      <c r="X21" s="70" t="s">
        <v>52</v>
      </c>
      <c r="Y21" s="103">
        <v>45267</v>
      </c>
      <c r="Z21" s="103"/>
      <c r="AA21" s="103" t="s">
        <v>69</v>
      </c>
      <c r="AB21" s="103" t="s">
        <v>61</v>
      </c>
    </row>
    <row r="22" spans="1:28" ht="16.350000000000001" customHeight="1" x14ac:dyDescent="0.25">
      <c r="A22" s="74" t="s">
        <v>126</v>
      </c>
      <c r="B22" s="74" t="s">
        <v>127</v>
      </c>
      <c r="C22" s="74" t="s">
        <v>128</v>
      </c>
      <c r="D22" s="74" t="s">
        <v>73</v>
      </c>
      <c r="E22" s="75">
        <v>71342</v>
      </c>
      <c r="F22" s="74" t="s">
        <v>49</v>
      </c>
      <c r="G22" s="74" t="s">
        <v>50</v>
      </c>
      <c r="H22" s="74" t="s">
        <v>51</v>
      </c>
      <c r="I22" s="73">
        <v>41.577356620834898</v>
      </c>
      <c r="J22" s="72">
        <v>408.86094674556051</v>
      </c>
      <c r="K22" s="72">
        <v>201.09763313609486</v>
      </c>
      <c r="L22" s="72">
        <v>308.05325443786785</v>
      </c>
      <c r="M22" s="72">
        <v>189.01775147928956</v>
      </c>
      <c r="N22" s="72">
        <v>528.86094674555852</v>
      </c>
      <c r="O22" s="72">
        <v>577.12426035502767</v>
      </c>
      <c r="P22" s="72">
        <v>6.5088757396449703E-2</v>
      </c>
      <c r="Q22" s="72">
        <v>0.97928994082840248</v>
      </c>
      <c r="R22" s="72">
        <v>211.39053254437798</v>
      </c>
      <c r="S22" s="72">
        <v>96.384615384615657</v>
      </c>
      <c r="T22" s="72">
        <v>120.45562130177521</v>
      </c>
      <c r="U22" s="72">
        <v>678.79881656804389</v>
      </c>
      <c r="V22" s="72">
        <v>884.76331360946472</v>
      </c>
      <c r="W22" s="71">
        <v>1170</v>
      </c>
      <c r="X22" s="70" t="s">
        <v>52</v>
      </c>
      <c r="Y22" s="103">
        <v>45456</v>
      </c>
      <c r="Z22" s="103"/>
      <c r="AA22" s="103" t="s">
        <v>53</v>
      </c>
      <c r="AB22" s="103" t="s">
        <v>61</v>
      </c>
    </row>
    <row r="23" spans="1:28" x14ac:dyDescent="0.25">
      <c r="A23" s="74" t="s">
        <v>129</v>
      </c>
      <c r="B23" s="74" t="s">
        <v>130</v>
      </c>
      <c r="C23" s="74" t="s">
        <v>131</v>
      </c>
      <c r="D23" s="74" t="s">
        <v>132</v>
      </c>
      <c r="E23" s="75">
        <v>66845</v>
      </c>
      <c r="F23" s="74" t="s">
        <v>101</v>
      </c>
      <c r="G23" s="74" t="s">
        <v>67</v>
      </c>
      <c r="H23" s="74" t="s">
        <v>51</v>
      </c>
      <c r="I23" s="73">
        <v>30.14</v>
      </c>
      <c r="J23" s="72">
        <v>7.0414201183431935</v>
      </c>
      <c r="K23" s="72">
        <v>15.245562130177511</v>
      </c>
      <c r="L23" s="72">
        <v>34.662721893491195</v>
      </c>
      <c r="M23" s="72">
        <v>20.946745562130182</v>
      </c>
      <c r="N23" s="72">
        <v>51.523668639053518</v>
      </c>
      <c r="O23" s="72">
        <v>20.609467455621321</v>
      </c>
      <c r="P23" s="72">
        <v>4.612426035502958</v>
      </c>
      <c r="Q23" s="72">
        <v>1.1508875739644968</v>
      </c>
      <c r="R23" s="72">
        <v>18.269230769230781</v>
      </c>
      <c r="S23" s="72">
        <v>6.6952662721893486</v>
      </c>
      <c r="T23" s="72">
        <v>8.1568047337278085</v>
      </c>
      <c r="U23" s="72">
        <v>44.77514792899413</v>
      </c>
      <c r="V23" s="72">
        <v>70.221893491124575</v>
      </c>
      <c r="W23" s="71" t="s">
        <v>76</v>
      </c>
      <c r="X23" s="70" t="s">
        <v>52</v>
      </c>
      <c r="Y23" s="103">
        <v>45365</v>
      </c>
      <c r="Z23" s="103"/>
      <c r="AA23" s="103" t="s">
        <v>69</v>
      </c>
      <c r="AB23" s="103" t="s">
        <v>61</v>
      </c>
    </row>
    <row r="24" spans="1:28" x14ac:dyDescent="0.25">
      <c r="A24" s="74" t="s">
        <v>133</v>
      </c>
      <c r="B24" s="74" t="s">
        <v>134</v>
      </c>
      <c r="C24" s="74" t="s">
        <v>135</v>
      </c>
      <c r="D24" s="74" t="s">
        <v>114</v>
      </c>
      <c r="E24" s="75">
        <v>49783</v>
      </c>
      <c r="F24" s="74" t="s">
        <v>115</v>
      </c>
      <c r="G24" s="74" t="s">
        <v>67</v>
      </c>
      <c r="H24" s="74" t="s">
        <v>51</v>
      </c>
      <c r="I24" s="73">
        <v>65.910447761194007</v>
      </c>
      <c r="J24" s="72">
        <v>5.9142011834319517</v>
      </c>
      <c r="K24" s="72">
        <v>1.1449704142011834</v>
      </c>
      <c r="L24" s="72">
        <v>2.2366863905325443</v>
      </c>
      <c r="M24" s="72">
        <v>2.7366863905325447</v>
      </c>
      <c r="N24" s="72">
        <v>5.0236686390532528</v>
      </c>
      <c r="O24" s="72">
        <v>7.0088757396449699</v>
      </c>
      <c r="P24" s="72">
        <v>0</v>
      </c>
      <c r="Q24" s="72">
        <v>0</v>
      </c>
      <c r="R24" s="72">
        <v>1.6005917159763317</v>
      </c>
      <c r="S24" s="72">
        <v>0.17751479289940827</v>
      </c>
      <c r="T24" s="72">
        <v>0.41420118343195267</v>
      </c>
      <c r="U24" s="72">
        <v>9.8402366863905328</v>
      </c>
      <c r="V24" s="72">
        <v>10.18639053254438</v>
      </c>
      <c r="W24" s="71" t="s">
        <v>76</v>
      </c>
      <c r="X24" s="70" t="s">
        <v>52</v>
      </c>
      <c r="Y24" s="103">
        <v>45407</v>
      </c>
      <c r="Z24" s="103"/>
      <c r="AA24" s="103" t="s">
        <v>69</v>
      </c>
      <c r="AB24" s="103" t="s">
        <v>61</v>
      </c>
    </row>
    <row r="25" spans="1:28" x14ac:dyDescent="0.25">
      <c r="A25" s="74" t="s">
        <v>136</v>
      </c>
      <c r="B25" s="74" t="s">
        <v>137</v>
      </c>
      <c r="C25" s="74" t="s">
        <v>138</v>
      </c>
      <c r="D25" s="74" t="s">
        <v>139</v>
      </c>
      <c r="E25" s="75">
        <v>5403</v>
      </c>
      <c r="F25" s="74" t="s">
        <v>140</v>
      </c>
      <c r="G25" s="74" t="s">
        <v>90</v>
      </c>
      <c r="H25" s="74" t="s">
        <v>51</v>
      </c>
      <c r="I25" s="73">
        <v>2.4038461538461502</v>
      </c>
      <c r="J25" s="72">
        <v>1.3313609467455623</v>
      </c>
      <c r="K25" s="72">
        <v>0.14201183431952663</v>
      </c>
      <c r="L25" s="72">
        <v>2.9585798816568047E-3</v>
      </c>
      <c r="M25" s="72">
        <v>5.9171597633136093E-3</v>
      </c>
      <c r="N25" s="72">
        <v>0</v>
      </c>
      <c r="O25" s="72">
        <v>0</v>
      </c>
      <c r="P25" s="72">
        <v>6.5088757396449717E-2</v>
      </c>
      <c r="Q25" s="72">
        <v>1.4171597633136093</v>
      </c>
      <c r="R25" s="72">
        <v>0</v>
      </c>
      <c r="S25" s="72">
        <v>0</v>
      </c>
      <c r="T25" s="72">
        <v>0</v>
      </c>
      <c r="U25" s="72">
        <v>1.4822485207100589</v>
      </c>
      <c r="V25" s="72">
        <v>1.1242603550295867</v>
      </c>
      <c r="W25" s="71" t="s">
        <v>76</v>
      </c>
      <c r="X25" s="70" t="s">
        <v>141</v>
      </c>
      <c r="Y25" s="103">
        <v>45394</v>
      </c>
      <c r="Z25" s="103"/>
      <c r="AA25" s="103" t="s">
        <v>142</v>
      </c>
      <c r="AB25" s="103" t="s">
        <v>61</v>
      </c>
    </row>
    <row r="26" spans="1:28" ht="16.350000000000001" customHeight="1" x14ac:dyDescent="0.25">
      <c r="A26" s="74" t="s">
        <v>143</v>
      </c>
      <c r="B26" s="74" t="s">
        <v>144</v>
      </c>
      <c r="C26" s="74" t="s">
        <v>145</v>
      </c>
      <c r="D26" s="74" t="s">
        <v>146</v>
      </c>
      <c r="E26" s="75">
        <v>87021</v>
      </c>
      <c r="F26" s="74" t="s">
        <v>147</v>
      </c>
      <c r="G26" s="74" t="s">
        <v>67</v>
      </c>
      <c r="H26" s="74" t="s">
        <v>75</v>
      </c>
      <c r="I26" s="73">
        <v>40.649921507064398</v>
      </c>
      <c r="J26" s="72">
        <v>172.97041420118276</v>
      </c>
      <c r="K26" s="72">
        <v>11.819526627218956</v>
      </c>
      <c r="L26" s="72">
        <v>0.39940828402366857</v>
      </c>
      <c r="M26" s="72">
        <v>0.14201183431952663</v>
      </c>
      <c r="N26" s="72">
        <v>6.7633136094674562</v>
      </c>
      <c r="O26" s="72">
        <v>178.56804733727725</v>
      </c>
      <c r="P26" s="72">
        <v>0</v>
      </c>
      <c r="Q26" s="72">
        <v>0</v>
      </c>
      <c r="R26" s="72">
        <v>6.2130177514792898E-2</v>
      </c>
      <c r="S26" s="72">
        <v>0.81656804733727806</v>
      </c>
      <c r="T26" s="72">
        <v>2.494082840236687</v>
      </c>
      <c r="U26" s="72">
        <v>181.95857988165596</v>
      </c>
      <c r="V26" s="72">
        <v>176.34911242603485</v>
      </c>
      <c r="W26" s="71" t="s">
        <v>76</v>
      </c>
      <c r="X26" s="70" t="s">
        <v>52</v>
      </c>
      <c r="Y26" s="103">
        <v>45351</v>
      </c>
      <c r="Z26" s="103"/>
      <c r="AA26" s="103" t="s">
        <v>53</v>
      </c>
      <c r="AB26" s="103" t="s">
        <v>61</v>
      </c>
    </row>
    <row r="27" spans="1:28" ht="16.350000000000001" customHeight="1" x14ac:dyDescent="0.25">
      <c r="A27" s="74" t="s">
        <v>148</v>
      </c>
      <c r="B27" s="74" t="s">
        <v>149</v>
      </c>
      <c r="C27" s="74" t="s">
        <v>150</v>
      </c>
      <c r="D27" s="74" t="s">
        <v>151</v>
      </c>
      <c r="E27" s="75">
        <v>47834</v>
      </c>
      <c r="F27" s="74" t="s">
        <v>101</v>
      </c>
      <c r="G27" s="74" t="s">
        <v>90</v>
      </c>
      <c r="H27" s="74" t="s">
        <v>51</v>
      </c>
      <c r="I27" s="73">
        <v>10.9937106918239</v>
      </c>
      <c r="J27" s="72">
        <v>14.100591715976368</v>
      </c>
      <c r="K27" s="72">
        <v>11.739644970414219</v>
      </c>
      <c r="L27" s="72">
        <v>25.689349112426093</v>
      </c>
      <c r="M27" s="72">
        <v>21.757396449704178</v>
      </c>
      <c r="N27" s="72">
        <v>47.955621301775388</v>
      </c>
      <c r="O27" s="72">
        <v>21.784023668639104</v>
      </c>
      <c r="P27" s="72">
        <v>1.6449704142011825</v>
      </c>
      <c r="Q27" s="72">
        <v>1.9023668639053255</v>
      </c>
      <c r="R27" s="72">
        <v>11.727810650887577</v>
      </c>
      <c r="S27" s="72">
        <v>6.2692307692307692</v>
      </c>
      <c r="T27" s="72">
        <v>5.6804733727810675</v>
      </c>
      <c r="U27" s="72">
        <v>49.609467455621655</v>
      </c>
      <c r="V27" s="72">
        <v>53.594674556213377</v>
      </c>
      <c r="W27" s="71" t="s">
        <v>76</v>
      </c>
      <c r="X27" s="70" t="s">
        <v>52</v>
      </c>
      <c r="Y27" s="103">
        <v>45302</v>
      </c>
      <c r="Z27" s="103"/>
      <c r="AA27" s="103" t="s">
        <v>69</v>
      </c>
      <c r="AB27" s="103" t="s">
        <v>61</v>
      </c>
    </row>
    <row r="28" spans="1:28" ht="16.350000000000001" customHeight="1" x14ac:dyDescent="0.25">
      <c r="A28" s="74" t="s">
        <v>152</v>
      </c>
      <c r="B28" s="74" t="s">
        <v>153</v>
      </c>
      <c r="C28" s="74" t="s">
        <v>154</v>
      </c>
      <c r="D28" s="74" t="s">
        <v>155</v>
      </c>
      <c r="E28" s="75">
        <v>17748</v>
      </c>
      <c r="F28" s="74" t="s">
        <v>156</v>
      </c>
      <c r="G28" s="74" t="s">
        <v>90</v>
      </c>
      <c r="H28" s="74" t="s">
        <v>75</v>
      </c>
      <c r="I28" s="73">
        <v>62.408026755852802</v>
      </c>
      <c r="J28" s="72">
        <v>2.7485207100591715</v>
      </c>
      <c r="K28" s="72">
        <v>12.677514792899407</v>
      </c>
      <c r="L28" s="72">
        <v>30.437869822485226</v>
      </c>
      <c r="M28" s="72">
        <v>14.642011834319534</v>
      </c>
      <c r="N28" s="72">
        <v>56.674556213017873</v>
      </c>
      <c r="O28" s="72">
        <v>2.5473372781065091</v>
      </c>
      <c r="P28" s="72">
        <v>0.42307692307692307</v>
      </c>
      <c r="Q28" s="72">
        <v>0.86094674556213013</v>
      </c>
      <c r="R28" s="72">
        <v>18.943786982248529</v>
      </c>
      <c r="S28" s="72">
        <v>13.417159763313609</v>
      </c>
      <c r="T28" s="72">
        <v>0.58579881656804733</v>
      </c>
      <c r="U28" s="72">
        <v>27.559171597633171</v>
      </c>
      <c r="V28" s="72">
        <v>56.665680473372895</v>
      </c>
      <c r="W28" s="71" t="s">
        <v>76</v>
      </c>
      <c r="X28" s="70" t="s">
        <v>52</v>
      </c>
      <c r="Y28" s="103">
        <v>45316</v>
      </c>
      <c r="Z28" s="103"/>
      <c r="AA28" s="103" t="s">
        <v>69</v>
      </c>
      <c r="AB28" s="103" t="s">
        <v>61</v>
      </c>
    </row>
    <row r="29" spans="1:28" ht="16.350000000000001" customHeight="1" x14ac:dyDescent="0.25">
      <c r="A29" s="74" t="s">
        <v>157</v>
      </c>
      <c r="B29" s="74" t="s">
        <v>158</v>
      </c>
      <c r="C29" s="74" t="s">
        <v>159</v>
      </c>
      <c r="D29" s="74" t="s">
        <v>108</v>
      </c>
      <c r="E29" s="75">
        <v>12901</v>
      </c>
      <c r="F29" s="74" t="s">
        <v>109</v>
      </c>
      <c r="G29" s="74" t="s">
        <v>90</v>
      </c>
      <c r="H29" s="74" t="s">
        <v>51</v>
      </c>
      <c r="I29" s="73">
        <v>6.17741935483871</v>
      </c>
      <c r="J29" s="72">
        <v>0.36686390532544372</v>
      </c>
      <c r="K29" s="72">
        <v>0.42603550295857973</v>
      </c>
      <c r="L29" s="72">
        <v>1.2662721893491125</v>
      </c>
      <c r="M29" s="72">
        <v>0.41715976331360949</v>
      </c>
      <c r="N29" s="72">
        <v>0.64792899408284033</v>
      </c>
      <c r="O29" s="72">
        <v>1.0177514792899407</v>
      </c>
      <c r="P29" s="72">
        <v>0.62130177514792895</v>
      </c>
      <c r="Q29" s="72">
        <v>0.1893491124260355</v>
      </c>
      <c r="R29" s="72">
        <v>0.19526627218934911</v>
      </c>
      <c r="S29" s="72">
        <v>0</v>
      </c>
      <c r="T29" s="72">
        <v>1.4792899408284023E-2</v>
      </c>
      <c r="U29" s="72">
        <v>2.2662721893491113</v>
      </c>
      <c r="V29" s="72">
        <v>1.8076923076923086</v>
      </c>
      <c r="W29" s="71" t="s">
        <v>76</v>
      </c>
      <c r="X29" s="70" t="s">
        <v>52</v>
      </c>
      <c r="Y29" s="103">
        <v>45449</v>
      </c>
      <c r="Z29" s="103"/>
      <c r="AA29" s="103" t="s">
        <v>69</v>
      </c>
      <c r="AB29" s="103" t="s">
        <v>61</v>
      </c>
    </row>
    <row r="30" spans="1:28" x14ac:dyDescent="0.25">
      <c r="A30" s="74" t="s">
        <v>160</v>
      </c>
      <c r="B30" s="74" t="s">
        <v>161</v>
      </c>
      <c r="C30" s="74" t="s">
        <v>162</v>
      </c>
      <c r="D30" s="74" t="s">
        <v>84</v>
      </c>
      <c r="E30" s="75">
        <v>34112</v>
      </c>
      <c r="F30" s="74" t="s">
        <v>85</v>
      </c>
      <c r="G30" s="74" t="s">
        <v>67</v>
      </c>
      <c r="H30" s="74" t="s">
        <v>51</v>
      </c>
      <c r="I30" s="73">
        <v>3.1301075268817198</v>
      </c>
      <c r="J30" s="72">
        <v>3.1479289940828359</v>
      </c>
      <c r="K30" s="72">
        <v>1.3905325443786978</v>
      </c>
      <c r="L30" s="72">
        <v>2.5917159763313604</v>
      </c>
      <c r="M30" s="72">
        <v>1.6893491124260349</v>
      </c>
      <c r="N30" s="72">
        <v>6.0207100591716021</v>
      </c>
      <c r="O30" s="72">
        <v>2.3076923076923048</v>
      </c>
      <c r="P30" s="72">
        <v>0.21301775147928992</v>
      </c>
      <c r="Q30" s="72">
        <v>0.27810650887573962</v>
      </c>
      <c r="R30" s="72">
        <v>0.27810650887573962</v>
      </c>
      <c r="S30" s="72">
        <v>0.37573964497041423</v>
      </c>
      <c r="T30" s="72">
        <v>0.1686390532544379</v>
      </c>
      <c r="U30" s="72">
        <v>7.9970414201183635</v>
      </c>
      <c r="V30" s="72">
        <v>6.727810650887589</v>
      </c>
      <c r="W30" s="71" t="s">
        <v>76</v>
      </c>
      <c r="X30" s="70" t="s">
        <v>52</v>
      </c>
      <c r="Y30" s="103">
        <v>45393</v>
      </c>
      <c r="Z30" s="103"/>
      <c r="AA30" s="103" t="s">
        <v>69</v>
      </c>
      <c r="AB30" s="103" t="s">
        <v>61</v>
      </c>
    </row>
    <row r="31" spans="1:28" ht="16.350000000000001" customHeight="1" x14ac:dyDescent="0.25">
      <c r="A31" s="74" t="s">
        <v>163</v>
      </c>
      <c r="B31" s="74" t="s">
        <v>164</v>
      </c>
      <c r="C31" s="74" t="s">
        <v>165</v>
      </c>
      <c r="D31" s="74" t="s">
        <v>166</v>
      </c>
      <c r="E31" s="75">
        <v>4102</v>
      </c>
      <c r="F31" s="74" t="s">
        <v>140</v>
      </c>
      <c r="G31" s="74" t="s">
        <v>90</v>
      </c>
      <c r="H31" s="74" t="s">
        <v>51</v>
      </c>
      <c r="I31" s="73">
        <v>5.6586826347305399</v>
      </c>
      <c r="J31" s="72">
        <v>1.4230769230769234</v>
      </c>
      <c r="K31" s="72">
        <v>0.48224852071005908</v>
      </c>
      <c r="L31" s="72">
        <v>1.150887573964497</v>
      </c>
      <c r="M31" s="72">
        <v>0.53550295857988151</v>
      </c>
      <c r="N31" s="72">
        <v>1.5532544378698221</v>
      </c>
      <c r="O31" s="72">
        <v>2.0147928994082847</v>
      </c>
      <c r="P31" s="72">
        <v>0</v>
      </c>
      <c r="Q31" s="72">
        <v>2.3668639053254441E-2</v>
      </c>
      <c r="R31" s="72">
        <v>0.3224852071005917</v>
      </c>
      <c r="S31" s="72">
        <v>0</v>
      </c>
      <c r="T31" s="72">
        <v>0.23668639053254437</v>
      </c>
      <c r="U31" s="72">
        <v>3.0325443786982236</v>
      </c>
      <c r="V31" s="72">
        <v>2.6035502958579873</v>
      </c>
      <c r="W31" s="71" t="s">
        <v>76</v>
      </c>
      <c r="X31" s="70" t="s">
        <v>52</v>
      </c>
      <c r="Y31" s="103">
        <v>45197</v>
      </c>
      <c r="Z31" s="103"/>
      <c r="AA31" s="103" t="s">
        <v>69</v>
      </c>
      <c r="AB31" s="103" t="s">
        <v>61</v>
      </c>
    </row>
    <row r="32" spans="1:28" ht="16.350000000000001" customHeight="1" x14ac:dyDescent="0.25">
      <c r="A32" s="74" t="s">
        <v>167</v>
      </c>
      <c r="B32" s="74" t="s">
        <v>168</v>
      </c>
      <c r="C32" s="74" t="s">
        <v>169</v>
      </c>
      <c r="D32" s="74" t="s">
        <v>95</v>
      </c>
      <c r="E32" s="75">
        <v>75202</v>
      </c>
      <c r="F32" s="74" t="s">
        <v>96</v>
      </c>
      <c r="G32" s="74" t="s">
        <v>90</v>
      </c>
      <c r="H32" s="74" t="s">
        <v>51</v>
      </c>
      <c r="I32" s="73">
        <v>1.2525913802509501</v>
      </c>
      <c r="J32" s="72">
        <v>6.6597633136095915</v>
      </c>
      <c r="K32" s="72">
        <v>2.0710059171597635E-2</v>
      </c>
      <c r="L32" s="72">
        <v>3.5502958579881665E-2</v>
      </c>
      <c r="M32" s="72">
        <v>2.3668639053254437E-2</v>
      </c>
      <c r="N32" s="72">
        <v>2.5917159763313551</v>
      </c>
      <c r="O32" s="72">
        <v>3.7662721893491162</v>
      </c>
      <c r="P32" s="72">
        <v>9.7633136094674583E-2</v>
      </c>
      <c r="Q32" s="72">
        <v>0.28402366863905304</v>
      </c>
      <c r="R32" s="72">
        <v>2.0710059171597635E-2</v>
      </c>
      <c r="S32" s="72">
        <v>1.4792899408284023E-2</v>
      </c>
      <c r="T32" s="72">
        <v>0</v>
      </c>
      <c r="U32" s="72">
        <v>6.7041420118344455</v>
      </c>
      <c r="V32" s="72">
        <v>3.6213017751479581</v>
      </c>
      <c r="W32" s="71" t="s">
        <v>76</v>
      </c>
      <c r="X32" s="70" t="s">
        <v>52</v>
      </c>
      <c r="Y32" s="103">
        <v>45491</v>
      </c>
      <c r="Z32" s="103"/>
      <c r="AA32" s="103" t="s">
        <v>69</v>
      </c>
      <c r="AB32" s="103" t="s">
        <v>54</v>
      </c>
    </row>
    <row r="33" spans="1:28" ht="16.350000000000001" customHeight="1" x14ac:dyDescent="0.25">
      <c r="A33" s="74" t="s">
        <v>170</v>
      </c>
      <c r="B33" s="74" t="s">
        <v>171</v>
      </c>
      <c r="C33" s="74" t="s">
        <v>172</v>
      </c>
      <c r="D33" s="74" t="s">
        <v>173</v>
      </c>
      <c r="E33" s="75">
        <v>80010</v>
      </c>
      <c r="F33" s="74" t="s">
        <v>174</v>
      </c>
      <c r="G33" s="74" t="s">
        <v>60</v>
      </c>
      <c r="H33" s="74" t="s">
        <v>51</v>
      </c>
      <c r="I33" s="73">
        <v>47.452011873350898</v>
      </c>
      <c r="J33" s="72">
        <v>679.72485207099669</v>
      </c>
      <c r="K33" s="72">
        <v>77.905325443786865</v>
      </c>
      <c r="L33" s="72">
        <v>139.34911242603542</v>
      </c>
      <c r="M33" s="72">
        <v>106.40532544378698</v>
      </c>
      <c r="N33" s="72">
        <v>227.49704142011845</v>
      </c>
      <c r="O33" s="72">
        <v>690.15680473371344</v>
      </c>
      <c r="P33" s="72">
        <v>16.591715976331358</v>
      </c>
      <c r="Q33" s="72">
        <v>69.139053254437911</v>
      </c>
      <c r="R33" s="72">
        <v>108.58875739644965</v>
      </c>
      <c r="S33" s="72">
        <v>43.928994082840219</v>
      </c>
      <c r="T33" s="72">
        <v>36.275147928994095</v>
      </c>
      <c r="U33" s="72">
        <v>814.59171597631848</v>
      </c>
      <c r="V33" s="72">
        <v>682.25739644969872</v>
      </c>
      <c r="W33" s="71">
        <v>600</v>
      </c>
      <c r="X33" s="70" t="s">
        <v>52</v>
      </c>
      <c r="Y33" s="103">
        <v>45337</v>
      </c>
      <c r="Z33" s="103"/>
      <c r="AA33" s="103" t="s">
        <v>53</v>
      </c>
      <c r="AB33" s="103" t="s">
        <v>61</v>
      </c>
    </row>
    <row r="34" spans="1:28" ht="16.350000000000001" customHeight="1" x14ac:dyDescent="0.25">
      <c r="A34" s="74" t="s">
        <v>175</v>
      </c>
      <c r="B34" s="74" t="s">
        <v>176</v>
      </c>
      <c r="C34" s="74" t="s">
        <v>177</v>
      </c>
      <c r="D34" s="74" t="s">
        <v>178</v>
      </c>
      <c r="E34" s="75">
        <v>96910</v>
      </c>
      <c r="F34" s="74" t="s">
        <v>179</v>
      </c>
      <c r="G34" s="74" t="s">
        <v>90</v>
      </c>
      <c r="H34" s="74" t="s">
        <v>51</v>
      </c>
      <c r="I34" s="73">
        <v>55.7575757575758</v>
      </c>
      <c r="J34" s="72">
        <v>0.55029585798816572</v>
      </c>
      <c r="K34" s="72">
        <v>1.1242603550295858</v>
      </c>
      <c r="L34" s="72">
        <v>4.2692307692307692</v>
      </c>
      <c r="M34" s="72">
        <v>0</v>
      </c>
      <c r="N34" s="72">
        <v>5.7426035502958568</v>
      </c>
      <c r="O34" s="72">
        <v>0.20118343195266272</v>
      </c>
      <c r="P34" s="72">
        <v>0</v>
      </c>
      <c r="Q34" s="72">
        <v>0</v>
      </c>
      <c r="R34" s="72">
        <v>4.7396449704141999</v>
      </c>
      <c r="S34" s="72">
        <v>1.0029585798816569</v>
      </c>
      <c r="T34" s="72">
        <v>0</v>
      </c>
      <c r="U34" s="72">
        <v>0.20118343195266272</v>
      </c>
      <c r="V34" s="72">
        <v>5.7573964497041414</v>
      </c>
      <c r="W34" s="71" t="s">
        <v>76</v>
      </c>
      <c r="X34" s="70" t="s">
        <v>141</v>
      </c>
      <c r="Y34" s="103">
        <v>45365</v>
      </c>
      <c r="Z34" s="103"/>
      <c r="AA34" s="103" t="s">
        <v>142</v>
      </c>
      <c r="AB34" s="103" t="s">
        <v>61</v>
      </c>
    </row>
    <row r="35" spans="1:28" x14ac:dyDescent="0.25">
      <c r="A35" s="74" t="s">
        <v>180</v>
      </c>
      <c r="B35" s="74" t="s">
        <v>181</v>
      </c>
      <c r="C35" s="74" t="s">
        <v>57</v>
      </c>
      <c r="D35" s="74" t="s">
        <v>58</v>
      </c>
      <c r="E35" s="75">
        <v>92301</v>
      </c>
      <c r="F35" s="74" t="s">
        <v>59</v>
      </c>
      <c r="G35" s="74" t="s">
        <v>60</v>
      </c>
      <c r="H35" s="74" t="s">
        <v>51</v>
      </c>
      <c r="I35" s="73">
        <v>28.040304182509502</v>
      </c>
      <c r="J35" s="72">
        <v>183.88461538461286</v>
      </c>
      <c r="K35" s="72">
        <v>14.405325443786978</v>
      </c>
      <c r="L35" s="72">
        <v>77.319526627219005</v>
      </c>
      <c r="M35" s="72">
        <v>114.01183431952667</v>
      </c>
      <c r="N35" s="72">
        <v>192.33727810650873</v>
      </c>
      <c r="O35" s="72">
        <v>196.94970414200864</v>
      </c>
      <c r="P35" s="72">
        <v>0.29585798816568049</v>
      </c>
      <c r="Q35" s="72">
        <v>3.8461538461538464E-2</v>
      </c>
      <c r="R35" s="72">
        <v>95.278106508875695</v>
      </c>
      <c r="S35" s="72">
        <v>30.523668639053266</v>
      </c>
      <c r="T35" s="72">
        <v>9.0384615384615383</v>
      </c>
      <c r="U35" s="72">
        <v>254.7810650887543</v>
      </c>
      <c r="V35" s="72">
        <v>279.80473372781012</v>
      </c>
      <c r="W35" s="71">
        <v>480</v>
      </c>
      <c r="X35" s="70" t="s">
        <v>52</v>
      </c>
      <c r="Y35" s="103">
        <v>45351</v>
      </c>
      <c r="Z35" s="103"/>
      <c r="AA35" s="103" t="s">
        <v>53</v>
      </c>
      <c r="AB35" s="103" t="s">
        <v>61</v>
      </c>
    </row>
    <row r="36" spans="1:28" ht="16.350000000000001" customHeight="1" x14ac:dyDescent="0.25">
      <c r="A36" s="74" t="s">
        <v>182</v>
      </c>
      <c r="B36" s="74" t="s">
        <v>183</v>
      </c>
      <c r="C36" s="74" t="s">
        <v>184</v>
      </c>
      <c r="D36" s="74" t="s">
        <v>185</v>
      </c>
      <c r="E36" s="75">
        <v>53039</v>
      </c>
      <c r="F36" s="74" t="s">
        <v>101</v>
      </c>
      <c r="G36" s="74" t="s">
        <v>90</v>
      </c>
      <c r="H36" s="74" t="s">
        <v>51</v>
      </c>
      <c r="I36" s="73">
        <v>38.334256694367497</v>
      </c>
      <c r="J36" s="72">
        <v>12.139053254437874</v>
      </c>
      <c r="K36" s="72">
        <v>11.81952662721894</v>
      </c>
      <c r="L36" s="72">
        <v>42.75443786982256</v>
      </c>
      <c r="M36" s="72">
        <v>49.094674556213143</v>
      </c>
      <c r="N36" s="72">
        <v>86.582840236686536</v>
      </c>
      <c r="O36" s="72">
        <v>27.25739644970416</v>
      </c>
      <c r="P36" s="72">
        <v>1.1775147928994083</v>
      </c>
      <c r="Q36" s="72">
        <v>0.7899408284023669</v>
      </c>
      <c r="R36" s="72">
        <v>23.828402366863912</v>
      </c>
      <c r="S36" s="72">
        <v>11.363905325443781</v>
      </c>
      <c r="T36" s="72">
        <v>4.6834319526627208</v>
      </c>
      <c r="U36" s="72">
        <v>75.931952662722125</v>
      </c>
      <c r="V36" s="72">
        <v>83.278106508875894</v>
      </c>
      <c r="W36" s="71" t="s">
        <v>76</v>
      </c>
      <c r="X36" s="70" t="s">
        <v>52</v>
      </c>
      <c r="Y36" s="103">
        <v>45365</v>
      </c>
      <c r="Z36" s="103"/>
      <c r="AA36" s="103" t="s">
        <v>69</v>
      </c>
      <c r="AB36" s="103" t="s">
        <v>61</v>
      </c>
    </row>
    <row r="37" spans="1:28" ht="16.350000000000001" customHeight="1" x14ac:dyDescent="0.25">
      <c r="A37" s="74" t="s">
        <v>186</v>
      </c>
      <c r="B37" s="74" t="s">
        <v>187</v>
      </c>
      <c r="C37" s="74" t="s">
        <v>188</v>
      </c>
      <c r="D37" s="74" t="s">
        <v>95</v>
      </c>
      <c r="E37" s="75">
        <v>78562</v>
      </c>
      <c r="F37" s="74" t="s">
        <v>189</v>
      </c>
      <c r="G37" s="74" t="s">
        <v>90</v>
      </c>
      <c r="H37" s="74" t="s">
        <v>51</v>
      </c>
      <c r="I37" s="73">
        <v>4.3653846153846203</v>
      </c>
      <c r="J37" s="72">
        <v>0.28106508875739628</v>
      </c>
      <c r="K37" s="72">
        <v>0.7514792899408288</v>
      </c>
      <c r="L37" s="72">
        <v>0.44378698224852076</v>
      </c>
      <c r="M37" s="72">
        <v>4.7337278106508882E-2</v>
      </c>
      <c r="N37" s="72">
        <v>1.4852071005917127</v>
      </c>
      <c r="O37" s="72">
        <v>2.9585798816568047E-3</v>
      </c>
      <c r="P37" s="72">
        <v>3.5502958579881658E-2</v>
      </c>
      <c r="Q37" s="72">
        <v>0</v>
      </c>
      <c r="R37" s="72">
        <v>0.84319526627219021</v>
      </c>
      <c r="S37" s="72">
        <v>4.142011834319527E-2</v>
      </c>
      <c r="T37" s="72">
        <v>2.9585798816568047E-3</v>
      </c>
      <c r="U37" s="72">
        <v>0.63609467455621316</v>
      </c>
      <c r="V37" s="72">
        <v>1.5118343195266237</v>
      </c>
      <c r="W37" s="71" t="s">
        <v>76</v>
      </c>
      <c r="X37" s="70" t="s">
        <v>52</v>
      </c>
      <c r="Y37" s="103">
        <v>45509</v>
      </c>
      <c r="Z37" s="103"/>
      <c r="AA37" s="103" t="s">
        <v>69</v>
      </c>
      <c r="AB37" s="103" t="s">
        <v>61</v>
      </c>
    </row>
    <row r="38" spans="1:28" x14ac:dyDescent="0.25">
      <c r="A38" s="74" t="s">
        <v>190</v>
      </c>
      <c r="B38" s="74" t="s">
        <v>191</v>
      </c>
      <c r="C38" s="74" t="s">
        <v>192</v>
      </c>
      <c r="D38" s="74" t="s">
        <v>95</v>
      </c>
      <c r="E38" s="75">
        <v>76837</v>
      </c>
      <c r="F38" s="74" t="s">
        <v>96</v>
      </c>
      <c r="G38" s="74" t="s">
        <v>90</v>
      </c>
      <c r="H38" s="74" t="s">
        <v>75</v>
      </c>
      <c r="I38" s="73">
        <v>40.9051094890511</v>
      </c>
      <c r="J38" s="72">
        <v>124.38165680473377</v>
      </c>
      <c r="K38" s="72">
        <v>19.479289940828437</v>
      </c>
      <c r="L38" s="72">
        <v>1.5798816568047331</v>
      </c>
      <c r="M38" s="72">
        <v>0.21005917159763315</v>
      </c>
      <c r="N38" s="72">
        <v>13.026627218934923</v>
      </c>
      <c r="O38" s="72">
        <v>132.62426035502958</v>
      </c>
      <c r="P38" s="72">
        <v>0</v>
      </c>
      <c r="Q38" s="72">
        <v>0</v>
      </c>
      <c r="R38" s="72">
        <v>0.20414201183431935</v>
      </c>
      <c r="S38" s="72">
        <v>1.3609467455621302</v>
      </c>
      <c r="T38" s="72">
        <v>3.7958579881656802</v>
      </c>
      <c r="U38" s="72">
        <v>140.28994082840177</v>
      </c>
      <c r="V38" s="72">
        <v>62.541420118343133</v>
      </c>
      <c r="W38" s="71" t="s">
        <v>76</v>
      </c>
      <c r="X38" s="70" t="s">
        <v>52</v>
      </c>
      <c r="Y38" s="103">
        <v>45351</v>
      </c>
      <c r="Z38" s="103"/>
      <c r="AA38" s="103" t="s">
        <v>69</v>
      </c>
      <c r="AB38" s="103" t="s">
        <v>61</v>
      </c>
    </row>
    <row r="39" spans="1:28" ht="16.350000000000001" customHeight="1" x14ac:dyDescent="0.25">
      <c r="A39" s="74" t="s">
        <v>193</v>
      </c>
      <c r="B39" s="74" t="s">
        <v>194</v>
      </c>
      <c r="C39" s="74" t="s">
        <v>195</v>
      </c>
      <c r="D39" s="74" t="s">
        <v>95</v>
      </c>
      <c r="E39" s="75">
        <v>79925</v>
      </c>
      <c r="F39" s="74" t="s">
        <v>147</v>
      </c>
      <c r="G39" s="74" t="s">
        <v>110</v>
      </c>
      <c r="H39" s="74" t="s">
        <v>51</v>
      </c>
      <c r="I39" s="73">
        <v>37.697865589847098</v>
      </c>
      <c r="J39" s="72">
        <v>420.43491124259634</v>
      </c>
      <c r="K39" s="72">
        <v>182.72781065088674</v>
      </c>
      <c r="L39" s="72">
        <v>107.62130177514781</v>
      </c>
      <c r="M39" s="72">
        <v>56.937869822485325</v>
      </c>
      <c r="N39" s="72">
        <v>256.10650887573956</v>
      </c>
      <c r="O39" s="72">
        <v>290.38461538461314</v>
      </c>
      <c r="P39" s="72">
        <v>52.31065088757407</v>
      </c>
      <c r="Q39" s="72">
        <v>168.92011834319499</v>
      </c>
      <c r="R39" s="72">
        <v>46.437869822485332</v>
      </c>
      <c r="S39" s="72">
        <v>65.884615384615444</v>
      </c>
      <c r="T39" s="72">
        <v>87.053254437869285</v>
      </c>
      <c r="U39" s="72">
        <v>568.34615384614438</v>
      </c>
      <c r="V39" s="72">
        <v>648.39940828402928</v>
      </c>
      <c r="W39" s="71">
        <v>450</v>
      </c>
      <c r="X39" s="70" t="s">
        <v>52</v>
      </c>
      <c r="Y39" s="103">
        <v>45337</v>
      </c>
      <c r="Z39" s="103"/>
      <c r="AA39" s="103" t="s">
        <v>53</v>
      </c>
      <c r="AB39" s="103" t="s">
        <v>61</v>
      </c>
    </row>
    <row r="40" spans="1:28" ht="16.350000000000001" customHeight="1" x14ac:dyDescent="0.25">
      <c r="A40" s="74" t="s">
        <v>196</v>
      </c>
      <c r="B40" s="74" t="s">
        <v>197</v>
      </c>
      <c r="C40" s="74" t="s">
        <v>198</v>
      </c>
      <c r="D40" s="74" t="s">
        <v>95</v>
      </c>
      <c r="E40" s="75">
        <v>78580</v>
      </c>
      <c r="F40" s="74" t="s">
        <v>189</v>
      </c>
      <c r="G40" s="74" t="s">
        <v>50</v>
      </c>
      <c r="H40" s="74" t="s">
        <v>51</v>
      </c>
      <c r="I40" s="73">
        <v>29.138125665601699</v>
      </c>
      <c r="J40" s="72">
        <v>788.91420118342432</v>
      </c>
      <c r="K40" s="72">
        <v>12.343195266272195</v>
      </c>
      <c r="L40" s="72">
        <v>14.499999999999996</v>
      </c>
      <c r="M40" s="72">
        <v>16.949704142011836</v>
      </c>
      <c r="N40" s="72">
        <v>50.455621301775253</v>
      </c>
      <c r="O40" s="72">
        <v>301.23076923076883</v>
      </c>
      <c r="P40" s="72">
        <v>10.147928994082841</v>
      </c>
      <c r="Q40" s="72">
        <v>470.87278106509086</v>
      </c>
      <c r="R40" s="72">
        <v>18.636094674556208</v>
      </c>
      <c r="S40" s="72">
        <v>6.2485207100591689</v>
      </c>
      <c r="T40" s="72">
        <v>7.85798816568047</v>
      </c>
      <c r="U40" s="72">
        <v>799.96449704141321</v>
      </c>
      <c r="V40" s="72">
        <v>536.03550295858122</v>
      </c>
      <c r="W40" s="71">
        <v>600</v>
      </c>
      <c r="X40" s="70" t="s">
        <v>52</v>
      </c>
      <c r="Y40" s="103">
        <v>45358</v>
      </c>
      <c r="Z40" s="103"/>
      <c r="AA40" s="103" t="s">
        <v>53</v>
      </c>
      <c r="AB40" s="103" t="s">
        <v>61</v>
      </c>
    </row>
    <row r="41" spans="1:28" ht="17.100000000000001" customHeight="1" x14ac:dyDescent="0.25">
      <c r="A41" s="74" t="s">
        <v>199</v>
      </c>
      <c r="B41" s="74" t="s">
        <v>200</v>
      </c>
      <c r="C41" s="74" t="s">
        <v>201</v>
      </c>
      <c r="D41" s="74" t="s">
        <v>202</v>
      </c>
      <c r="E41" s="75">
        <v>7201</v>
      </c>
      <c r="F41" s="74" t="s">
        <v>203</v>
      </c>
      <c r="G41" s="74" t="s">
        <v>60</v>
      </c>
      <c r="H41" s="74" t="s">
        <v>51</v>
      </c>
      <c r="I41" s="73">
        <v>16.673496659242801</v>
      </c>
      <c r="J41" s="72">
        <v>98.349112426034694</v>
      </c>
      <c r="K41" s="72">
        <v>124.5414201183431</v>
      </c>
      <c r="L41" s="72">
        <v>10.828402366864053</v>
      </c>
      <c r="M41" s="72">
        <v>4.6834319526627324</v>
      </c>
      <c r="N41" s="72">
        <v>37.153846153846345</v>
      </c>
      <c r="O41" s="72">
        <v>184.83136094674202</v>
      </c>
      <c r="P41" s="72">
        <v>2.4082840236686383</v>
      </c>
      <c r="Q41" s="72">
        <v>14.008875739645005</v>
      </c>
      <c r="R41" s="72">
        <v>6.659763313609468</v>
      </c>
      <c r="S41" s="72">
        <v>6.6893491124260365</v>
      </c>
      <c r="T41" s="72">
        <v>13.044378698224854</v>
      </c>
      <c r="U41" s="72">
        <v>212.00887573963985</v>
      </c>
      <c r="V41" s="72">
        <v>106.85798816567763</v>
      </c>
      <c r="W41" s="71">
        <v>285</v>
      </c>
      <c r="X41" s="70" t="s">
        <v>52</v>
      </c>
      <c r="Y41" s="103">
        <v>45260</v>
      </c>
      <c r="Z41" s="103"/>
      <c r="AA41" s="103" t="s">
        <v>53</v>
      </c>
      <c r="AB41" s="103" t="s">
        <v>61</v>
      </c>
    </row>
    <row r="42" spans="1:28" ht="15.6" customHeight="1" x14ac:dyDescent="0.25">
      <c r="A42" s="74" t="s">
        <v>204</v>
      </c>
      <c r="B42" s="74" t="s">
        <v>205</v>
      </c>
      <c r="C42" s="74" t="s">
        <v>206</v>
      </c>
      <c r="D42" s="74" t="s">
        <v>124</v>
      </c>
      <c r="E42" s="75">
        <v>85131</v>
      </c>
      <c r="F42" s="74" t="s">
        <v>125</v>
      </c>
      <c r="G42" s="74" t="s">
        <v>50</v>
      </c>
      <c r="H42" s="74" t="s">
        <v>51</v>
      </c>
      <c r="I42" s="73">
        <v>31.130303841520501</v>
      </c>
      <c r="J42" s="72">
        <v>1229.7899408283599</v>
      </c>
      <c r="K42" s="72">
        <v>49.550295857988239</v>
      </c>
      <c r="L42" s="72">
        <v>79.251479289940775</v>
      </c>
      <c r="M42" s="72">
        <v>67.970414201183488</v>
      </c>
      <c r="N42" s="72">
        <v>122.77514792899383</v>
      </c>
      <c r="O42" s="72">
        <v>757.53254437866383</v>
      </c>
      <c r="P42" s="72">
        <v>57.27218934911253</v>
      </c>
      <c r="Q42" s="72">
        <v>488.98224852070405</v>
      </c>
      <c r="R42" s="72">
        <v>51.100591715976371</v>
      </c>
      <c r="S42" s="72">
        <v>26.644970414201172</v>
      </c>
      <c r="T42" s="72">
        <v>51.186390532544479</v>
      </c>
      <c r="U42" s="72">
        <v>1297.6301775147524</v>
      </c>
      <c r="V42" s="72">
        <v>1022.674556212984</v>
      </c>
      <c r="W42" s="71">
        <v>900</v>
      </c>
      <c r="X42" s="70" t="s">
        <v>52</v>
      </c>
      <c r="Y42" s="103">
        <v>45225</v>
      </c>
      <c r="Z42" s="103"/>
      <c r="AA42" s="103" t="s">
        <v>53</v>
      </c>
      <c r="AB42" s="103" t="s">
        <v>61</v>
      </c>
    </row>
    <row r="43" spans="1:28" ht="15.6" customHeight="1" x14ac:dyDescent="0.25">
      <c r="A43" s="74" t="s">
        <v>207</v>
      </c>
      <c r="B43" s="74" t="s">
        <v>208</v>
      </c>
      <c r="C43" s="74" t="s">
        <v>123</v>
      </c>
      <c r="D43" s="74" t="s">
        <v>124</v>
      </c>
      <c r="E43" s="75">
        <v>85132</v>
      </c>
      <c r="F43" s="74" t="s">
        <v>125</v>
      </c>
      <c r="G43" s="74" t="s">
        <v>110</v>
      </c>
      <c r="H43" s="74" t="s">
        <v>75</v>
      </c>
      <c r="I43" s="73">
        <v>10.760928498814</v>
      </c>
      <c r="J43" s="72">
        <v>323.0621301774878</v>
      </c>
      <c r="K43" s="72">
        <v>62.905325443787405</v>
      </c>
      <c r="L43" s="72">
        <v>1.9911242603550097</v>
      </c>
      <c r="M43" s="72">
        <v>1.6568047337278018</v>
      </c>
      <c r="N43" s="72">
        <v>78.147928994082079</v>
      </c>
      <c r="O43" s="72">
        <v>311.22189349109817</v>
      </c>
      <c r="P43" s="72">
        <v>4.4378698224852083E-2</v>
      </c>
      <c r="Q43" s="72">
        <v>0.20118343195266244</v>
      </c>
      <c r="R43" s="72">
        <v>2.1242603550295813</v>
      </c>
      <c r="S43" s="72">
        <v>2.3372781065088741</v>
      </c>
      <c r="T43" s="72">
        <v>15.863905325443799</v>
      </c>
      <c r="U43" s="72">
        <v>369.28994082835214</v>
      </c>
      <c r="V43" s="72">
        <v>250.15384615385437</v>
      </c>
      <c r="W43" s="71">
        <v>392</v>
      </c>
      <c r="X43" s="70" t="s">
        <v>52</v>
      </c>
      <c r="Y43" s="103">
        <v>45337</v>
      </c>
      <c r="Z43" s="103"/>
      <c r="AA43" s="103" t="s">
        <v>53</v>
      </c>
      <c r="AB43" s="103" t="s">
        <v>61</v>
      </c>
    </row>
    <row r="44" spans="1:28" x14ac:dyDescent="0.25">
      <c r="A44" s="74" t="s">
        <v>209</v>
      </c>
      <c r="B44" s="74" t="s">
        <v>208</v>
      </c>
      <c r="C44" s="74" t="s">
        <v>123</v>
      </c>
      <c r="D44" s="74" t="s">
        <v>124</v>
      </c>
      <c r="E44" s="75">
        <v>85232</v>
      </c>
      <c r="F44" s="74" t="s">
        <v>125</v>
      </c>
      <c r="G44" s="74" t="s">
        <v>74</v>
      </c>
      <c r="H44" s="74" t="s">
        <v>75</v>
      </c>
      <c r="I44" s="73">
        <v>2.9498709915223</v>
      </c>
      <c r="J44" s="72">
        <v>157.71005917158072</v>
      </c>
      <c r="K44" s="72">
        <v>27.807692307692886</v>
      </c>
      <c r="L44" s="72">
        <v>12.559171597633354</v>
      </c>
      <c r="M44" s="72">
        <v>6.4704142011834813</v>
      </c>
      <c r="N44" s="72">
        <v>42.420118343196485</v>
      </c>
      <c r="O44" s="72">
        <v>158.33727810649245</v>
      </c>
      <c r="P44" s="72">
        <v>0.86094674556213102</v>
      </c>
      <c r="Q44" s="72">
        <v>2.9289940828402332</v>
      </c>
      <c r="R44" s="72">
        <v>2.8431952662721978</v>
      </c>
      <c r="S44" s="72">
        <v>1.366863905325441</v>
      </c>
      <c r="T44" s="72">
        <v>1.8047337278106403</v>
      </c>
      <c r="U44" s="72">
        <v>198.53254437867204</v>
      </c>
      <c r="V44" s="72">
        <v>146.19822485205191</v>
      </c>
      <c r="W44" s="71" t="s">
        <v>76</v>
      </c>
      <c r="X44" s="70" t="s">
        <v>52</v>
      </c>
      <c r="Y44" s="103">
        <v>45456</v>
      </c>
      <c r="Z44" s="103"/>
      <c r="AA44" s="103" t="s">
        <v>53</v>
      </c>
      <c r="AB44" s="103" t="s">
        <v>61</v>
      </c>
    </row>
    <row r="45" spans="1:28" ht="15.6" customHeight="1" x14ac:dyDescent="0.25">
      <c r="A45" s="74" t="s">
        <v>210</v>
      </c>
      <c r="B45" s="74" t="s">
        <v>211</v>
      </c>
      <c r="C45" s="74" t="s">
        <v>212</v>
      </c>
      <c r="D45" s="74" t="s">
        <v>213</v>
      </c>
      <c r="E45" s="75">
        <v>31537</v>
      </c>
      <c r="F45" s="74" t="s">
        <v>66</v>
      </c>
      <c r="G45" s="74" t="s">
        <v>50</v>
      </c>
      <c r="H45" s="74" t="s">
        <v>75</v>
      </c>
      <c r="I45" s="73">
        <v>41.037527593819</v>
      </c>
      <c r="J45" s="72">
        <v>162.2011834319525</v>
      </c>
      <c r="K45" s="72">
        <v>20.985207100591726</v>
      </c>
      <c r="L45" s="72">
        <v>27.168639053254452</v>
      </c>
      <c r="M45" s="72">
        <v>29.523668639053263</v>
      </c>
      <c r="N45" s="72">
        <v>64.565088757396552</v>
      </c>
      <c r="O45" s="72">
        <v>175.31360946745536</v>
      </c>
      <c r="P45" s="72">
        <v>0</v>
      </c>
      <c r="Q45" s="72">
        <v>0</v>
      </c>
      <c r="R45" s="72">
        <v>9.855029585798821</v>
      </c>
      <c r="S45" s="72">
        <v>3.8816568047337281</v>
      </c>
      <c r="T45" s="72">
        <v>3.9437869822485214</v>
      </c>
      <c r="U45" s="72">
        <v>222.1982248520701</v>
      </c>
      <c r="V45" s="72">
        <v>159.82248520710027</v>
      </c>
      <c r="W45" s="71">
        <v>338</v>
      </c>
      <c r="X45" s="70" t="s">
        <v>52</v>
      </c>
      <c r="Y45" s="103">
        <v>45323</v>
      </c>
      <c r="Z45" s="103"/>
      <c r="AA45" s="103" t="s">
        <v>53</v>
      </c>
      <c r="AB45" s="103" t="s">
        <v>61</v>
      </c>
    </row>
    <row r="46" spans="1:28" ht="15.6" customHeight="1" x14ac:dyDescent="0.25">
      <c r="A46" s="74" t="s">
        <v>214</v>
      </c>
      <c r="B46" s="74" t="s">
        <v>215</v>
      </c>
      <c r="C46" s="74" t="s">
        <v>212</v>
      </c>
      <c r="D46" s="74" t="s">
        <v>213</v>
      </c>
      <c r="E46" s="75">
        <v>31537</v>
      </c>
      <c r="F46" s="74" t="s">
        <v>66</v>
      </c>
      <c r="G46" s="74" t="s">
        <v>50</v>
      </c>
      <c r="H46" s="74" t="s">
        <v>75</v>
      </c>
      <c r="I46" s="73">
        <v>51.623827629911297</v>
      </c>
      <c r="J46" s="72">
        <v>450.41420118342802</v>
      </c>
      <c r="K46" s="72">
        <v>84.109467455621299</v>
      </c>
      <c r="L46" s="72">
        <v>55.798816568047364</v>
      </c>
      <c r="M46" s="72">
        <v>39.875739644970402</v>
      </c>
      <c r="N46" s="72">
        <v>142.60059171597638</v>
      </c>
      <c r="O46" s="72">
        <v>487.59763313609113</v>
      </c>
      <c r="P46" s="72">
        <v>0</v>
      </c>
      <c r="Q46" s="72">
        <v>0</v>
      </c>
      <c r="R46" s="72">
        <v>17.452662721893486</v>
      </c>
      <c r="S46" s="72">
        <v>11.257396449704142</v>
      </c>
      <c r="T46" s="72">
        <v>14.798816568047346</v>
      </c>
      <c r="U46" s="72">
        <v>586.68934911243275</v>
      </c>
      <c r="V46" s="72">
        <v>428.70710059171307</v>
      </c>
      <c r="W46" s="71">
        <v>544</v>
      </c>
      <c r="X46" s="70" t="s">
        <v>52</v>
      </c>
      <c r="Y46" s="103">
        <v>45484</v>
      </c>
      <c r="Z46" s="103"/>
      <c r="AA46" s="103" t="s">
        <v>53</v>
      </c>
      <c r="AB46" s="103" t="s">
        <v>54</v>
      </c>
    </row>
    <row r="47" spans="1:28" ht="15.6" customHeight="1" x14ac:dyDescent="0.25">
      <c r="A47" s="74" t="s">
        <v>216</v>
      </c>
      <c r="B47" s="74" t="s">
        <v>217</v>
      </c>
      <c r="C47" s="74" t="s">
        <v>218</v>
      </c>
      <c r="D47" s="74" t="s">
        <v>219</v>
      </c>
      <c r="E47" s="75">
        <v>56007</v>
      </c>
      <c r="F47" s="74" t="s">
        <v>220</v>
      </c>
      <c r="G47" s="74" t="s">
        <v>67</v>
      </c>
      <c r="H47" s="74" t="s">
        <v>75</v>
      </c>
      <c r="I47" s="73">
        <v>44.433333333333302</v>
      </c>
      <c r="J47" s="72">
        <v>3.9881656804733732</v>
      </c>
      <c r="K47" s="72">
        <v>6.7071005917159754</v>
      </c>
      <c r="L47" s="72">
        <v>30.630177514792898</v>
      </c>
      <c r="M47" s="72">
        <v>6.8195266272189343</v>
      </c>
      <c r="N47" s="72">
        <v>32.02366863905327</v>
      </c>
      <c r="O47" s="72">
        <v>16.121301775147938</v>
      </c>
      <c r="P47" s="72">
        <v>0</v>
      </c>
      <c r="Q47" s="72">
        <v>0</v>
      </c>
      <c r="R47" s="72">
        <v>9.2366863905325438</v>
      </c>
      <c r="S47" s="72">
        <v>2.2189349112426036</v>
      </c>
      <c r="T47" s="72">
        <v>1.3964497041420119</v>
      </c>
      <c r="U47" s="72">
        <v>35.292899408284029</v>
      </c>
      <c r="V47" s="72">
        <v>42.405325443787028</v>
      </c>
      <c r="W47" s="71" t="s">
        <v>76</v>
      </c>
      <c r="X47" s="70" t="s">
        <v>52</v>
      </c>
      <c r="Y47" s="103">
        <v>45358</v>
      </c>
      <c r="Z47" s="103"/>
      <c r="AA47" s="103" t="s">
        <v>69</v>
      </c>
      <c r="AB47" s="103" t="s">
        <v>61</v>
      </c>
    </row>
    <row r="48" spans="1:28" ht="15.6" customHeight="1" x14ac:dyDescent="0.25">
      <c r="A48" s="74" t="s">
        <v>221</v>
      </c>
      <c r="B48" s="74" t="s">
        <v>222</v>
      </c>
      <c r="C48" s="74" t="s">
        <v>223</v>
      </c>
      <c r="D48" s="74" t="s">
        <v>224</v>
      </c>
      <c r="E48" s="75">
        <v>44024</v>
      </c>
      <c r="F48" s="74" t="s">
        <v>115</v>
      </c>
      <c r="G48" s="74" t="s">
        <v>90</v>
      </c>
      <c r="H48" s="74" t="s">
        <v>51</v>
      </c>
      <c r="I48" s="73">
        <v>56.748148148148097</v>
      </c>
      <c r="J48" s="72">
        <v>27.896449704142018</v>
      </c>
      <c r="K48" s="72">
        <v>9.8165680473372756</v>
      </c>
      <c r="L48" s="72">
        <v>11.461538461538462</v>
      </c>
      <c r="M48" s="72">
        <v>4.1834319526627217</v>
      </c>
      <c r="N48" s="72">
        <v>23.48520710059173</v>
      </c>
      <c r="O48" s="72">
        <v>22.594674556213018</v>
      </c>
      <c r="P48" s="72">
        <v>1.3165680473372778</v>
      </c>
      <c r="Q48" s="72">
        <v>5.9615384615384608</v>
      </c>
      <c r="R48" s="72">
        <v>6.2159763313609471</v>
      </c>
      <c r="S48" s="72">
        <v>5.0828402366863887</v>
      </c>
      <c r="T48" s="72">
        <v>8.165680473372781</v>
      </c>
      <c r="U48" s="72">
        <v>33.893491124260372</v>
      </c>
      <c r="V48" s="72">
        <v>33.476331360946773</v>
      </c>
      <c r="W48" s="71" t="s">
        <v>76</v>
      </c>
      <c r="X48" s="70" t="s">
        <v>52</v>
      </c>
      <c r="Y48" s="103">
        <v>45323</v>
      </c>
      <c r="Z48" s="103"/>
      <c r="AA48" s="103" t="s">
        <v>69</v>
      </c>
      <c r="AB48" s="103" t="s">
        <v>61</v>
      </c>
    </row>
    <row r="49" spans="1:28" x14ac:dyDescent="0.25">
      <c r="A49" s="74" t="s">
        <v>225</v>
      </c>
      <c r="B49" s="74" t="s">
        <v>226</v>
      </c>
      <c r="C49" s="74" t="s">
        <v>227</v>
      </c>
      <c r="D49" s="74" t="s">
        <v>58</v>
      </c>
      <c r="E49" s="75">
        <v>93250</v>
      </c>
      <c r="F49" s="74" t="s">
        <v>179</v>
      </c>
      <c r="G49" s="74" t="s">
        <v>60</v>
      </c>
      <c r="H49" s="74" t="s">
        <v>51</v>
      </c>
      <c r="I49" s="73">
        <v>72.125353440150803</v>
      </c>
      <c r="J49" s="72">
        <v>89.751479289940676</v>
      </c>
      <c r="K49" s="72">
        <v>39.094674556213086</v>
      </c>
      <c r="L49" s="72">
        <v>66.352071005917225</v>
      </c>
      <c r="M49" s="72">
        <v>140.61538461538436</v>
      </c>
      <c r="N49" s="72">
        <v>205.13905325443721</v>
      </c>
      <c r="O49" s="72">
        <v>130.30769230769218</v>
      </c>
      <c r="P49" s="72">
        <v>0.36686390532544383</v>
      </c>
      <c r="Q49" s="72">
        <v>0</v>
      </c>
      <c r="R49" s="72">
        <v>86.733727810650905</v>
      </c>
      <c r="S49" s="72">
        <v>7.893491124260354</v>
      </c>
      <c r="T49" s="72">
        <v>8.7100591715976314</v>
      </c>
      <c r="U49" s="72">
        <v>232.47633136094584</v>
      </c>
      <c r="V49" s="72">
        <v>212.05029585798744</v>
      </c>
      <c r="W49" s="71">
        <v>560</v>
      </c>
      <c r="X49" s="70" t="s">
        <v>52</v>
      </c>
      <c r="Y49" s="103">
        <v>45323</v>
      </c>
      <c r="Z49" s="103"/>
      <c r="AA49" s="103" t="s">
        <v>53</v>
      </c>
      <c r="AB49" s="103" t="s">
        <v>61</v>
      </c>
    </row>
    <row r="50" spans="1:28" x14ac:dyDescent="0.25">
      <c r="A50" s="111" t="s">
        <v>630</v>
      </c>
      <c r="B50" s="112" t="s">
        <v>631</v>
      </c>
      <c r="C50" s="112" t="s">
        <v>632</v>
      </c>
      <c r="D50" s="112" t="s">
        <v>382</v>
      </c>
      <c r="E50" s="112">
        <v>939</v>
      </c>
      <c r="F50" s="112" t="s">
        <v>85</v>
      </c>
      <c r="G50" s="112" t="s">
        <v>240</v>
      </c>
      <c r="H50" s="112" t="s">
        <v>51</v>
      </c>
      <c r="I50" s="112">
        <v>8</v>
      </c>
      <c r="J50" s="112">
        <v>0</v>
      </c>
      <c r="K50" s="112">
        <v>1</v>
      </c>
      <c r="L50" s="112">
        <v>3</v>
      </c>
      <c r="M50" s="112">
        <v>1</v>
      </c>
      <c r="N50" s="112">
        <v>5</v>
      </c>
      <c r="O50" s="112">
        <v>1</v>
      </c>
      <c r="P50" s="112">
        <v>0</v>
      </c>
      <c r="Q50" s="112">
        <v>0</v>
      </c>
      <c r="R50" s="112">
        <v>0</v>
      </c>
      <c r="S50" s="112">
        <v>0</v>
      </c>
      <c r="T50" s="112">
        <v>0</v>
      </c>
      <c r="U50" s="112">
        <v>6</v>
      </c>
      <c r="V50" s="112">
        <v>5</v>
      </c>
      <c r="W50" s="114" t="s">
        <v>76</v>
      </c>
      <c r="X50" s="113" t="s">
        <v>76</v>
      </c>
      <c r="Y50" s="114" t="s">
        <v>76</v>
      </c>
      <c r="Z50" s="113"/>
      <c r="AA50" s="114" t="s">
        <v>76</v>
      </c>
      <c r="AB50" s="114" t="s">
        <v>76</v>
      </c>
    </row>
    <row r="51" spans="1:28" ht="15.6" customHeight="1" x14ac:dyDescent="0.25">
      <c r="A51" s="74" t="s">
        <v>228</v>
      </c>
      <c r="B51" s="74" t="s">
        <v>229</v>
      </c>
      <c r="C51" s="74" t="s">
        <v>230</v>
      </c>
      <c r="D51" s="74" t="s">
        <v>48</v>
      </c>
      <c r="E51" s="75">
        <v>39520</v>
      </c>
      <c r="F51" s="74" t="s">
        <v>49</v>
      </c>
      <c r="G51" s="74" t="s">
        <v>67</v>
      </c>
      <c r="H51" s="74" t="s">
        <v>51</v>
      </c>
      <c r="I51" s="73">
        <v>2.44132841328413</v>
      </c>
      <c r="J51" s="72">
        <v>4.9082840236686627</v>
      </c>
      <c r="K51" s="72">
        <v>2.0976331360946707</v>
      </c>
      <c r="L51" s="72">
        <v>2.2159763313609435</v>
      </c>
      <c r="M51" s="72">
        <v>0.67159763313609477</v>
      </c>
      <c r="N51" s="72">
        <v>2.9319526627218884</v>
      </c>
      <c r="O51" s="72">
        <v>6.6094674556213429</v>
      </c>
      <c r="P51" s="72">
        <v>6.5088757396449717E-2</v>
      </c>
      <c r="Q51" s="72">
        <v>0.28698224852070991</v>
      </c>
      <c r="R51" s="72">
        <v>7.9881656804733719E-2</v>
      </c>
      <c r="S51" s="72">
        <v>2.9585798816568046E-2</v>
      </c>
      <c r="T51" s="72">
        <v>1.4792899408284023E-2</v>
      </c>
      <c r="U51" s="72">
        <v>9.7692307692308553</v>
      </c>
      <c r="V51" s="72">
        <v>5.949704142011865</v>
      </c>
      <c r="W51" s="71" t="s">
        <v>76</v>
      </c>
      <c r="X51" s="70" t="s">
        <v>52</v>
      </c>
      <c r="Y51" s="103">
        <v>45421</v>
      </c>
      <c r="Z51" s="103"/>
      <c r="AA51" s="103" t="s">
        <v>69</v>
      </c>
      <c r="AB51" s="103" t="s">
        <v>91</v>
      </c>
    </row>
    <row r="52" spans="1:28" ht="15.6" customHeight="1" x14ac:dyDescent="0.25">
      <c r="A52" s="63" t="s">
        <v>231</v>
      </c>
      <c r="B52" s="63" t="s">
        <v>232</v>
      </c>
      <c r="C52" s="74" t="s">
        <v>233</v>
      </c>
      <c r="D52" s="74" t="s">
        <v>234</v>
      </c>
      <c r="E52" s="75">
        <v>89015</v>
      </c>
      <c r="F52" s="74" t="s">
        <v>235</v>
      </c>
      <c r="G52" s="74" t="s">
        <v>90</v>
      </c>
      <c r="H52" s="74" t="s">
        <v>51</v>
      </c>
      <c r="I52" s="73">
        <v>36.441497659906403</v>
      </c>
      <c r="J52" s="72">
        <v>11.573964497041423</v>
      </c>
      <c r="K52" s="72">
        <v>18.701183431952675</v>
      </c>
      <c r="L52" s="72">
        <v>25.047337278106497</v>
      </c>
      <c r="M52" s="72">
        <v>13.547337278106511</v>
      </c>
      <c r="N52" s="72">
        <v>43.458579881656959</v>
      </c>
      <c r="O52" s="72">
        <v>12.313609467455629</v>
      </c>
      <c r="P52" s="72">
        <v>9.7899408284023632</v>
      </c>
      <c r="Q52" s="72">
        <v>3.3076923076923075</v>
      </c>
      <c r="R52" s="72">
        <v>21.585798816568055</v>
      </c>
      <c r="S52" s="72">
        <v>9.6656804733727775</v>
      </c>
      <c r="T52" s="72">
        <v>7.0650887573964463</v>
      </c>
      <c r="U52" s="72">
        <v>30.553254437869857</v>
      </c>
      <c r="V52" s="72">
        <v>61.485207100591978</v>
      </c>
      <c r="W52" s="71" t="s">
        <v>76</v>
      </c>
      <c r="X52" s="70" t="s">
        <v>52</v>
      </c>
      <c r="Y52" s="103">
        <v>45372</v>
      </c>
      <c r="Z52" s="103"/>
      <c r="AA52" s="103" t="s">
        <v>69</v>
      </c>
      <c r="AB52" s="103" t="s">
        <v>61</v>
      </c>
    </row>
    <row r="53" spans="1:28" x14ac:dyDescent="0.25">
      <c r="A53" s="74" t="s">
        <v>236</v>
      </c>
      <c r="B53" s="74" t="s">
        <v>237</v>
      </c>
      <c r="C53" s="74" t="s">
        <v>238</v>
      </c>
      <c r="D53" s="74" t="s">
        <v>239</v>
      </c>
      <c r="E53" s="75">
        <v>96819</v>
      </c>
      <c r="F53" s="74" t="s">
        <v>179</v>
      </c>
      <c r="G53" s="74" t="s">
        <v>240</v>
      </c>
      <c r="H53" s="74" t="s">
        <v>51</v>
      </c>
      <c r="I53" s="73">
        <v>34.6666666666667</v>
      </c>
      <c r="J53" s="72">
        <v>1.2692307692307694</v>
      </c>
      <c r="K53" s="72">
        <v>7.2189349112426013</v>
      </c>
      <c r="L53" s="72">
        <v>4.5207100591715985</v>
      </c>
      <c r="M53" s="72">
        <v>7.2396449704142043</v>
      </c>
      <c r="N53" s="72">
        <v>12.369822485207107</v>
      </c>
      <c r="O53" s="72">
        <v>4.9289940828402345</v>
      </c>
      <c r="P53" s="72">
        <v>0.9349112426035503</v>
      </c>
      <c r="Q53" s="72">
        <v>2.0147928994082842</v>
      </c>
      <c r="R53" s="72">
        <v>10.461538461538469</v>
      </c>
      <c r="S53" s="72">
        <v>1.7958579881656798</v>
      </c>
      <c r="T53" s="72">
        <v>0.21301775147928997</v>
      </c>
      <c r="U53" s="72">
        <v>7.7781065088757364</v>
      </c>
      <c r="V53" s="72">
        <v>15.857988165680485</v>
      </c>
      <c r="W53" s="71" t="s">
        <v>76</v>
      </c>
      <c r="X53" s="70" t="s">
        <v>76</v>
      </c>
      <c r="Y53" s="103" t="s">
        <v>76</v>
      </c>
      <c r="Z53" s="103"/>
      <c r="AA53" s="103" t="s">
        <v>76</v>
      </c>
      <c r="AB53" s="103" t="s">
        <v>76</v>
      </c>
    </row>
    <row r="54" spans="1:28" x14ac:dyDescent="0.25">
      <c r="A54" s="74" t="s">
        <v>241</v>
      </c>
      <c r="B54" s="74" t="s">
        <v>242</v>
      </c>
      <c r="C54" s="74" t="s">
        <v>243</v>
      </c>
      <c r="D54" s="74" t="s">
        <v>95</v>
      </c>
      <c r="E54" s="75">
        <v>77032</v>
      </c>
      <c r="F54" s="74" t="s">
        <v>244</v>
      </c>
      <c r="G54" s="74" t="s">
        <v>60</v>
      </c>
      <c r="H54" s="74" t="s">
        <v>51</v>
      </c>
      <c r="I54" s="73">
        <v>32.683379641323597</v>
      </c>
      <c r="J54" s="72">
        <v>760.31656804733677</v>
      </c>
      <c r="K54" s="72">
        <v>18.748520710059186</v>
      </c>
      <c r="L54" s="72">
        <v>1.9999999999999991</v>
      </c>
      <c r="M54" s="72">
        <v>0.54437869822485219</v>
      </c>
      <c r="N54" s="72">
        <v>11.017751479289949</v>
      </c>
      <c r="O54" s="72">
        <v>546.11538461538373</v>
      </c>
      <c r="P54" s="72">
        <v>0.68639053254437865</v>
      </c>
      <c r="Q54" s="72">
        <v>223.78994082840146</v>
      </c>
      <c r="R54" s="72">
        <v>0.66272189349112431</v>
      </c>
      <c r="S54" s="72">
        <v>2.6893491124260356</v>
      </c>
      <c r="T54" s="72">
        <v>3.5147928994082851</v>
      </c>
      <c r="U54" s="72">
        <v>774.74260355029139</v>
      </c>
      <c r="V54" s="72">
        <v>376.93491124259896</v>
      </c>
      <c r="W54" s="71">
        <v>750</v>
      </c>
      <c r="X54" s="70" t="s">
        <v>52</v>
      </c>
      <c r="Y54" s="103">
        <v>45323</v>
      </c>
      <c r="Z54" s="103"/>
      <c r="AA54" s="103" t="s">
        <v>53</v>
      </c>
      <c r="AB54" s="103" t="s">
        <v>61</v>
      </c>
    </row>
    <row r="55" spans="1:28" ht="15.6" customHeight="1" x14ac:dyDescent="0.25">
      <c r="A55" s="74" t="s">
        <v>245</v>
      </c>
      <c r="B55" s="74" t="s">
        <v>246</v>
      </c>
      <c r="C55" s="74" t="s">
        <v>247</v>
      </c>
      <c r="D55" s="74" t="s">
        <v>95</v>
      </c>
      <c r="E55" s="75">
        <v>77351</v>
      </c>
      <c r="F55" s="74" t="s">
        <v>244</v>
      </c>
      <c r="G55" s="74" t="s">
        <v>50</v>
      </c>
      <c r="H55" s="74" t="s">
        <v>75</v>
      </c>
      <c r="I55" s="73">
        <v>30.9826252377933</v>
      </c>
      <c r="J55" s="72">
        <v>700.88165680472798</v>
      </c>
      <c r="K55" s="72">
        <v>3.9970414201183435</v>
      </c>
      <c r="L55" s="72">
        <v>4.218934911242604</v>
      </c>
      <c r="M55" s="72">
        <v>2.0266272189349106</v>
      </c>
      <c r="N55" s="72">
        <v>13.896449704142007</v>
      </c>
      <c r="O55" s="72">
        <v>697.227810650881</v>
      </c>
      <c r="P55" s="72">
        <v>0</v>
      </c>
      <c r="Q55" s="72">
        <v>0</v>
      </c>
      <c r="R55" s="72">
        <v>1.346153846153846</v>
      </c>
      <c r="S55" s="72">
        <v>1.6449704142011834</v>
      </c>
      <c r="T55" s="72">
        <v>1.9437869822485208</v>
      </c>
      <c r="U55" s="72">
        <v>706.18934911242093</v>
      </c>
      <c r="V55" s="72">
        <v>302.19526627218778</v>
      </c>
      <c r="W55" s="71">
        <v>350</v>
      </c>
      <c r="X55" s="70" t="s">
        <v>52</v>
      </c>
      <c r="Y55" s="103">
        <v>45337</v>
      </c>
      <c r="Z55" s="103"/>
      <c r="AA55" s="103" t="s">
        <v>69</v>
      </c>
      <c r="AB55" s="103" t="s">
        <v>61</v>
      </c>
    </row>
    <row r="56" spans="1:28" x14ac:dyDescent="0.25">
      <c r="A56" s="74" t="s">
        <v>248</v>
      </c>
      <c r="B56" s="74" t="s">
        <v>249</v>
      </c>
      <c r="C56" s="74" t="s">
        <v>250</v>
      </c>
      <c r="D56" s="74" t="s">
        <v>58</v>
      </c>
      <c r="E56" s="75">
        <v>92231</v>
      </c>
      <c r="F56" s="74" t="s">
        <v>251</v>
      </c>
      <c r="G56" s="74" t="s">
        <v>60</v>
      </c>
      <c r="H56" s="74" t="s">
        <v>51</v>
      </c>
      <c r="I56" s="73">
        <v>40.612383038025101</v>
      </c>
      <c r="J56" s="72">
        <v>569.52958579880772</v>
      </c>
      <c r="K56" s="72">
        <v>9.3224852071006037</v>
      </c>
      <c r="L56" s="72">
        <v>18.03550295857988</v>
      </c>
      <c r="M56" s="72">
        <v>24.603550295857985</v>
      </c>
      <c r="N56" s="72">
        <v>72.621301775148012</v>
      </c>
      <c r="O56" s="72">
        <v>533.91420118342512</v>
      </c>
      <c r="P56" s="72">
        <v>0.33431952662721892</v>
      </c>
      <c r="Q56" s="72">
        <v>14.621301775147936</v>
      </c>
      <c r="R56" s="72">
        <v>31.428994082840251</v>
      </c>
      <c r="S56" s="72">
        <v>10.085798816568047</v>
      </c>
      <c r="T56" s="72">
        <v>11.156804733727816</v>
      </c>
      <c r="U56" s="72">
        <v>568.81952662721062</v>
      </c>
      <c r="V56" s="72">
        <v>319.94378698224631</v>
      </c>
      <c r="W56" s="71">
        <v>640</v>
      </c>
      <c r="X56" s="70" t="s">
        <v>52</v>
      </c>
      <c r="Y56" s="103">
        <v>45316</v>
      </c>
      <c r="Z56" s="103"/>
      <c r="AA56" s="103" t="s">
        <v>53</v>
      </c>
      <c r="AB56" s="103" t="s">
        <v>61</v>
      </c>
    </row>
    <row r="57" spans="1:28" ht="15.6" customHeight="1" x14ac:dyDescent="0.25">
      <c r="A57" s="74" t="s">
        <v>252</v>
      </c>
      <c r="B57" s="74" t="s">
        <v>253</v>
      </c>
      <c r="C57" s="74" t="s">
        <v>254</v>
      </c>
      <c r="D57" s="74" t="s">
        <v>73</v>
      </c>
      <c r="E57" s="75">
        <v>71251</v>
      </c>
      <c r="F57" s="74" t="s">
        <v>49</v>
      </c>
      <c r="G57" s="74" t="s">
        <v>50</v>
      </c>
      <c r="H57" s="74" t="s">
        <v>51</v>
      </c>
      <c r="I57" s="73">
        <v>26.715866138102701</v>
      </c>
      <c r="J57" s="72">
        <v>792.35798816565887</v>
      </c>
      <c r="K57" s="72">
        <v>39.674556213018057</v>
      </c>
      <c r="L57" s="72">
        <v>4.0384615384615374</v>
      </c>
      <c r="M57" s="72">
        <v>3.2544378698224841</v>
      </c>
      <c r="N57" s="72">
        <v>28.994082840236828</v>
      </c>
      <c r="O57" s="72">
        <v>810.18639053252207</v>
      </c>
      <c r="P57" s="72">
        <v>1.4792899408284023E-2</v>
      </c>
      <c r="Q57" s="72">
        <v>0.13017751479289941</v>
      </c>
      <c r="R57" s="72">
        <v>3.2928994082840242</v>
      </c>
      <c r="S57" s="72">
        <v>4.671597633136094</v>
      </c>
      <c r="T57" s="72">
        <v>12.464497041420138</v>
      </c>
      <c r="U57" s="72">
        <v>818.89644970411916</v>
      </c>
      <c r="V57" s="72">
        <v>649.71005917158459</v>
      </c>
      <c r="W57" s="71">
        <v>500</v>
      </c>
      <c r="X57" s="70" t="s">
        <v>52</v>
      </c>
      <c r="Y57" s="103">
        <v>45484</v>
      </c>
      <c r="Z57" s="103"/>
      <c r="AA57" s="103" t="s">
        <v>53</v>
      </c>
      <c r="AB57" s="103" t="s">
        <v>61</v>
      </c>
    </row>
    <row r="58" spans="1:28" x14ac:dyDescent="0.25">
      <c r="A58" s="74" t="s">
        <v>255</v>
      </c>
      <c r="B58" s="74" t="s">
        <v>256</v>
      </c>
      <c r="C58" s="74" t="s">
        <v>257</v>
      </c>
      <c r="D58" s="74" t="s">
        <v>95</v>
      </c>
      <c r="E58" s="75">
        <v>77301</v>
      </c>
      <c r="F58" s="74" t="s">
        <v>244</v>
      </c>
      <c r="G58" s="74" t="s">
        <v>67</v>
      </c>
      <c r="H58" s="74" t="s">
        <v>51</v>
      </c>
      <c r="I58" s="73">
        <v>39.436719454100697</v>
      </c>
      <c r="J58" s="72">
        <v>819.02958579879794</v>
      </c>
      <c r="K58" s="72">
        <v>36.559171597633167</v>
      </c>
      <c r="L58" s="72">
        <v>4.2869822485207099</v>
      </c>
      <c r="M58" s="72">
        <v>1.8461538461538463</v>
      </c>
      <c r="N58" s="72">
        <v>16.704142011834332</v>
      </c>
      <c r="O58" s="72">
        <v>845.01775147927185</v>
      </c>
      <c r="P58" s="72">
        <v>0</v>
      </c>
      <c r="Q58" s="72">
        <v>0</v>
      </c>
      <c r="R58" s="72">
        <v>1.1508875739644968</v>
      </c>
      <c r="S58" s="72">
        <v>1.724852071005917</v>
      </c>
      <c r="T58" s="72">
        <v>2.7396449704142003</v>
      </c>
      <c r="U58" s="72">
        <v>856.1065088757216</v>
      </c>
      <c r="V58" s="72">
        <v>753.42011834319226</v>
      </c>
      <c r="W58" s="71" t="s">
        <v>76</v>
      </c>
      <c r="X58" s="70" t="s">
        <v>52</v>
      </c>
      <c r="Y58" s="103">
        <v>45274</v>
      </c>
      <c r="Z58" s="103"/>
      <c r="AA58" s="103" t="s">
        <v>69</v>
      </c>
      <c r="AB58" s="103" t="s">
        <v>61</v>
      </c>
    </row>
    <row r="59" spans="1:28" ht="15.6" customHeight="1" x14ac:dyDescent="0.25">
      <c r="A59" s="74" t="s">
        <v>258</v>
      </c>
      <c r="B59" s="74" t="s">
        <v>259</v>
      </c>
      <c r="C59" s="74" t="s">
        <v>260</v>
      </c>
      <c r="D59" s="74" t="s">
        <v>219</v>
      </c>
      <c r="E59" s="75">
        <v>56201</v>
      </c>
      <c r="F59" s="74" t="s">
        <v>220</v>
      </c>
      <c r="G59" s="74" t="s">
        <v>67</v>
      </c>
      <c r="H59" s="74" t="s">
        <v>51</v>
      </c>
      <c r="I59" s="73">
        <v>50.929260450160797</v>
      </c>
      <c r="J59" s="72">
        <v>11.020710059171599</v>
      </c>
      <c r="K59" s="72">
        <v>12.695266272189347</v>
      </c>
      <c r="L59" s="72">
        <v>62.795857988165807</v>
      </c>
      <c r="M59" s="72">
        <v>18.642011834319533</v>
      </c>
      <c r="N59" s="72">
        <v>59.781065088757508</v>
      </c>
      <c r="O59" s="72">
        <v>32.452662721893525</v>
      </c>
      <c r="P59" s="72">
        <v>8.1005917159763321</v>
      </c>
      <c r="Q59" s="72">
        <v>4.8195266272189361</v>
      </c>
      <c r="R59" s="72">
        <v>23.088757396449704</v>
      </c>
      <c r="S59" s="72">
        <v>6.0473372781065082</v>
      </c>
      <c r="T59" s="72">
        <v>8.8372781065088741</v>
      </c>
      <c r="U59" s="72">
        <v>67.180473372781165</v>
      </c>
      <c r="V59" s="72">
        <v>92.677514792899302</v>
      </c>
      <c r="W59" s="71" t="s">
        <v>76</v>
      </c>
      <c r="X59" s="70" t="s">
        <v>52</v>
      </c>
      <c r="Y59" s="103">
        <v>45365</v>
      </c>
      <c r="Z59" s="103"/>
      <c r="AA59" s="103" t="s">
        <v>69</v>
      </c>
      <c r="AB59" s="103" t="s">
        <v>61</v>
      </c>
    </row>
    <row r="60" spans="1:28" ht="15.6" customHeight="1" x14ac:dyDescent="0.25">
      <c r="A60" s="74" t="s">
        <v>261</v>
      </c>
      <c r="B60" s="74" t="s">
        <v>262</v>
      </c>
      <c r="C60" s="74" t="s">
        <v>263</v>
      </c>
      <c r="D60" s="74" t="s">
        <v>95</v>
      </c>
      <c r="E60" s="75">
        <v>78118</v>
      </c>
      <c r="F60" s="74" t="s">
        <v>264</v>
      </c>
      <c r="G60" s="74" t="s">
        <v>50</v>
      </c>
      <c r="H60" s="74" t="s">
        <v>51</v>
      </c>
      <c r="I60" s="73">
        <v>42.263626126126098</v>
      </c>
      <c r="J60" s="72">
        <v>1112.0443786982105</v>
      </c>
      <c r="K60" s="72">
        <v>9.8254437869822553</v>
      </c>
      <c r="L60" s="72">
        <v>1.0414201183431953</v>
      </c>
      <c r="M60" s="72">
        <v>1.4792899408284023E-2</v>
      </c>
      <c r="N60" s="72">
        <v>24.68343195266273</v>
      </c>
      <c r="O60" s="72">
        <v>1025.2958579881481</v>
      </c>
      <c r="P60" s="72">
        <v>1.1420118343195267</v>
      </c>
      <c r="Q60" s="72">
        <v>71.804733727810287</v>
      </c>
      <c r="R60" s="72">
        <v>0.42011834319526631</v>
      </c>
      <c r="S60" s="72">
        <v>2.2396449704142012</v>
      </c>
      <c r="T60" s="72">
        <v>14.136094674556213</v>
      </c>
      <c r="U60" s="72">
        <v>1106.1301775147781</v>
      </c>
      <c r="V60" s="72">
        <v>733.66568047335886</v>
      </c>
      <c r="W60" s="71">
        <v>830</v>
      </c>
      <c r="X60" s="70" t="s">
        <v>52</v>
      </c>
      <c r="Y60" s="103">
        <v>45372</v>
      </c>
      <c r="Z60" s="103"/>
      <c r="AA60" s="103" t="s">
        <v>53</v>
      </c>
      <c r="AB60" s="103" t="s">
        <v>61</v>
      </c>
    </row>
    <row r="61" spans="1:28" ht="15.75" customHeight="1" x14ac:dyDescent="0.25">
      <c r="A61" s="74" t="s">
        <v>265</v>
      </c>
      <c r="B61" s="74" t="s">
        <v>266</v>
      </c>
      <c r="C61" s="74" t="s">
        <v>267</v>
      </c>
      <c r="D61" s="74" t="s">
        <v>268</v>
      </c>
      <c r="E61" s="75">
        <v>74647</v>
      </c>
      <c r="F61" s="74" t="s">
        <v>101</v>
      </c>
      <c r="G61" s="74" t="s">
        <v>67</v>
      </c>
      <c r="H61" s="74" t="s">
        <v>51</v>
      </c>
      <c r="I61" s="73">
        <v>38.9185580774366</v>
      </c>
      <c r="J61" s="72">
        <v>34.165680473372895</v>
      </c>
      <c r="K61" s="72">
        <v>15.591715976331365</v>
      </c>
      <c r="L61" s="72">
        <v>22.076923076923077</v>
      </c>
      <c r="M61" s="72">
        <v>15.204142011834321</v>
      </c>
      <c r="N61" s="72">
        <v>45.630177514793012</v>
      </c>
      <c r="O61" s="72">
        <v>34.875739644970523</v>
      </c>
      <c r="P61" s="72">
        <v>1.0976331360946745</v>
      </c>
      <c r="Q61" s="72">
        <v>5.4349112426035546</v>
      </c>
      <c r="R61" s="72">
        <v>15.781065088757396</v>
      </c>
      <c r="S61" s="72">
        <v>5.4911242603550292</v>
      </c>
      <c r="T61" s="72">
        <v>7.2840236686390538</v>
      </c>
      <c r="U61" s="72">
        <v>58.482248520710172</v>
      </c>
      <c r="V61" s="72">
        <v>75.304733727810628</v>
      </c>
      <c r="W61" s="71" t="s">
        <v>76</v>
      </c>
      <c r="X61" s="70" t="s">
        <v>52</v>
      </c>
      <c r="Y61" s="103">
        <v>45358</v>
      </c>
      <c r="Z61" s="103"/>
      <c r="AA61" s="103" t="s">
        <v>69</v>
      </c>
      <c r="AB61" s="103" t="s">
        <v>61</v>
      </c>
    </row>
    <row r="62" spans="1:28" ht="15.6" customHeight="1" x14ac:dyDescent="0.25">
      <c r="A62" s="74" t="s">
        <v>269</v>
      </c>
      <c r="B62" s="74" t="s">
        <v>270</v>
      </c>
      <c r="C62" s="74" t="s">
        <v>271</v>
      </c>
      <c r="D62" s="74" t="s">
        <v>272</v>
      </c>
      <c r="E62" s="75">
        <v>37918</v>
      </c>
      <c r="F62" s="74" t="s">
        <v>49</v>
      </c>
      <c r="G62" s="74" t="s">
        <v>90</v>
      </c>
      <c r="H62" s="74" t="s">
        <v>51</v>
      </c>
      <c r="I62" s="73">
        <v>1.81095406360424</v>
      </c>
      <c r="J62" s="72">
        <v>0.71005917159763376</v>
      </c>
      <c r="K62" s="72">
        <v>0.92011834319526808</v>
      </c>
      <c r="L62" s="72">
        <v>0.88461538461538625</v>
      </c>
      <c r="M62" s="72">
        <v>0.5325443786982248</v>
      </c>
      <c r="N62" s="72">
        <v>2.0769230769230682</v>
      </c>
      <c r="O62" s="72">
        <v>0.88165680473372932</v>
      </c>
      <c r="P62" s="72">
        <v>2.0710059171597635E-2</v>
      </c>
      <c r="Q62" s="72">
        <v>6.8047337278106523E-2</v>
      </c>
      <c r="R62" s="72">
        <v>5.9171597633136093E-3</v>
      </c>
      <c r="S62" s="72">
        <v>2.9585798816568047E-3</v>
      </c>
      <c r="T62" s="72">
        <v>1.4792899408284023E-2</v>
      </c>
      <c r="U62" s="72">
        <v>3.0236686390532435</v>
      </c>
      <c r="V62" s="72">
        <v>2.5029585798816489</v>
      </c>
      <c r="W62" s="71" t="s">
        <v>76</v>
      </c>
      <c r="X62" s="70" t="s">
        <v>141</v>
      </c>
      <c r="Y62" s="103">
        <v>44949</v>
      </c>
      <c r="Z62" s="103" t="s">
        <v>68</v>
      </c>
      <c r="AA62" s="103" t="s">
        <v>142</v>
      </c>
      <c r="AB62" s="103" t="s">
        <v>61</v>
      </c>
    </row>
    <row r="63" spans="1:28" ht="15.6" customHeight="1" x14ac:dyDescent="0.25">
      <c r="A63" s="74" t="s">
        <v>273</v>
      </c>
      <c r="B63" s="74" t="s">
        <v>274</v>
      </c>
      <c r="C63" s="74" t="s">
        <v>275</v>
      </c>
      <c r="D63" s="74" t="s">
        <v>84</v>
      </c>
      <c r="E63" s="75">
        <v>33194</v>
      </c>
      <c r="F63" s="74" t="s">
        <v>85</v>
      </c>
      <c r="G63" s="74" t="s">
        <v>110</v>
      </c>
      <c r="H63" s="74" t="s">
        <v>75</v>
      </c>
      <c r="I63" s="73">
        <v>38.366458414681802</v>
      </c>
      <c r="J63" s="72">
        <v>16.721893491124288</v>
      </c>
      <c r="K63" s="72">
        <v>7.2218934911242609</v>
      </c>
      <c r="L63" s="72">
        <v>245.62130177514615</v>
      </c>
      <c r="M63" s="72">
        <v>316.03846153845956</v>
      </c>
      <c r="N63" s="72">
        <v>392.30177514792609</v>
      </c>
      <c r="O63" s="72">
        <v>192.72485207100436</v>
      </c>
      <c r="P63" s="72">
        <v>0.57692307692307698</v>
      </c>
      <c r="Q63" s="72">
        <v>0</v>
      </c>
      <c r="R63" s="72">
        <v>113.54733727810638</v>
      </c>
      <c r="S63" s="72">
        <v>29.307692307692321</v>
      </c>
      <c r="T63" s="72">
        <v>16.792899408284025</v>
      </c>
      <c r="U63" s="72">
        <v>425.95562130177115</v>
      </c>
      <c r="V63" s="72">
        <v>430.60355029585463</v>
      </c>
      <c r="W63" s="71">
        <v>450</v>
      </c>
      <c r="X63" s="70" t="s">
        <v>52</v>
      </c>
      <c r="Y63" s="103">
        <v>45547</v>
      </c>
      <c r="Z63" s="103"/>
      <c r="AA63" s="103" t="s">
        <v>53</v>
      </c>
      <c r="AB63" s="103" t="s">
        <v>54</v>
      </c>
    </row>
    <row r="64" spans="1:28" ht="15.6" customHeight="1" x14ac:dyDescent="0.25">
      <c r="A64" s="74" t="s">
        <v>276</v>
      </c>
      <c r="B64" s="74" t="s">
        <v>277</v>
      </c>
      <c r="C64" s="74" t="s">
        <v>278</v>
      </c>
      <c r="D64" s="74" t="s">
        <v>95</v>
      </c>
      <c r="E64" s="75">
        <v>78041</v>
      </c>
      <c r="F64" s="74" t="s">
        <v>189</v>
      </c>
      <c r="G64" s="74" t="s">
        <v>50</v>
      </c>
      <c r="H64" s="74" t="s">
        <v>51</v>
      </c>
      <c r="I64" s="73">
        <v>26.8606091894682</v>
      </c>
      <c r="J64" s="72">
        <v>280.45562130177342</v>
      </c>
      <c r="K64" s="72">
        <v>5.5739644970414197</v>
      </c>
      <c r="L64" s="72">
        <v>4.7071005917159772</v>
      </c>
      <c r="M64" s="72">
        <v>11.272189349112423</v>
      </c>
      <c r="N64" s="72">
        <v>2.0384615384615383</v>
      </c>
      <c r="O64" s="72">
        <v>29.760355029585931</v>
      </c>
      <c r="P64" s="72">
        <v>15.455621301775155</v>
      </c>
      <c r="Q64" s="72">
        <v>254.75443786981921</v>
      </c>
      <c r="R64" s="72">
        <v>5.5976331360946725</v>
      </c>
      <c r="S64" s="72">
        <v>3.523668639053255</v>
      </c>
      <c r="T64" s="72">
        <v>6.0976331360946743</v>
      </c>
      <c r="U64" s="72">
        <v>286.78994082840052</v>
      </c>
      <c r="V64" s="72">
        <v>217.46745562129726</v>
      </c>
      <c r="W64" s="71" t="s">
        <v>76</v>
      </c>
      <c r="X64" s="70" t="s">
        <v>52</v>
      </c>
      <c r="Y64" s="103">
        <v>45372</v>
      </c>
      <c r="Z64" s="103"/>
      <c r="AA64" s="103" t="s">
        <v>69</v>
      </c>
      <c r="AB64" s="103" t="s">
        <v>61</v>
      </c>
    </row>
    <row r="65" spans="1:28" ht="15.6" customHeight="1" x14ac:dyDescent="0.25">
      <c r="A65" s="74" t="s">
        <v>279</v>
      </c>
      <c r="B65" s="74" t="s">
        <v>280</v>
      </c>
      <c r="C65" s="74" t="s">
        <v>281</v>
      </c>
      <c r="D65" s="74" t="s">
        <v>95</v>
      </c>
      <c r="E65" s="75">
        <v>76642</v>
      </c>
      <c r="F65" s="74" t="s">
        <v>244</v>
      </c>
      <c r="G65" s="74" t="s">
        <v>90</v>
      </c>
      <c r="H65" s="74" t="s">
        <v>75</v>
      </c>
      <c r="I65" s="73">
        <v>32.434237995824603</v>
      </c>
      <c r="J65" s="72">
        <v>43.236686390532711</v>
      </c>
      <c r="K65" s="72">
        <v>1.4822485207100591</v>
      </c>
      <c r="L65" s="72">
        <v>1.3165680473372778</v>
      </c>
      <c r="M65" s="72">
        <v>0.67159763313609511</v>
      </c>
      <c r="N65" s="72">
        <v>2.4437869822485179</v>
      </c>
      <c r="O65" s="72">
        <v>44.26331360946763</v>
      </c>
      <c r="P65" s="72">
        <v>0</v>
      </c>
      <c r="Q65" s="72">
        <v>0</v>
      </c>
      <c r="R65" s="72">
        <v>0.1242603550295858</v>
      </c>
      <c r="S65" s="72">
        <v>6.2130177514792911E-2</v>
      </c>
      <c r="T65" s="72">
        <v>8.8757396449704144E-3</v>
      </c>
      <c r="U65" s="72">
        <v>46.51183431952682</v>
      </c>
      <c r="V65" s="72">
        <v>42.603550295858156</v>
      </c>
      <c r="W65" s="71" t="s">
        <v>76</v>
      </c>
      <c r="X65" s="70" t="s">
        <v>52</v>
      </c>
      <c r="Y65" s="103">
        <v>45421</v>
      </c>
      <c r="Z65" s="103"/>
      <c r="AA65" s="103" t="s">
        <v>69</v>
      </c>
      <c r="AB65" s="103" t="s">
        <v>61</v>
      </c>
    </row>
    <row r="66" spans="1:28" ht="15.6" customHeight="1" x14ac:dyDescent="0.25">
      <c r="A66" s="74" t="s">
        <v>282</v>
      </c>
      <c r="B66" s="74" t="s">
        <v>283</v>
      </c>
      <c r="C66" s="74" t="s">
        <v>284</v>
      </c>
      <c r="D66" s="74" t="s">
        <v>285</v>
      </c>
      <c r="E66" s="75">
        <v>63379</v>
      </c>
      <c r="F66" s="74" t="s">
        <v>101</v>
      </c>
      <c r="G66" s="74" t="s">
        <v>67</v>
      </c>
      <c r="H66" s="74" t="s">
        <v>51</v>
      </c>
      <c r="I66" s="73">
        <v>2.0683229813664599</v>
      </c>
      <c r="J66" s="72">
        <v>7.3964497041420135E-2</v>
      </c>
      <c r="K66" s="72">
        <v>0.1627218934911242</v>
      </c>
      <c r="L66" s="72">
        <v>0.71597633136094752</v>
      </c>
      <c r="M66" s="72">
        <v>6.8047337278106509E-2</v>
      </c>
      <c r="N66" s="72">
        <v>0.68343195266272216</v>
      </c>
      <c r="O66" s="72">
        <v>0.2928994082840235</v>
      </c>
      <c r="P66" s="72">
        <v>4.142011834319527E-2</v>
      </c>
      <c r="Q66" s="72">
        <v>2.9585798816568047E-3</v>
      </c>
      <c r="R66" s="72">
        <v>0.10355029585798818</v>
      </c>
      <c r="S66" s="72">
        <v>1.7751479289940829E-2</v>
      </c>
      <c r="T66" s="72">
        <v>2.9585798816568047E-3</v>
      </c>
      <c r="U66" s="72">
        <v>0.8964497041420133</v>
      </c>
      <c r="V66" s="72">
        <v>0.92011834319526775</v>
      </c>
      <c r="W66" s="71" t="s">
        <v>76</v>
      </c>
      <c r="X66" s="70" t="s">
        <v>141</v>
      </c>
      <c r="Y66" s="103">
        <v>44959</v>
      </c>
      <c r="Z66" s="103"/>
      <c r="AA66" s="103" t="s">
        <v>142</v>
      </c>
      <c r="AB66" s="103" t="s">
        <v>61</v>
      </c>
    </row>
    <row r="67" spans="1:28" ht="15.6" customHeight="1" x14ac:dyDescent="0.25">
      <c r="A67" s="74" t="s">
        <v>286</v>
      </c>
      <c r="B67" s="74" t="s">
        <v>287</v>
      </c>
      <c r="C67" s="74" t="s">
        <v>288</v>
      </c>
      <c r="D67" s="74" t="s">
        <v>48</v>
      </c>
      <c r="E67" s="75">
        <v>39046</v>
      </c>
      <c r="F67" s="74" t="s">
        <v>49</v>
      </c>
      <c r="G67" s="74" t="s">
        <v>90</v>
      </c>
      <c r="H67" s="74" t="s">
        <v>51</v>
      </c>
      <c r="I67" s="73">
        <v>2.4390243902439002</v>
      </c>
      <c r="J67" s="72">
        <v>0.13017751479289943</v>
      </c>
      <c r="K67" s="72">
        <v>0.68047337278106557</v>
      </c>
      <c r="L67" s="72">
        <v>0.64792899408284055</v>
      </c>
      <c r="M67" s="72">
        <v>0.60650887573964518</v>
      </c>
      <c r="N67" s="72">
        <v>1.5562130177514775</v>
      </c>
      <c r="O67" s="72">
        <v>0.47928994082840193</v>
      </c>
      <c r="P67" s="72">
        <v>1.1834319526627219E-2</v>
      </c>
      <c r="Q67" s="72">
        <v>1.7751479289940829E-2</v>
      </c>
      <c r="R67" s="72">
        <v>8.8757396449704144E-3</v>
      </c>
      <c r="S67" s="72">
        <v>0</v>
      </c>
      <c r="T67" s="72">
        <v>8.8757396449704144E-3</v>
      </c>
      <c r="U67" s="72">
        <v>2.0473372781065047</v>
      </c>
      <c r="V67" s="72">
        <v>1.846153846153844</v>
      </c>
      <c r="W67" s="71" t="s">
        <v>76</v>
      </c>
      <c r="X67" s="70" t="s">
        <v>52</v>
      </c>
      <c r="Y67" s="103">
        <v>45162</v>
      </c>
      <c r="Z67" s="103" t="s">
        <v>629</v>
      </c>
      <c r="AA67" s="103" t="s">
        <v>289</v>
      </c>
      <c r="AB67" s="103" t="s">
        <v>91</v>
      </c>
    </row>
    <row r="68" spans="1:28" x14ac:dyDescent="0.25">
      <c r="A68" s="74" t="s">
        <v>290</v>
      </c>
      <c r="B68" s="74" t="s">
        <v>291</v>
      </c>
      <c r="C68" s="74" t="s">
        <v>292</v>
      </c>
      <c r="D68" s="74" t="s">
        <v>58</v>
      </c>
      <c r="E68" s="75">
        <v>93301</v>
      </c>
      <c r="F68" s="74" t="s">
        <v>179</v>
      </c>
      <c r="G68" s="74" t="s">
        <v>60</v>
      </c>
      <c r="H68" s="74" t="s">
        <v>51</v>
      </c>
      <c r="I68" s="73">
        <v>196.047058823529</v>
      </c>
      <c r="J68" s="72">
        <v>0.29289940828402367</v>
      </c>
      <c r="K68" s="72">
        <v>0.95266272189349099</v>
      </c>
      <c r="L68" s="72">
        <v>14.402366863905327</v>
      </c>
      <c r="M68" s="72">
        <v>31.890532544378697</v>
      </c>
      <c r="N68" s="72">
        <v>47.53846153846154</v>
      </c>
      <c r="O68" s="72">
        <v>0</v>
      </c>
      <c r="P68" s="72">
        <v>0</v>
      </c>
      <c r="Q68" s="72">
        <v>0</v>
      </c>
      <c r="R68" s="72">
        <v>28.698224852070997</v>
      </c>
      <c r="S68" s="72">
        <v>1.8579881656804735</v>
      </c>
      <c r="T68" s="72">
        <v>0</v>
      </c>
      <c r="U68" s="72">
        <v>16.982248520710058</v>
      </c>
      <c r="V68" s="72">
        <v>38.718934911242613</v>
      </c>
      <c r="W68" s="71">
        <v>320</v>
      </c>
      <c r="X68" s="70" t="s">
        <v>52</v>
      </c>
      <c r="Y68" s="103">
        <v>45302</v>
      </c>
      <c r="Z68" s="103"/>
      <c r="AA68" s="103" t="s">
        <v>53</v>
      </c>
      <c r="AB68" s="103" t="s">
        <v>61</v>
      </c>
    </row>
    <row r="69" spans="1:28" x14ac:dyDescent="0.25">
      <c r="A69" s="74" t="s">
        <v>293</v>
      </c>
      <c r="B69" s="74" t="s">
        <v>294</v>
      </c>
      <c r="C69" s="74" t="s">
        <v>295</v>
      </c>
      <c r="D69" s="74" t="s">
        <v>296</v>
      </c>
      <c r="E69" s="75">
        <v>83318</v>
      </c>
      <c r="F69" s="74" t="s">
        <v>235</v>
      </c>
      <c r="G69" s="74" t="s">
        <v>67</v>
      </c>
      <c r="H69" s="74" t="s">
        <v>51</v>
      </c>
      <c r="I69" s="73">
        <v>3.4028776978417299</v>
      </c>
      <c r="J69" s="72">
        <v>0.1420118343195266</v>
      </c>
      <c r="K69" s="72">
        <v>1.6005917159763312</v>
      </c>
      <c r="L69" s="72">
        <v>0.66568047337278113</v>
      </c>
      <c r="M69" s="72">
        <v>0.42307692307692296</v>
      </c>
      <c r="N69" s="72">
        <v>2.5739644970414188</v>
      </c>
      <c r="O69" s="72">
        <v>0.21893491124260356</v>
      </c>
      <c r="P69" s="72">
        <v>2.6627218934911243E-2</v>
      </c>
      <c r="Q69" s="72">
        <v>1.1834319526627219E-2</v>
      </c>
      <c r="R69" s="72">
        <v>2.9585798816568047E-3</v>
      </c>
      <c r="S69" s="72">
        <v>5.9171597633136098E-2</v>
      </c>
      <c r="T69" s="72">
        <v>2.0710059171597635E-2</v>
      </c>
      <c r="U69" s="72">
        <v>2.7485207100591698</v>
      </c>
      <c r="V69" s="72">
        <v>2.6035502958579864</v>
      </c>
      <c r="W69" s="71" t="s">
        <v>76</v>
      </c>
      <c r="X69" s="70" t="s">
        <v>52</v>
      </c>
      <c r="Y69" s="103">
        <v>45190</v>
      </c>
      <c r="Z69" s="103"/>
      <c r="AA69" s="103" t="s">
        <v>69</v>
      </c>
      <c r="AB69" s="103" t="s">
        <v>91</v>
      </c>
    </row>
    <row r="70" spans="1:28" ht="15.6" customHeight="1" x14ac:dyDescent="0.25">
      <c r="A70" s="74" t="s">
        <v>297</v>
      </c>
      <c r="B70" s="74" t="s">
        <v>298</v>
      </c>
      <c r="C70" s="74" t="s">
        <v>299</v>
      </c>
      <c r="D70" s="74" t="s">
        <v>114</v>
      </c>
      <c r="E70" s="75">
        <v>48161</v>
      </c>
      <c r="F70" s="74" t="s">
        <v>115</v>
      </c>
      <c r="G70" s="74" t="s">
        <v>67</v>
      </c>
      <c r="H70" s="74" t="s">
        <v>75</v>
      </c>
      <c r="I70" s="73">
        <v>69.260663507109001</v>
      </c>
      <c r="J70" s="72">
        <v>33.239644970414247</v>
      </c>
      <c r="K70" s="72">
        <v>0.6301775147928993</v>
      </c>
      <c r="L70" s="72">
        <v>1.3668639053254434</v>
      </c>
      <c r="M70" s="72">
        <v>0.52662721893491127</v>
      </c>
      <c r="N70" s="72">
        <v>2.9230769230769229</v>
      </c>
      <c r="O70" s="72">
        <v>32.721893491124327</v>
      </c>
      <c r="P70" s="72">
        <v>0.11834319526627218</v>
      </c>
      <c r="Q70" s="72">
        <v>0</v>
      </c>
      <c r="R70" s="72">
        <v>2.6627218934911243E-2</v>
      </c>
      <c r="S70" s="72">
        <v>0</v>
      </c>
      <c r="T70" s="72">
        <v>0.4911242603550296</v>
      </c>
      <c r="U70" s="72">
        <v>35.245562130177611</v>
      </c>
      <c r="V70" s="72">
        <v>24.349112426035564</v>
      </c>
      <c r="W70" s="71" t="s">
        <v>76</v>
      </c>
      <c r="X70" s="70" t="s">
        <v>52</v>
      </c>
      <c r="Y70" s="103">
        <v>45365</v>
      </c>
      <c r="Z70" s="103"/>
      <c r="AA70" s="103" t="s">
        <v>69</v>
      </c>
      <c r="AB70" s="103" t="s">
        <v>61</v>
      </c>
    </row>
    <row r="71" spans="1:28" x14ac:dyDescent="0.25">
      <c r="A71" s="74" t="s">
        <v>300</v>
      </c>
      <c r="B71" s="74" t="s">
        <v>301</v>
      </c>
      <c r="C71" s="74" t="s">
        <v>257</v>
      </c>
      <c r="D71" s="74" t="s">
        <v>95</v>
      </c>
      <c r="E71" s="75">
        <v>77301</v>
      </c>
      <c r="F71" s="74" t="s">
        <v>244</v>
      </c>
      <c r="G71" s="74" t="s">
        <v>60</v>
      </c>
      <c r="H71" s="74" t="s">
        <v>51</v>
      </c>
      <c r="I71" s="73">
        <v>39.356935951078199</v>
      </c>
      <c r="J71" s="72">
        <v>278.15088757396387</v>
      </c>
      <c r="K71" s="72">
        <v>455.52958579881249</v>
      </c>
      <c r="L71" s="72">
        <v>274.44970414201038</v>
      </c>
      <c r="M71" s="72">
        <v>157.07988165680408</v>
      </c>
      <c r="N71" s="72">
        <v>583.40236686389619</v>
      </c>
      <c r="O71" s="72">
        <v>476.18934911242462</v>
      </c>
      <c r="P71" s="72">
        <v>40.568047337278159</v>
      </c>
      <c r="Q71" s="72">
        <v>65.050295857988232</v>
      </c>
      <c r="R71" s="72">
        <v>230.12426035502688</v>
      </c>
      <c r="S71" s="72">
        <v>118.23076923076901</v>
      </c>
      <c r="T71" s="72">
        <v>89.606508875739607</v>
      </c>
      <c r="U71" s="72">
        <v>727.24852071006183</v>
      </c>
      <c r="V71" s="72">
        <v>848.90532544378334</v>
      </c>
      <c r="W71" s="71">
        <v>750</v>
      </c>
      <c r="X71" s="70" t="s">
        <v>52</v>
      </c>
      <c r="Y71" s="103">
        <v>45267</v>
      </c>
      <c r="Z71" s="103"/>
      <c r="AA71" s="103" t="s">
        <v>53</v>
      </c>
      <c r="AB71" s="103" t="s">
        <v>61</v>
      </c>
    </row>
    <row r="72" spans="1:28" x14ac:dyDescent="0.25">
      <c r="A72" s="74" t="s">
        <v>302</v>
      </c>
      <c r="B72" s="74" t="s">
        <v>303</v>
      </c>
      <c r="C72" s="74" t="s">
        <v>304</v>
      </c>
      <c r="D72" s="74" t="s">
        <v>155</v>
      </c>
      <c r="E72" s="75">
        <v>16866</v>
      </c>
      <c r="F72" s="74" t="s">
        <v>156</v>
      </c>
      <c r="G72" s="74" t="s">
        <v>50</v>
      </c>
      <c r="H72" s="74" t="s">
        <v>51</v>
      </c>
      <c r="I72" s="73">
        <v>80.911488190781895</v>
      </c>
      <c r="J72" s="72">
        <v>202.23372781065126</v>
      </c>
      <c r="K72" s="72">
        <v>73.653846153846231</v>
      </c>
      <c r="L72" s="72">
        <v>545.27218934911127</v>
      </c>
      <c r="M72" s="72">
        <v>419.44378698224739</v>
      </c>
      <c r="N72" s="72">
        <v>690.66568047337262</v>
      </c>
      <c r="O72" s="72">
        <v>501.61538461538328</v>
      </c>
      <c r="P72" s="72">
        <v>29.352071005917161</v>
      </c>
      <c r="Q72" s="72">
        <v>18.970414201183445</v>
      </c>
      <c r="R72" s="72">
        <v>259.27514792899416</v>
      </c>
      <c r="S72" s="72">
        <v>69.284023668639051</v>
      </c>
      <c r="T72" s="72">
        <v>73.310650887574027</v>
      </c>
      <c r="U72" s="72">
        <v>838.73372781064984</v>
      </c>
      <c r="V72" s="72">
        <v>828.14792899408224</v>
      </c>
      <c r="W72" s="71">
        <v>800</v>
      </c>
      <c r="X72" s="70" t="s">
        <v>52</v>
      </c>
      <c r="Y72" s="103">
        <v>45358</v>
      </c>
      <c r="Z72" s="103"/>
      <c r="AA72" s="103" t="s">
        <v>53</v>
      </c>
      <c r="AB72" s="103" t="s">
        <v>61</v>
      </c>
    </row>
    <row r="73" spans="1:28" ht="15.6" customHeight="1" x14ac:dyDescent="0.25">
      <c r="A73" s="74" t="s">
        <v>305</v>
      </c>
      <c r="B73" s="74" t="s">
        <v>306</v>
      </c>
      <c r="C73" s="74" t="s">
        <v>307</v>
      </c>
      <c r="D73" s="74" t="s">
        <v>234</v>
      </c>
      <c r="E73" s="75">
        <v>89060</v>
      </c>
      <c r="F73" s="74" t="s">
        <v>235</v>
      </c>
      <c r="G73" s="74" t="s">
        <v>308</v>
      </c>
      <c r="H73" s="74" t="s">
        <v>51</v>
      </c>
      <c r="I73" s="73">
        <v>41.951776649746201</v>
      </c>
      <c r="J73" s="72">
        <v>82.606508875739848</v>
      </c>
      <c r="K73" s="72">
        <v>48.603550295858156</v>
      </c>
      <c r="L73" s="72">
        <v>43.402366863905449</v>
      </c>
      <c r="M73" s="72">
        <v>41.902366863905371</v>
      </c>
      <c r="N73" s="72">
        <v>122.3491124260358</v>
      </c>
      <c r="O73" s="72">
        <v>93.961538461538908</v>
      </c>
      <c r="P73" s="72">
        <v>0.20414201183431951</v>
      </c>
      <c r="Q73" s="72">
        <v>0</v>
      </c>
      <c r="R73" s="72">
        <v>48.943786982248632</v>
      </c>
      <c r="S73" s="72">
        <v>19.508875739644985</v>
      </c>
      <c r="T73" s="72">
        <v>15.213017751479299</v>
      </c>
      <c r="U73" s="72">
        <v>132.84911242603567</v>
      </c>
      <c r="V73" s="72">
        <v>177.92603550295854</v>
      </c>
      <c r="W73" s="71" t="s">
        <v>76</v>
      </c>
      <c r="X73" s="70" t="s">
        <v>52</v>
      </c>
      <c r="Y73" s="103">
        <v>45372</v>
      </c>
      <c r="Z73" s="103"/>
      <c r="AA73" s="103" t="s">
        <v>69</v>
      </c>
      <c r="AB73" s="103" t="s">
        <v>61</v>
      </c>
    </row>
    <row r="74" spans="1:28" x14ac:dyDescent="0.25">
      <c r="A74" s="74" t="s">
        <v>309</v>
      </c>
      <c r="B74" s="74" t="s">
        <v>310</v>
      </c>
      <c r="C74" s="74" t="s">
        <v>307</v>
      </c>
      <c r="D74" s="74" t="s">
        <v>234</v>
      </c>
      <c r="E74" s="75">
        <v>89060</v>
      </c>
      <c r="F74" s="74" t="s">
        <v>235</v>
      </c>
      <c r="G74" s="74" t="s">
        <v>67</v>
      </c>
      <c r="H74" s="74" t="s">
        <v>51</v>
      </c>
      <c r="I74" s="73">
        <v>37.189226519336998</v>
      </c>
      <c r="J74" s="72">
        <v>7.0443786982248513</v>
      </c>
      <c r="K74" s="72">
        <v>19.029585798816584</v>
      </c>
      <c r="L74" s="72">
        <v>21.153846153846175</v>
      </c>
      <c r="M74" s="72">
        <v>25.26627218934911</v>
      </c>
      <c r="N74" s="72">
        <v>60.928994082840568</v>
      </c>
      <c r="O74" s="72">
        <v>11.565088757396456</v>
      </c>
      <c r="P74" s="72">
        <v>0</v>
      </c>
      <c r="Q74" s="72">
        <v>0</v>
      </c>
      <c r="R74" s="72">
        <v>23.230769230769241</v>
      </c>
      <c r="S74" s="72">
        <v>8.6923076923076898</v>
      </c>
      <c r="T74" s="72">
        <v>5.9378698224852036</v>
      </c>
      <c r="U74" s="72">
        <v>34.633136094674619</v>
      </c>
      <c r="V74" s="72">
        <v>62.621301775148247</v>
      </c>
      <c r="W74" s="71" t="s">
        <v>76</v>
      </c>
      <c r="X74" s="70" t="s">
        <v>52</v>
      </c>
      <c r="Y74" s="103">
        <v>45225</v>
      </c>
      <c r="Z74" s="103"/>
      <c r="AA74" s="103" t="s">
        <v>69</v>
      </c>
      <c r="AB74" s="103" t="s">
        <v>61</v>
      </c>
    </row>
    <row r="75" spans="1:28" ht="15.6" customHeight="1" x14ac:dyDescent="0.25">
      <c r="A75" s="74" t="s">
        <v>311</v>
      </c>
      <c r="B75" s="74" t="s">
        <v>312</v>
      </c>
      <c r="C75" s="74" t="s">
        <v>313</v>
      </c>
      <c r="D75" s="74" t="s">
        <v>84</v>
      </c>
      <c r="E75" s="75">
        <v>32839</v>
      </c>
      <c r="F75" s="74" t="s">
        <v>85</v>
      </c>
      <c r="G75" s="74" t="s">
        <v>90</v>
      </c>
      <c r="H75" s="74" t="s">
        <v>51</v>
      </c>
      <c r="I75" s="73">
        <v>1.91815856777494</v>
      </c>
      <c r="J75" s="72">
        <v>0.15384615384615385</v>
      </c>
      <c r="K75" s="72">
        <v>0.6538461538461543</v>
      </c>
      <c r="L75" s="72">
        <v>1.0177514792899427</v>
      </c>
      <c r="M75" s="72">
        <v>0.42899408284023649</v>
      </c>
      <c r="N75" s="72">
        <v>1.1390532544378715</v>
      </c>
      <c r="O75" s="72">
        <v>0.89644970414201341</v>
      </c>
      <c r="P75" s="72">
        <v>9.1715976331360971E-2</v>
      </c>
      <c r="Q75" s="72">
        <v>0.12721893491124264</v>
      </c>
      <c r="R75" s="72">
        <v>3.2544378698224852E-2</v>
      </c>
      <c r="S75" s="72">
        <v>2.0710059171597635E-2</v>
      </c>
      <c r="T75" s="72">
        <v>1.4792899408284023E-2</v>
      </c>
      <c r="U75" s="72">
        <v>2.186390532544372</v>
      </c>
      <c r="V75" s="72">
        <v>1.5857988165680452</v>
      </c>
      <c r="W75" s="71" t="s">
        <v>76</v>
      </c>
      <c r="X75" s="70" t="s">
        <v>141</v>
      </c>
      <c r="Y75" s="103">
        <v>45512</v>
      </c>
      <c r="Z75" s="103"/>
      <c r="AA75" s="103" t="s">
        <v>69</v>
      </c>
      <c r="AB75" s="103" t="s">
        <v>54</v>
      </c>
    </row>
    <row r="76" spans="1:28" x14ac:dyDescent="0.25">
      <c r="A76" s="74" t="s">
        <v>314</v>
      </c>
      <c r="B76" s="74" t="s">
        <v>315</v>
      </c>
      <c r="C76" s="74" t="s">
        <v>316</v>
      </c>
      <c r="D76" s="74" t="s">
        <v>108</v>
      </c>
      <c r="E76" s="75">
        <v>10924</v>
      </c>
      <c r="F76" s="74" t="s">
        <v>317</v>
      </c>
      <c r="G76" s="74" t="s">
        <v>67</v>
      </c>
      <c r="H76" s="74" t="s">
        <v>51</v>
      </c>
      <c r="I76" s="73">
        <v>74.173076923076906</v>
      </c>
      <c r="J76" s="72">
        <v>28.029585798816576</v>
      </c>
      <c r="K76" s="72">
        <v>22.550295857988164</v>
      </c>
      <c r="L76" s="72">
        <v>8.6242603550295875</v>
      </c>
      <c r="M76" s="72">
        <v>9.446745562130177</v>
      </c>
      <c r="N76" s="72">
        <v>43.426035502958605</v>
      </c>
      <c r="O76" s="72">
        <v>25.224852071005923</v>
      </c>
      <c r="P76" s="72">
        <v>0</v>
      </c>
      <c r="Q76" s="72">
        <v>0</v>
      </c>
      <c r="R76" s="72">
        <v>8.7218934911242592</v>
      </c>
      <c r="S76" s="72">
        <v>5.4911242603550301</v>
      </c>
      <c r="T76" s="72">
        <v>9.603550295857989</v>
      </c>
      <c r="U76" s="72">
        <v>44.834319526627255</v>
      </c>
      <c r="V76" s="72">
        <v>45.949704142011875</v>
      </c>
      <c r="W76" s="71" t="s">
        <v>76</v>
      </c>
      <c r="X76" s="70" t="s">
        <v>52</v>
      </c>
      <c r="Y76" s="103">
        <v>45260</v>
      </c>
      <c r="Z76" s="103"/>
      <c r="AA76" s="103" t="s">
        <v>69</v>
      </c>
      <c r="AB76" s="103" t="s">
        <v>61</v>
      </c>
    </row>
    <row r="77" spans="1:28" ht="15.6" customHeight="1" x14ac:dyDescent="0.25">
      <c r="A77" s="74" t="s">
        <v>318</v>
      </c>
      <c r="B77" s="74" t="s">
        <v>319</v>
      </c>
      <c r="C77" s="74" t="s">
        <v>320</v>
      </c>
      <c r="D77" s="74" t="s">
        <v>58</v>
      </c>
      <c r="E77" s="75">
        <v>92154</v>
      </c>
      <c r="F77" s="74" t="s">
        <v>251</v>
      </c>
      <c r="G77" s="74" t="s">
        <v>60</v>
      </c>
      <c r="H77" s="74" t="s">
        <v>51</v>
      </c>
      <c r="I77" s="73">
        <v>33.589495996231697</v>
      </c>
      <c r="J77" s="72">
        <v>894.89349112421655</v>
      </c>
      <c r="K77" s="72">
        <v>198.5976331360892</v>
      </c>
      <c r="L77" s="72">
        <v>57.75739644970416</v>
      </c>
      <c r="M77" s="72">
        <v>89.612426035502963</v>
      </c>
      <c r="N77" s="72">
        <v>234.05917159763317</v>
      </c>
      <c r="O77" s="72">
        <v>735.99999999995521</v>
      </c>
      <c r="P77" s="72">
        <v>22.576923076923091</v>
      </c>
      <c r="Q77" s="72">
        <v>248.22485207100175</v>
      </c>
      <c r="R77" s="72">
        <v>87.346153846153811</v>
      </c>
      <c r="S77" s="72">
        <v>28.831360946745558</v>
      </c>
      <c r="T77" s="72">
        <v>32.970414201183459</v>
      </c>
      <c r="U77" s="72">
        <v>1091.7130177514182</v>
      </c>
      <c r="V77" s="72">
        <v>692.94082840233636</v>
      </c>
      <c r="W77" s="71">
        <v>750</v>
      </c>
      <c r="X77" s="70" t="s">
        <v>52</v>
      </c>
      <c r="Y77" s="103">
        <v>45232</v>
      </c>
      <c r="Z77" s="103"/>
      <c r="AA77" s="103" t="s">
        <v>53</v>
      </c>
      <c r="AB77" s="103" t="s">
        <v>61</v>
      </c>
    </row>
    <row r="78" spans="1:28" x14ac:dyDescent="0.25">
      <c r="A78" s="74" t="s">
        <v>321</v>
      </c>
      <c r="B78" s="74" t="s">
        <v>322</v>
      </c>
      <c r="C78" s="74" t="s">
        <v>323</v>
      </c>
      <c r="D78" s="74" t="s">
        <v>146</v>
      </c>
      <c r="E78" s="75">
        <v>88081</v>
      </c>
      <c r="F78" s="74" t="s">
        <v>147</v>
      </c>
      <c r="G78" s="74" t="s">
        <v>50</v>
      </c>
      <c r="H78" s="74" t="s">
        <v>51</v>
      </c>
      <c r="I78" s="73">
        <v>27.015336289726498</v>
      </c>
      <c r="J78" s="72">
        <v>740.86982248512948</v>
      </c>
      <c r="K78" s="72">
        <v>59.943786982248767</v>
      </c>
      <c r="L78" s="72">
        <v>38.10059171597635</v>
      </c>
      <c r="M78" s="72">
        <v>16.30473372781066</v>
      </c>
      <c r="N78" s="72">
        <v>96.295857988165764</v>
      </c>
      <c r="O78" s="72">
        <v>585.34911242604323</v>
      </c>
      <c r="P78" s="72">
        <v>4.8431952662721933</v>
      </c>
      <c r="Q78" s="72">
        <v>168.73076923076542</v>
      </c>
      <c r="R78" s="72">
        <v>16.307692307692317</v>
      </c>
      <c r="S78" s="72">
        <v>8.6153846153846185</v>
      </c>
      <c r="T78" s="72">
        <v>30.189349112426083</v>
      </c>
      <c r="U78" s="72">
        <v>800.1065088756327</v>
      </c>
      <c r="V78" s="72">
        <v>699.82544378691398</v>
      </c>
      <c r="W78" s="71">
        <v>500</v>
      </c>
      <c r="X78" s="70" t="s">
        <v>52</v>
      </c>
      <c r="Y78" s="103">
        <v>45246</v>
      </c>
      <c r="Z78" s="103"/>
      <c r="AA78" s="103" t="s">
        <v>53</v>
      </c>
      <c r="AB78" s="103" t="s">
        <v>61</v>
      </c>
    </row>
    <row r="79" spans="1:28" ht="15.6" customHeight="1" x14ac:dyDescent="0.25">
      <c r="A79" s="74" t="s">
        <v>324</v>
      </c>
      <c r="B79" s="74" t="s">
        <v>325</v>
      </c>
      <c r="C79" s="74" t="s">
        <v>326</v>
      </c>
      <c r="D79" s="74" t="s">
        <v>327</v>
      </c>
      <c r="E79" s="75">
        <v>68949</v>
      </c>
      <c r="F79" s="74" t="s">
        <v>220</v>
      </c>
      <c r="G79" s="74" t="s">
        <v>90</v>
      </c>
      <c r="H79" s="74" t="s">
        <v>51</v>
      </c>
      <c r="I79" s="73">
        <v>57.797101449275402</v>
      </c>
      <c r="J79" s="72">
        <v>0.71597633136094674</v>
      </c>
      <c r="K79" s="72">
        <v>1.5710059171597632</v>
      </c>
      <c r="L79" s="72">
        <v>6.9201183431952664</v>
      </c>
      <c r="M79" s="72">
        <v>6.0355029585798805</v>
      </c>
      <c r="N79" s="72">
        <v>12.881656804733733</v>
      </c>
      <c r="O79" s="72">
        <v>1.3757396449704142</v>
      </c>
      <c r="P79" s="72">
        <v>0.98520710059171601</v>
      </c>
      <c r="Q79" s="72">
        <v>0</v>
      </c>
      <c r="R79" s="72">
        <v>4.5118343195266277</v>
      </c>
      <c r="S79" s="72">
        <v>1.0857988165680474</v>
      </c>
      <c r="T79" s="72">
        <v>0.45562130177514792</v>
      </c>
      <c r="U79" s="72">
        <v>9.1893491124260382</v>
      </c>
      <c r="V79" s="72">
        <v>13.718934911242613</v>
      </c>
      <c r="W79" s="71" t="s">
        <v>76</v>
      </c>
      <c r="X79" s="70" t="s">
        <v>52</v>
      </c>
      <c r="Y79" s="103">
        <v>45435</v>
      </c>
      <c r="Z79" s="103"/>
      <c r="AA79" s="103" t="s">
        <v>69</v>
      </c>
      <c r="AB79" s="103" t="s">
        <v>61</v>
      </c>
    </row>
    <row r="80" spans="1:28" x14ac:dyDescent="0.25">
      <c r="A80" s="74" t="s">
        <v>328</v>
      </c>
      <c r="B80" s="74" t="s">
        <v>329</v>
      </c>
      <c r="C80" s="74" t="s">
        <v>330</v>
      </c>
      <c r="D80" s="74" t="s">
        <v>89</v>
      </c>
      <c r="E80" s="75">
        <v>35447</v>
      </c>
      <c r="F80" s="74" t="s">
        <v>49</v>
      </c>
      <c r="G80" s="74" t="s">
        <v>67</v>
      </c>
      <c r="H80" s="74" t="s">
        <v>51</v>
      </c>
      <c r="I80" s="73">
        <v>3.0203813280736398</v>
      </c>
      <c r="J80" s="72">
        <v>4.0384615384615357</v>
      </c>
      <c r="K80" s="72">
        <v>9.863905325443854</v>
      </c>
      <c r="L80" s="72">
        <v>9.6213017751479875</v>
      </c>
      <c r="M80" s="72">
        <v>3.843195266272192</v>
      </c>
      <c r="N80" s="72">
        <v>14.269230769231001</v>
      </c>
      <c r="O80" s="72">
        <v>10.02071005917168</v>
      </c>
      <c r="P80" s="72">
        <v>2.4467455621301788</v>
      </c>
      <c r="Q80" s="72">
        <v>0.63017751479289918</v>
      </c>
      <c r="R80" s="72">
        <v>0.31065088757396453</v>
      </c>
      <c r="S80" s="72">
        <v>9.1715976331360957E-2</v>
      </c>
      <c r="T80" s="72">
        <v>7.3964497041420108E-2</v>
      </c>
      <c r="U80" s="72">
        <v>26.8905325443795</v>
      </c>
      <c r="V80" s="72">
        <v>22.34023668639114</v>
      </c>
      <c r="W80" s="71" t="s">
        <v>76</v>
      </c>
      <c r="X80" s="70" t="s">
        <v>52</v>
      </c>
      <c r="Y80" s="103">
        <v>45512</v>
      </c>
      <c r="Z80" s="103"/>
      <c r="AA80" s="103" t="s">
        <v>69</v>
      </c>
      <c r="AB80" s="103" t="s">
        <v>54</v>
      </c>
    </row>
    <row r="81" spans="1:28" x14ac:dyDescent="0.25">
      <c r="A81" s="74" t="s">
        <v>331</v>
      </c>
      <c r="B81" s="74" t="s">
        <v>332</v>
      </c>
      <c r="C81" s="74" t="s">
        <v>333</v>
      </c>
      <c r="D81" s="74" t="s">
        <v>155</v>
      </c>
      <c r="E81" s="75">
        <v>18428</v>
      </c>
      <c r="F81" s="74" t="s">
        <v>156</v>
      </c>
      <c r="G81" s="74" t="s">
        <v>67</v>
      </c>
      <c r="H81" s="74" t="s">
        <v>75</v>
      </c>
      <c r="I81" s="73">
        <v>31.131726907630501</v>
      </c>
      <c r="J81" s="72">
        <v>56.023668639053483</v>
      </c>
      <c r="K81" s="72">
        <v>8.0917159763313649</v>
      </c>
      <c r="L81" s="72">
        <v>25.786982248520793</v>
      </c>
      <c r="M81" s="72">
        <v>37.150887573964603</v>
      </c>
      <c r="N81" s="72">
        <v>59.381656804733943</v>
      </c>
      <c r="O81" s="72">
        <v>67.671597633136273</v>
      </c>
      <c r="P81" s="72">
        <v>0</v>
      </c>
      <c r="Q81" s="72">
        <v>0</v>
      </c>
      <c r="R81" s="72">
        <v>14.739644970414203</v>
      </c>
      <c r="S81" s="72">
        <v>3.1863905325443787</v>
      </c>
      <c r="T81" s="72">
        <v>3.331360946745562</v>
      </c>
      <c r="U81" s="72">
        <v>105.79585798816542</v>
      </c>
      <c r="V81" s="72">
        <v>118.64792899408222</v>
      </c>
      <c r="W81" s="71">
        <v>100</v>
      </c>
      <c r="X81" s="70" t="s">
        <v>52</v>
      </c>
      <c r="Y81" s="103">
        <v>45351</v>
      </c>
      <c r="Z81" s="103"/>
      <c r="AA81" s="103" t="s">
        <v>53</v>
      </c>
      <c r="AB81" s="103" t="s">
        <v>61</v>
      </c>
    </row>
    <row r="82" spans="1:28" ht="15.6" customHeight="1" x14ac:dyDescent="0.25">
      <c r="A82" s="74" t="s">
        <v>334</v>
      </c>
      <c r="B82" s="74" t="s">
        <v>335</v>
      </c>
      <c r="C82" s="74" t="s">
        <v>336</v>
      </c>
      <c r="D82" s="74" t="s">
        <v>73</v>
      </c>
      <c r="E82" s="75">
        <v>70576</v>
      </c>
      <c r="F82" s="74" t="s">
        <v>49</v>
      </c>
      <c r="G82" s="74" t="s">
        <v>50</v>
      </c>
      <c r="H82" s="74" t="s">
        <v>75</v>
      </c>
      <c r="I82" s="73">
        <v>17.848784036582799</v>
      </c>
      <c r="J82" s="72">
        <v>332.02662721892733</v>
      </c>
      <c r="K82" s="72">
        <v>52.541420118343737</v>
      </c>
      <c r="L82" s="72">
        <v>63.544378698225842</v>
      </c>
      <c r="M82" s="72">
        <v>37.162721893491572</v>
      </c>
      <c r="N82" s="72">
        <v>127.32840236686157</v>
      </c>
      <c r="O82" s="72">
        <v>357.8994082840178</v>
      </c>
      <c r="P82" s="72">
        <v>3.8461538461538464E-2</v>
      </c>
      <c r="Q82" s="72">
        <v>8.8757396449704144E-3</v>
      </c>
      <c r="R82" s="72">
        <v>41.103550295858589</v>
      </c>
      <c r="S82" s="72">
        <v>19.390532544378789</v>
      </c>
      <c r="T82" s="72">
        <v>30.931952662722093</v>
      </c>
      <c r="U82" s="72">
        <v>393.84911242602931</v>
      </c>
      <c r="V82" s="72">
        <v>444.42899408282898</v>
      </c>
      <c r="W82" s="71" t="s">
        <v>76</v>
      </c>
      <c r="X82" s="70" t="s">
        <v>52</v>
      </c>
      <c r="Y82" s="103">
        <v>45498</v>
      </c>
      <c r="Z82" s="103"/>
      <c r="AA82" s="103" t="s">
        <v>53</v>
      </c>
      <c r="AB82" s="103" t="s">
        <v>54</v>
      </c>
    </row>
    <row r="83" spans="1:28" ht="15.6" customHeight="1" x14ac:dyDescent="0.25">
      <c r="A83" s="74" t="s">
        <v>337</v>
      </c>
      <c r="B83" s="74" t="s">
        <v>338</v>
      </c>
      <c r="C83" s="74" t="s">
        <v>339</v>
      </c>
      <c r="D83" s="74" t="s">
        <v>84</v>
      </c>
      <c r="E83" s="75">
        <v>33762</v>
      </c>
      <c r="F83" s="74" t="s">
        <v>85</v>
      </c>
      <c r="G83" s="74" t="s">
        <v>90</v>
      </c>
      <c r="H83" s="74" t="s">
        <v>51</v>
      </c>
      <c r="I83" s="73">
        <v>1.75761421319797</v>
      </c>
      <c r="J83" s="72">
        <v>0.65680473372781145</v>
      </c>
      <c r="K83" s="72">
        <v>0.8609467455621318</v>
      </c>
      <c r="L83" s="72">
        <v>1.9023668639053193</v>
      </c>
      <c r="M83" s="72">
        <v>0.68934911242603625</v>
      </c>
      <c r="N83" s="72">
        <v>2.1035502958579819</v>
      </c>
      <c r="O83" s="72">
        <v>1.8224852071005875</v>
      </c>
      <c r="P83" s="72">
        <v>4.4378698224852076E-2</v>
      </c>
      <c r="Q83" s="72">
        <v>0.13905325443786984</v>
      </c>
      <c r="R83" s="72">
        <v>8.8757396449704144E-3</v>
      </c>
      <c r="S83" s="72">
        <v>1.7751479289940829E-2</v>
      </c>
      <c r="T83" s="72">
        <v>8.8757396449704144E-3</v>
      </c>
      <c r="U83" s="72">
        <v>4.0739644970414099</v>
      </c>
      <c r="V83" s="72">
        <v>2.597633136094665</v>
      </c>
      <c r="W83" s="71" t="s">
        <v>76</v>
      </c>
      <c r="X83" s="70" t="s">
        <v>52</v>
      </c>
      <c r="Y83" s="103">
        <v>45127</v>
      </c>
      <c r="Z83" s="103" t="s">
        <v>68</v>
      </c>
      <c r="AA83" s="103" t="s">
        <v>69</v>
      </c>
      <c r="AB83" s="103" t="s">
        <v>61</v>
      </c>
    </row>
    <row r="84" spans="1:28" ht="15.6" customHeight="1" x14ac:dyDescent="0.25">
      <c r="A84" s="74" t="s">
        <v>340</v>
      </c>
      <c r="B84" s="74" t="s">
        <v>341</v>
      </c>
      <c r="C84" s="74" t="s">
        <v>342</v>
      </c>
      <c r="D84" s="74" t="s">
        <v>343</v>
      </c>
      <c r="E84" s="75">
        <v>2360</v>
      </c>
      <c r="F84" s="74" t="s">
        <v>140</v>
      </c>
      <c r="G84" s="74" t="s">
        <v>67</v>
      </c>
      <c r="H84" s="74" t="s">
        <v>75</v>
      </c>
      <c r="I84" s="73">
        <v>43.7494661921708</v>
      </c>
      <c r="J84" s="72">
        <v>82.49704142011835</v>
      </c>
      <c r="K84" s="72">
        <v>16.431952662721891</v>
      </c>
      <c r="L84" s="72">
        <v>66.615384615384713</v>
      </c>
      <c r="M84" s="72">
        <v>69.905325443787063</v>
      </c>
      <c r="N84" s="72">
        <v>88.940828402366876</v>
      </c>
      <c r="O84" s="72">
        <v>146.46449704141918</v>
      </c>
      <c r="P84" s="72">
        <v>0</v>
      </c>
      <c r="Q84" s="72">
        <v>4.4378698224852069E-2</v>
      </c>
      <c r="R84" s="72">
        <v>30.718934911242613</v>
      </c>
      <c r="S84" s="72">
        <v>6.494082840236687</v>
      </c>
      <c r="T84" s="72">
        <v>8.3254437869822482</v>
      </c>
      <c r="U84" s="72">
        <v>189.91124260354923</v>
      </c>
      <c r="V84" s="72">
        <v>152.60355029585716</v>
      </c>
      <c r="W84" s="71" t="s">
        <v>76</v>
      </c>
      <c r="X84" s="70" t="s">
        <v>52</v>
      </c>
      <c r="Y84" s="103">
        <v>45267</v>
      </c>
      <c r="Z84" s="103"/>
      <c r="AA84" s="103" t="s">
        <v>69</v>
      </c>
      <c r="AB84" s="103" t="s">
        <v>61</v>
      </c>
    </row>
    <row r="85" spans="1:28" x14ac:dyDescent="0.25">
      <c r="A85" s="74" t="s">
        <v>344</v>
      </c>
      <c r="B85" s="74" t="s">
        <v>345</v>
      </c>
      <c r="C85" s="74" t="s">
        <v>346</v>
      </c>
      <c r="D85" s="74" t="s">
        <v>347</v>
      </c>
      <c r="E85" s="75">
        <v>50313</v>
      </c>
      <c r="F85" s="74" t="s">
        <v>220</v>
      </c>
      <c r="G85" s="74" t="s">
        <v>90</v>
      </c>
      <c r="H85" s="74" t="s">
        <v>51</v>
      </c>
      <c r="I85" s="73">
        <v>43.787709497206698</v>
      </c>
      <c r="J85" s="72">
        <v>2.0532544378698225</v>
      </c>
      <c r="K85" s="72">
        <v>6.5917159763313604</v>
      </c>
      <c r="L85" s="72">
        <v>7.4526627218934918</v>
      </c>
      <c r="M85" s="72">
        <v>10.76923076923077</v>
      </c>
      <c r="N85" s="72">
        <v>23.784023668639065</v>
      </c>
      <c r="O85" s="72">
        <v>2.4970414201183435</v>
      </c>
      <c r="P85" s="72">
        <v>0.1242603550295858</v>
      </c>
      <c r="Q85" s="72">
        <v>0.46153846153846151</v>
      </c>
      <c r="R85" s="72">
        <v>7.9260355029585803</v>
      </c>
      <c r="S85" s="72">
        <v>1.1863905325443789</v>
      </c>
      <c r="T85" s="72">
        <v>0.49112426035502954</v>
      </c>
      <c r="U85" s="72">
        <v>17.26331360946746</v>
      </c>
      <c r="V85" s="72">
        <v>25.748520710059189</v>
      </c>
      <c r="W85" s="71" t="s">
        <v>76</v>
      </c>
      <c r="X85" s="70" t="s">
        <v>52</v>
      </c>
      <c r="Y85" s="103">
        <v>45330</v>
      </c>
      <c r="Z85" s="103"/>
      <c r="AA85" s="103" t="s">
        <v>69</v>
      </c>
      <c r="AB85" s="103" t="s">
        <v>61</v>
      </c>
    </row>
    <row r="86" spans="1:28" ht="15.6" customHeight="1" x14ac:dyDescent="0.25">
      <c r="A86" s="74" t="s">
        <v>348</v>
      </c>
      <c r="B86" s="74" t="s">
        <v>349</v>
      </c>
      <c r="C86" s="74" t="s">
        <v>350</v>
      </c>
      <c r="D86" s="74" t="s">
        <v>95</v>
      </c>
      <c r="E86" s="75">
        <v>78566</v>
      </c>
      <c r="F86" s="74" t="s">
        <v>189</v>
      </c>
      <c r="G86" s="74" t="s">
        <v>110</v>
      </c>
      <c r="H86" s="74" t="s">
        <v>51</v>
      </c>
      <c r="I86" s="73">
        <v>10.313628798619201</v>
      </c>
      <c r="J86" s="72">
        <v>916.59171597641023</v>
      </c>
      <c r="K86" s="72">
        <v>36.041420118343233</v>
      </c>
      <c r="L86" s="72">
        <v>2.6242603550295867</v>
      </c>
      <c r="M86" s="72">
        <v>16.245562130177539</v>
      </c>
      <c r="N86" s="72">
        <v>113.52958579881488</v>
      </c>
      <c r="O86" s="72">
        <v>854.34911242610679</v>
      </c>
      <c r="P86" s="72">
        <v>5.32544378698225E-2</v>
      </c>
      <c r="Q86" s="72">
        <v>3.5710059171597965</v>
      </c>
      <c r="R86" s="72">
        <v>29.810650887573985</v>
      </c>
      <c r="S86" s="72">
        <v>25.576923076923094</v>
      </c>
      <c r="T86" s="72">
        <v>33.189349112426115</v>
      </c>
      <c r="U86" s="72">
        <v>882.92603550303784</v>
      </c>
      <c r="V86" s="72">
        <v>582.15088757390686</v>
      </c>
      <c r="W86" s="71">
        <v>650</v>
      </c>
      <c r="X86" s="70" t="s">
        <v>52</v>
      </c>
      <c r="Y86" s="103">
        <v>45379</v>
      </c>
      <c r="Z86" s="103"/>
      <c r="AA86" s="103" t="s">
        <v>53</v>
      </c>
      <c r="AB86" s="103" t="s">
        <v>61</v>
      </c>
    </row>
    <row r="87" spans="1:28" ht="15.6" customHeight="1" x14ac:dyDescent="0.25">
      <c r="A87" s="74" t="s">
        <v>351</v>
      </c>
      <c r="B87" s="74" t="s">
        <v>352</v>
      </c>
      <c r="C87" s="74" t="s">
        <v>353</v>
      </c>
      <c r="D87" s="74" t="s">
        <v>347</v>
      </c>
      <c r="E87" s="75">
        <v>51501</v>
      </c>
      <c r="F87" s="74" t="s">
        <v>220</v>
      </c>
      <c r="G87" s="74" t="s">
        <v>90</v>
      </c>
      <c r="H87" s="74" t="s">
        <v>51</v>
      </c>
      <c r="I87" s="73">
        <v>34.972508591065299</v>
      </c>
      <c r="J87" s="72">
        <v>1.739644970414201</v>
      </c>
      <c r="K87" s="72">
        <v>2.6331360946745557</v>
      </c>
      <c r="L87" s="72">
        <v>9.9142011834319597</v>
      </c>
      <c r="M87" s="72">
        <v>12.967455621301777</v>
      </c>
      <c r="N87" s="72">
        <v>25.360946745562146</v>
      </c>
      <c r="O87" s="72">
        <v>1.5621301775147931</v>
      </c>
      <c r="P87" s="72">
        <v>0.26331360946745563</v>
      </c>
      <c r="Q87" s="72">
        <v>6.8047337278106509E-2</v>
      </c>
      <c r="R87" s="72">
        <v>5.8106508875739635</v>
      </c>
      <c r="S87" s="72">
        <v>0.97337278106508895</v>
      </c>
      <c r="T87" s="72">
        <v>0.90532544378698221</v>
      </c>
      <c r="U87" s="72">
        <v>19.565088757396463</v>
      </c>
      <c r="V87" s="72">
        <v>25.931952662721912</v>
      </c>
      <c r="W87" s="71" t="s">
        <v>76</v>
      </c>
      <c r="X87" s="70" t="s">
        <v>52</v>
      </c>
      <c r="Y87" s="103">
        <v>45232</v>
      </c>
      <c r="Z87" s="103"/>
      <c r="AA87" s="103" t="s">
        <v>69</v>
      </c>
      <c r="AB87" s="103" t="s">
        <v>61</v>
      </c>
    </row>
    <row r="88" spans="1:28" ht="15.6" customHeight="1" x14ac:dyDescent="0.25">
      <c r="A88" s="74" t="s">
        <v>354</v>
      </c>
      <c r="B88" s="74" t="s">
        <v>355</v>
      </c>
      <c r="C88" s="74" t="s">
        <v>356</v>
      </c>
      <c r="D88" s="74" t="s">
        <v>95</v>
      </c>
      <c r="E88" s="75">
        <v>76009</v>
      </c>
      <c r="F88" s="74" t="s">
        <v>96</v>
      </c>
      <c r="G88" s="74" t="s">
        <v>50</v>
      </c>
      <c r="H88" s="74" t="s">
        <v>51</v>
      </c>
      <c r="I88" s="73">
        <v>20.970048309178701</v>
      </c>
      <c r="J88" s="72">
        <v>181.15088757396092</v>
      </c>
      <c r="K88" s="72">
        <v>87.890532544377535</v>
      </c>
      <c r="L88" s="72">
        <v>194.76331360946716</v>
      </c>
      <c r="M88" s="72">
        <v>118.83431952662654</v>
      </c>
      <c r="N88" s="72">
        <v>284.21005917159209</v>
      </c>
      <c r="O88" s="72">
        <v>248.1804733727777</v>
      </c>
      <c r="P88" s="72">
        <v>22.091715976331386</v>
      </c>
      <c r="Q88" s="72">
        <v>28.156804733727856</v>
      </c>
      <c r="R88" s="72">
        <v>95.612426035502537</v>
      </c>
      <c r="S88" s="72">
        <v>62.008875739645205</v>
      </c>
      <c r="T88" s="72">
        <v>68.286982248520658</v>
      </c>
      <c r="U88" s="72">
        <v>356.73076923074848</v>
      </c>
      <c r="V88" s="72">
        <v>459.97928994080797</v>
      </c>
      <c r="W88" s="71">
        <v>525</v>
      </c>
      <c r="X88" s="70" t="s">
        <v>52</v>
      </c>
      <c r="Y88" s="103">
        <v>45281</v>
      </c>
      <c r="Z88" s="103"/>
      <c r="AA88" s="103" t="s">
        <v>357</v>
      </c>
      <c r="AB88" s="103" t="s">
        <v>61</v>
      </c>
    </row>
    <row r="89" spans="1:28" ht="15.6" customHeight="1" x14ac:dyDescent="0.25">
      <c r="A89" s="74" t="s">
        <v>358</v>
      </c>
      <c r="B89" s="74" t="s">
        <v>359</v>
      </c>
      <c r="C89" s="74" t="s">
        <v>360</v>
      </c>
      <c r="D89" s="74" t="s">
        <v>119</v>
      </c>
      <c r="E89" s="75">
        <v>23901</v>
      </c>
      <c r="F89" s="74" t="s">
        <v>120</v>
      </c>
      <c r="G89" s="74" t="s">
        <v>50</v>
      </c>
      <c r="H89" s="74" t="s">
        <v>75</v>
      </c>
      <c r="I89" s="73">
        <v>57.703255813953497</v>
      </c>
      <c r="J89" s="72">
        <v>38.047337278106539</v>
      </c>
      <c r="K89" s="72">
        <v>26.526627218934923</v>
      </c>
      <c r="L89" s="72">
        <v>67.53846153846159</v>
      </c>
      <c r="M89" s="72">
        <v>99.144970414201211</v>
      </c>
      <c r="N89" s="72">
        <v>163.97337278106508</v>
      </c>
      <c r="O89" s="72">
        <v>67.28402366863908</v>
      </c>
      <c r="P89" s="72">
        <v>0</v>
      </c>
      <c r="Q89" s="72">
        <v>0</v>
      </c>
      <c r="R89" s="72">
        <v>56.150887573964532</v>
      </c>
      <c r="S89" s="72">
        <v>14.044378698224861</v>
      </c>
      <c r="T89" s="72">
        <v>10.733727810650887</v>
      </c>
      <c r="U89" s="72">
        <v>150.3284023668638</v>
      </c>
      <c r="V89" s="72">
        <v>170.50887573964465</v>
      </c>
      <c r="W89" s="71">
        <v>459</v>
      </c>
      <c r="X89" s="70" t="s">
        <v>52</v>
      </c>
      <c r="Y89" s="103">
        <v>45428</v>
      </c>
      <c r="Z89" s="103"/>
      <c r="AA89" s="103" t="s">
        <v>53</v>
      </c>
      <c r="AB89" s="103" t="s">
        <v>61</v>
      </c>
    </row>
    <row r="90" spans="1:28" x14ac:dyDescent="0.25">
      <c r="A90" s="74" t="s">
        <v>361</v>
      </c>
      <c r="B90" s="74" t="s">
        <v>362</v>
      </c>
      <c r="C90" s="74" t="s">
        <v>299</v>
      </c>
      <c r="D90" s="74" t="s">
        <v>73</v>
      </c>
      <c r="E90" s="75">
        <v>71202</v>
      </c>
      <c r="F90" s="74" t="s">
        <v>49</v>
      </c>
      <c r="G90" s="74" t="s">
        <v>50</v>
      </c>
      <c r="H90" s="74" t="s">
        <v>75</v>
      </c>
      <c r="I90" s="73">
        <v>35.286168741355503</v>
      </c>
      <c r="J90" s="72">
        <v>745.53846153846064</v>
      </c>
      <c r="K90" s="72">
        <v>27.683431952662747</v>
      </c>
      <c r="L90" s="72">
        <v>0.26035502958579887</v>
      </c>
      <c r="M90" s="72">
        <v>0.42307692307692313</v>
      </c>
      <c r="N90" s="72">
        <v>1.9526627218934909</v>
      </c>
      <c r="O90" s="72">
        <v>97.994082840236416</v>
      </c>
      <c r="P90" s="72">
        <v>2.9082840236686391</v>
      </c>
      <c r="Q90" s="72">
        <v>671.05029585798763</v>
      </c>
      <c r="R90" s="72">
        <v>0.97041420118343191</v>
      </c>
      <c r="S90" s="72">
        <v>0.5325443786982248</v>
      </c>
      <c r="T90" s="72">
        <v>1.5887573964497042</v>
      </c>
      <c r="U90" s="72">
        <v>770.81360946745508</v>
      </c>
      <c r="V90" s="72">
        <v>407.41124260354763</v>
      </c>
      <c r="W90" s="71">
        <v>677</v>
      </c>
      <c r="X90" s="70" t="s">
        <v>52</v>
      </c>
      <c r="Y90" s="103">
        <v>45414</v>
      </c>
      <c r="Z90" s="103"/>
      <c r="AA90" s="103" t="s">
        <v>53</v>
      </c>
      <c r="AB90" s="103" t="s">
        <v>61</v>
      </c>
    </row>
    <row r="91" spans="1:28" x14ac:dyDescent="0.25">
      <c r="A91" s="74" t="s">
        <v>363</v>
      </c>
      <c r="B91" s="74" t="s">
        <v>364</v>
      </c>
      <c r="C91" s="74" t="s">
        <v>278</v>
      </c>
      <c r="D91" s="74" t="s">
        <v>95</v>
      </c>
      <c r="E91" s="75">
        <v>78046</v>
      </c>
      <c r="F91" s="74" t="s">
        <v>189</v>
      </c>
      <c r="G91" s="74" t="s">
        <v>308</v>
      </c>
      <c r="H91" s="74" t="s">
        <v>75</v>
      </c>
      <c r="I91" s="73">
        <v>25.783617424242401</v>
      </c>
      <c r="J91" s="72">
        <v>393.97928994082247</v>
      </c>
      <c r="K91" s="72">
        <v>12.050295857988166</v>
      </c>
      <c r="L91" s="72">
        <v>13.411242603550294</v>
      </c>
      <c r="M91" s="72">
        <v>44.470414201183452</v>
      </c>
      <c r="N91" s="72">
        <v>45.508875739645106</v>
      </c>
      <c r="O91" s="72">
        <v>418.40236686389937</v>
      </c>
      <c r="P91" s="72">
        <v>0</v>
      </c>
      <c r="Q91" s="72">
        <v>0</v>
      </c>
      <c r="R91" s="72">
        <v>8.3550295857988157</v>
      </c>
      <c r="S91" s="72">
        <v>7.162721893491125</v>
      </c>
      <c r="T91" s="72">
        <v>13.281065088757403</v>
      </c>
      <c r="U91" s="72">
        <v>435.11242603549732</v>
      </c>
      <c r="V91" s="72">
        <v>366.81360946745082</v>
      </c>
      <c r="W91" s="71">
        <v>275</v>
      </c>
      <c r="X91" s="70" t="s">
        <v>52</v>
      </c>
      <c r="Y91" s="103">
        <v>45281</v>
      </c>
      <c r="Z91" s="103"/>
      <c r="AA91" s="103" t="s">
        <v>69</v>
      </c>
      <c r="AB91" s="103" t="s">
        <v>61</v>
      </c>
    </row>
    <row r="92" spans="1:28" ht="15.6" customHeight="1" x14ac:dyDescent="0.25">
      <c r="A92" s="74" t="s">
        <v>365</v>
      </c>
      <c r="B92" s="74" t="s">
        <v>366</v>
      </c>
      <c r="C92" s="74" t="s">
        <v>367</v>
      </c>
      <c r="D92" s="74" t="s">
        <v>73</v>
      </c>
      <c r="E92" s="75">
        <v>71334</v>
      </c>
      <c r="F92" s="74" t="s">
        <v>49</v>
      </c>
      <c r="G92" s="74" t="s">
        <v>50</v>
      </c>
      <c r="H92" s="74" t="s">
        <v>75</v>
      </c>
      <c r="I92" s="73">
        <v>49.770049680624602</v>
      </c>
      <c r="J92" s="72">
        <v>467.28698224852144</v>
      </c>
      <c r="K92" s="72">
        <v>23.659763313609471</v>
      </c>
      <c r="L92" s="72">
        <v>0.21893491124260356</v>
      </c>
      <c r="M92" s="72">
        <v>0.19230769230769232</v>
      </c>
      <c r="N92" s="72">
        <v>6.4142011834319543</v>
      </c>
      <c r="O92" s="72">
        <v>484.87573964497142</v>
      </c>
      <c r="P92" s="72">
        <v>6.8047337278106509E-2</v>
      </c>
      <c r="Q92" s="72">
        <v>0</v>
      </c>
      <c r="R92" s="72">
        <v>2.7218934911242596</v>
      </c>
      <c r="S92" s="72">
        <v>1.2781065088757397</v>
      </c>
      <c r="T92" s="72">
        <v>1.4615384615384617</v>
      </c>
      <c r="U92" s="72">
        <v>485.89644970414298</v>
      </c>
      <c r="V92" s="72">
        <v>330.27810650887517</v>
      </c>
      <c r="W92" s="71">
        <v>361</v>
      </c>
      <c r="X92" s="70" t="s">
        <v>52</v>
      </c>
      <c r="Y92" s="103">
        <v>45428</v>
      </c>
      <c r="Z92" s="103"/>
      <c r="AA92" s="103" t="s">
        <v>53</v>
      </c>
      <c r="AB92" s="103" t="s">
        <v>61</v>
      </c>
    </row>
    <row r="93" spans="1:28" x14ac:dyDescent="0.25">
      <c r="A93" s="74" t="s">
        <v>368</v>
      </c>
      <c r="B93" s="74" t="s">
        <v>369</v>
      </c>
      <c r="C93" s="74" t="s">
        <v>370</v>
      </c>
      <c r="D93" s="74" t="s">
        <v>213</v>
      </c>
      <c r="E93" s="75">
        <v>30250</v>
      </c>
      <c r="F93" s="74" t="s">
        <v>66</v>
      </c>
      <c r="G93" s="74" t="s">
        <v>308</v>
      </c>
      <c r="H93" s="74" t="s">
        <v>51</v>
      </c>
      <c r="I93" s="73">
        <v>1.3897550111358601</v>
      </c>
      <c r="J93" s="72">
        <v>0.18343195266272178</v>
      </c>
      <c r="K93" s="72">
        <v>0.37869822485207072</v>
      </c>
      <c r="L93" s="72">
        <v>0.78698224852071152</v>
      </c>
      <c r="M93" s="72">
        <v>0.49999999999999956</v>
      </c>
      <c r="N93" s="72">
        <v>1.0917159763313631</v>
      </c>
      <c r="O93" s="72">
        <v>0.75443786982248595</v>
      </c>
      <c r="P93" s="72">
        <v>2.9585798816568047E-3</v>
      </c>
      <c r="Q93" s="72">
        <v>0</v>
      </c>
      <c r="R93" s="72">
        <v>6.8047337278106523E-2</v>
      </c>
      <c r="S93" s="72">
        <v>2.662721893491124E-2</v>
      </c>
      <c r="T93" s="72">
        <v>0</v>
      </c>
      <c r="U93" s="72">
        <v>1.754437869822479</v>
      </c>
      <c r="V93" s="72">
        <v>1.3372781065088735</v>
      </c>
      <c r="W93" s="71" t="s">
        <v>76</v>
      </c>
      <c r="X93" s="70" t="s">
        <v>52</v>
      </c>
      <c r="Y93" s="103">
        <v>45246</v>
      </c>
      <c r="Z93" s="103"/>
      <c r="AA93" s="103" t="s">
        <v>69</v>
      </c>
      <c r="AB93" s="103" t="s">
        <v>61</v>
      </c>
    </row>
    <row r="94" spans="1:28" ht="15.6" customHeight="1" x14ac:dyDescent="0.25">
      <c r="A94" s="74" t="s">
        <v>371</v>
      </c>
      <c r="B94" s="74" t="s">
        <v>372</v>
      </c>
      <c r="C94" s="74" t="s">
        <v>373</v>
      </c>
      <c r="D94" s="74" t="s">
        <v>374</v>
      </c>
      <c r="E94" s="75">
        <v>96950</v>
      </c>
      <c r="F94" s="74" t="s">
        <v>179</v>
      </c>
      <c r="G94" s="74" t="s">
        <v>90</v>
      </c>
      <c r="H94" s="74" t="s">
        <v>51</v>
      </c>
      <c r="I94" s="73">
        <v>96.5</v>
      </c>
      <c r="J94" s="72">
        <v>0.1775147928994083</v>
      </c>
      <c r="K94" s="72">
        <v>3.5532544378698221</v>
      </c>
      <c r="L94" s="72">
        <v>0.97928994082840237</v>
      </c>
      <c r="M94" s="72">
        <v>0.47337278106508879</v>
      </c>
      <c r="N94" s="72">
        <v>4.7958579881656798</v>
      </c>
      <c r="O94" s="72">
        <v>0.14201183431952663</v>
      </c>
      <c r="P94" s="72">
        <v>0.2455621301775148</v>
      </c>
      <c r="Q94" s="72">
        <v>0</v>
      </c>
      <c r="R94" s="72">
        <v>3.0088757396449708</v>
      </c>
      <c r="S94" s="72">
        <v>7.9881656804733733E-2</v>
      </c>
      <c r="T94" s="72">
        <v>0</v>
      </c>
      <c r="U94" s="72">
        <v>2.0946745562130173</v>
      </c>
      <c r="V94" s="72">
        <v>4.8343195266272181</v>
      </c>
      <c r="W94" s="71" t="s">
        <v>76</v>
      </c>
      <c r="X94" s="70" t="s">
        <v>141</v>
      </c>
      <c r="Y94" s="103">
        <v>45359</v>
      </c>
      <c r="Z94" s="103"/>
      <c r="AA94" s="103" t="s">
        <v>142</v>
      </c>
      <c r="AB94" s="103" t="s">
        <v>61</v>
      </c>
    </row>
    <row r="95" spans="1:28" x14ac:dyDescent="0.25">
      <c r="A95" s="74" t="s">
        <v>375</v>
      </c>
      <c r="B95" s="74" t="s">
        <v>376</v>
      </c>
      <c r="C95" s="74" t="s">
        <v>377</v>
      </c>
      <c r="D95" s="74" t="s">
        <v>378</v>
      </c>
      <c r="E95" s="75">
        <v>84119</v>
      </c>
      <c r="F95" s="74" t="s">
        <v>235</v>
      </c>
      <c r="G95" s="74" t="s">
        <v>90</v>
      </c>
      <c r="H95" s="74" t="s">
        <v>51</v>
      </c>
      <c r="I95" s="73">
        <v>2.0107816711590298</v>
      </c>
      <c r="J95" s="72">
        <v>0.26035502958579865</v>
      </c>
      <c r="K95" s="72">
        <v>3.6420118343195016</v>
      </c>
      <c r="L95" s="72">
        <v>0.33727810650887552</v>
      </c>
      <c r="M95" s="72">
        <v>0.22781065088757388</v>
      </c>
      <c r="N95" s="72">
        <v>3.1568047337277925</v>
      </c>
      <c r="O95" s="72">
        <v>1.0946745562130193</v>
      </c>
      <c r="P95" s="72">
        <v>0.15680473372781067</v>
      </c>
      <c r="Q95" s="72">
        <v>5.9171597633136105E-2</v>
      </c>
      <c r="R95" s="72">
        <v>0.56213017751479277</v>
      </c>
      <c r="S95" s="72">
        <v>7.6923076923076941E-2</v>
      </c>
      <c r="T95" s="72">
        <v>3.8461538461538464E-2</v>
      </c>
      <c r="U95" s="72">
        <v>3.7899408284023428</v>
      </c>
      <c r="V95" s="72">
        <v>3.9112426035502694</v>
      </c>
      <c r="W95" s="71" t="s">
        <v>76</v>
      </c>
      <c r="X95" s="70" t="s">
        <v>52</v>
      </c>
      <c r="Y95" s="103">
        <v>45134</v>
      </c>
      <c r="Z95" s="103" t="s">
        <v>68</v>
      </c>
      <c r="AA95" s="103" t="s">
        <v>69</v>
      </c>
      <c r="AB95" s="103" t="s">
        <v>91</v>
      </c>
    </row>
    <row r="96" spans="1:28" x14ac:dyDescent="0.25">
      <c r="A96" s="74" t="s">
        <v>379</v>
      </c>
      <c r="B96" s="74" t="s">
        <v>380</v>
      </c>
      <c r="C96" s="74" t="s">
        <v>381</v>
      </c>
      <c r="D96" s="74" t="s">
        <v>382</v>
      </c>
      <c r="E96" s="75">
        <v>965</v>
      </c>
      <c r="F96" s="74" t="s">
        <v>85</v>
      </c>
      <c r="G96" s="74" t="s">
        <v>74</v>
      </c>
      <c r="H96" s="74" t="s">
        <v>51</v>
      </c>
      <c r="I96" s="73">
        <v>2.3936842105263199</v>
      </c>
      <c r="J96" s="72">
        <v>3.1597633136094609</v>
      </c>
      <c r="K96" s="72">
        <v>9.1715976331360957E-2</v>
      </c>
      <c r="L96" s="72">
        <v>4.4378698224852069E-2</v>
      </c>
      <c r="M96" s="72">
        <v>1.7751479289940829E-2</v>
      </c>
      <c r="N96" s="72">
        <v>0.2100591715976331</v>
      </c>
      <c r="O96" s="72">
        <v>2.6568047337278062</v>
      </c>
      <c r="P96" s="72">
        <v>2.9585798816568047E-3</v>
      </c>
      <c r="Q96" s="72">
        <v>0.44378698224852031</v>
      </c>
      <c r="R96" s="72">
        <v>5.9171597633136093E-3</v>
      </c>
      <c r="S96" s="72">
        <v>5.9171597633136093E-3</v>
      </c>
      <c r="T96" s="72">
        <v>2.9585798816568047E-3</v>
      </c>
      <c r="U96" s="72">
        <v>3.2988165680473318</v>
      </c>
      <c r="V96" s="72">
        <v>2.2189349112426004</v>
      </c>
      <c r="W96" s="71" t="s">
        <v>76</v>
      </c>
      <c r="X96" s="70" t="s">
        <v>76</v>
      </c>
      <c r="Y96" s="103" t="s">
        <v>76</v>
      </c>
      <c r="Z96" s="103"/>
      <c r="AA96" s="103" t="s">
        <v>76</v>
      </c>
      <c r="AB96" s="103" t="s">
        <v>76</v>
      </c>
    </row>
    <row r="97" spans="1:28" x14ac:dyDescent="0.25">
      <c r="A97" s="74" t="s">
        <v>383</v>
      </c>
      <c r="B97" s="74" t="s">
        <v>384</v>
      </c>
      <c r="C97" s="74" t="s">
        <v>385</v>
      </c>
      <c r="D97" s="74" t="s">
        <v>124</v>
      </c>
      <c r="E97" s="75">
        <v>85349</v>
      </c>
      <c r="F97" s="74" t="s">
        <v>125</v>
      </c>
      <c r="G97" s="74" t="s">
        <v>67</v>
      </c>
      <c r="H97" s="74" t="s">
        <v>51</v>
      </c>
      <c r="I97" s="73">
        <v>5.4199951585572501</v>
      </c>
      <c r="J97" s="72">
        <v>60.002958579883575</v>
      </c>
      <c r="K97" s="72">
        <v>4.4940828402366835</v>
      </c>
      <c r="L97" s="72">
        <v>0.71005917159763343</v>
      </c>
      <c r="M97" s="72">
        <v>0.20118343195266269</v>
      </c>
      <c r="N97" s="72">
        <v>2.8254437869822491</v>
      </c>
      <c r="O97" s="72">
        <v>38.316568047338222</v>
      </c>
      <c r="P97" s="72">
        <v>0.55325443786982242</v>
      </c>
      <c r="Q97" s="72">
        <v>23.713017751479743</v>
      </c>
      <c r="R97" s="72">
        <v>0.22189349112426032</v>
      </c>
      <c r="S97" s="72">
        <v>0.1449704142011834</v>
      </c>
      <c r="T97" s="72">
        <v>0.23076923076923073</v>
      </c>
      <c r="U97" s="72">
        <v>64.810650887575761</v>
      </c>
      <c r="V97" s="72">
        <v>35.059171597634005</v>
      </c>
      <c r="W97" s="71">
        <v>100</v>
      </c>
      <c r="X97" s="70" t="s">
        <v>52</v>
      </c>
      <c r="Y97" s="103">
        <v>45407</v>
      </c>
      <c r="Z97" s="103"/>
      <c r="AA97" s="103" t="s">
        <v>69</v>
      </c>
      <c r="AB97" s="103" t="s">
        <v>61</v>
      </c>
    </row>
    <row r="98" spans="1:28" ht="15.6" customHeight="1" x14ac:dyDescent="0.25">
      <c r="A98" s="74" t="s">
        <v>386</v>
      </c>
      <c r="B98" s="74" t="s">
        <v>387</v>
      </c>
      <c r="C98" s="74" t="s">
        <v>388</v>
      </c>
      <c r="D98" s="74" t="s">
        <v>224</v>
      </c>
      <c r="E98" s="75">
        <v>44883</v>
      </c>
      <c r="F98" s="74" t="s">
        <v>115</v>
      </c>
      <c r="G98" s="74" t="s">
        <v>67</v>
      </c>
      <c r="H98" s="74" t="s">
        <v>51</v>
      </c>
      <c r="I98" s="73">
        <v>42.617933723196899</v>
      </c>
      <c r="J98" s="72">
        <v>21.982248520710069</v>
      </c>
      <c r="K98" s="72">
        <v>8.9852071005917136</v>
      </c>
      <c r="L98" s="72">
        <v>17.70118343195265</v>
      </c>
      <c r="M98" s="72">
        <v>17.065088757396456</v>
      </c>
      <c r="N98" s="72">
        <v>44.674556213017858</v>
      </c>
      <c r="O98" s="72">
        <v>14.763313609467463</v>
      </c>
      <c r="P98" s="72">
        <v>0.85207100591715967</v>
      </c>
      <c r="Q98" s="72">
        <v>5.443786982248521</v>
      </c>
      <c r="R98" s="72">
        <v>15.272189349112438</v>
      </c>
      <c r="S98" s="72">
        <v>5.2781065088757382</v>
      </c>
      <c r="T98" s="72">
        <v>10.23372781065089</v>
      </c>
      <c r="U98" s="72">
        <v>34.949704142011889</v>
      </c>
      <c r="V98" s="72">
        <v>50.680473372781222</v>
      </c>
      <c r="W98" s="76" t="s">
        <v>76</v>
      </c>
      <c r="X98" s="70" t="s">
        <v>52</v>
      </c>
      <c r="Y98" s="103">
        <v>45225</v>
      </c>
      <c r="Z98" s="103"/>
      <c r="AA98" s="103" t="s">
        <v>69</v>
      </c>
      <c r="AB98" s="103" t="s">
        <v>61</v>
      </c>
    </row>
    <row r="99" spans="1:28" ht="15.6" customHeight="1" x14ac:dyDescent="0.25">
      <c r="A99" s="74" t="s">
        <v>389</v>
      </c>
      <c r="B99" s="74" t="s">
        <v>390</v>
      </c>
      <c r="C99" s="74" t="s">
        <v>391</v>
      </c>
      <c r="D99" s="74" t="s">
        <v>219</v>
      </c>
      <c r="E99" s="75">
        <v>55330</v>
      </c>
      <c r="F99" s="74" t="s">
        <v>220</v>
      </c>
      <c r="G99" s="74" t="s">
        <v>67</v>
      </c>
      <c r="H99" s="74" t="s">
        <v>51</v>
      </c>
      <c r="I99" s="73">
        <v>96.6666666666667</v>
      </c>
      <c r="J99" s="72">
        <v>0</v>
      </c>
      <c r="K99" s="72">
        <v>0</v>
      </c>
      <c r="L99" s="72">
        <v>9.4674556213017749E-2</v>
      </c>
      <c r="M99" s="72">
        <v>0.93786982248520712</v>
      </c>
      <c r="N99" s="72">
        <v>1.0177514792899409</v>
      </c>
      <c r="O99" s="72">
        <v>2.9585798816568047E-3</v>
      </c>
      <c r="P99" s="72">
        <v>1.1834319526627219E-2</v>
      </c>
      <c r="Q99" s="72">
        <v>0</v>
      </c>
      <c r="R99" s="72">
        <v>1.0207100591715976</v>
      </c>
      <c r="S99" s="72">
        <v>0</v>
      </c>
      <c r="T99" s="72">
        <v>0</v>
      </c>
      <c r="U99" s="72">
        <v>1.1834319526627219E-2</v>
      </c>
      <c r="V99" s="72">
        <v>1.029585798816568</v>
      </c>
      <c r="W99" s="71" t="s">
        <v>76</v>
      </c>
      <c r="X99" s="70" t="s">
        <v>52</v>
      </c>
      <c r="Y99" s="103">
        <v>45414</v>
      </c>
      <c r="Z99" s="103"/>
      <c r="AA99" s="103" t="s">
        <v>69</v>
      </c>
      <c r="AB99" s="103" t="s">
        <v>61</v>
      </c>
    </row>
    <row r="100" spans="1:28" ht="15.6" customHeight="1" x14ac:dyDescent="0.25">
      <c r="A100" s="67" t="s">
        <v>392</v>
      </c>
      <c r="B100" s="69" t="s">
        <v>393</v>
      </c>
      <c r="C100" s="67" t="s">
        <v>394</v>
      </c>
      <c r="D100" s="67" t="s">
        <v>395</v>
      </c>
      <c r="E100" s="68">
        <v>25309</v>
      </c>
      <c r="F100" s="67" t="s">
        <v>156</v>
      </c>
      <c r="G100" s="67" t="s">
        <v>67</v>
      </c>
      <c r="H100" s="67" t="s">
        <v>51</v>
      </c>
      <c r="I100" s="66">
        <v>5.8870967741935498</v>
      </c>
      <c r="J100" s="65">
        <v>3.8461538461538464E-2</v>
      </c>
      <c r="K100" s="65">
        <v>0.23668639053254437</v>
      </c>
      <c r="L100" s="65">
        <v>1.1538461538461537</v>
      </c>
      <c r="M100" s="65">
        <v>0.73372781065088755</v>
      </c>
      <c r="N100" s="65">
        <v>2.0207100591715967</v>
      </c>
      <c r="O100" s="65">
        <v>0.14201183431952663</v>
      </c>
      <c r="P100" s="65">
        <v>0</v>
      </c>
      <c r="Q100" s="65">
        <v>0</v>
      </c>
      <c r="R100" s="65">
        <v>5.6213017751479293E-2</v>
      </c>
      <c r="S100" s="65">
        <v>0</v>
      </c>
      <c r="T100" s="65">
        <v>2.3668639053254437E-2</v>
      </c>
      <c r="U100" s="65">
        <v>2.0828402366863896</v>
      </c>
      <c r="V100" s="65">
        <v>2.0591715976331355</v>
      </c>
      <c r="W100" s="64" t="s">
        <v>76</v>
      </c>
      <c r="X100" s="63" t="s">
        <v>52</v>
      </c>
      <c r="Y100" s="103">
        <v>45008</v>
      </c>
      <c r="Z100" s="103" t="s">
        <v>68</v>
      </c>
      <c r="AA100" s="103" t="s">
        <v>69</v>
      </c>
      <c r="AB100" s="110" t="s">
        <v>61</v>
      </c>
    </row>
    <row r="101" spans="1:28" ht="15.6" customHeight="1" x14ac:dyDescent="0.25">
      <c r="A101" s="74" t="s">
        <v>396</v>
      </c>
      <c r="B101" s="74" t="s">
        <v>397</v>
      </c>
      <c r="C101" s="74" t="s">
        <v>398</v>
      </c>
      <c r="D101" s="74" t="s">
        <v>73</v>
      </c>
      <c r="E101" s="75">
        <v>70515</v>
      </c>
      <c r="F101" s="74" t="s">
        <v>49</v>
      </c>
      <c r="G101" s="74" t="s">
        <v>50</v>
      </c>
      <c r="H101" s="74" t="s">
        <v>51</v>
      </c>
      <c r="I101" s="73">
        <v>35.486213367980397</v>
      </c>
      <c r="J101" s="72">
        <v>595.40236686390097</v>
      </c>
      <c r="K101" s="72">
        <v>51.878698224852251</v>
      </c>
      <c r="L101" s="72">
        <v>53.325443786982369</v>
      </c>
      <c r="M101" s="72">
        <v>16.736686390532558</v>
      </c>
      <c r="N101" s="72">
        <v>2.8727810650887573</v>
      </c>
      <c r="O101" s="72">
        <v>2.2337278106508878</v>
      </c>
      <c r="P101" s="72">
        <v>85.532544378698205</v>
      </c>
      <c r="Q101" s="72">
        <v>626.70414201182768</v>
      </c>
      <c r="R101" s="72">
        <v>45.502958579881742</v>
      </c>
      <c r="S101" s="72">
        <v>13.789940828402377</v>
      </c>
      <c r="T101" s="72">
        <v>12.162721893491124</v>
      </c>
      <c r="U101" s="72">
        <v>645.88757396449012</v>
      </c>
      <c r="V101" s="72">
        <v>466.46745562129291</v>
      </c>
      <c r="W101" s="71">
        <v>700</v>
      </c>
      <c r="X101" s="70" t="s">
        <v>52</v>
      </c>
      <c r="Y101" s="103">
        <v>45512</v>
      </c>
      <c r="Z101" s="103"/>
      <c r="AA101" s="103" t="s">
        <v>53</v>
      </c>
      <c r="AB101" s="103" t="s">
        <v>54</v>
      </c>
    </row>
    <row r="102" spans="1:28" x14ac:dyDescent="0.25">
      <c r="A102" s="74" t="s">
        <v>399</v>
      </c>
      <c r="B102" s="74" t="s">
        <v>400</v>
      </c>
      <c r="C102" s="74" t="s">
        <v>401</v>
      </c>
      <c r="D102" s="74" t="s">
        <v>95</v>
      </c>
      <c r="E102" s="75">
        <v>78061</v>
      </c>
      <c r="F102" s="74" t="s">
        <v>264</v>
      </c>
      <c r="G102" s="74" t="s">
        <v>60</v>
      </c>
      <c r="H102" s="74" t="s">
        <v>51</v>
      </c>
      <c r="I102" s="73">
        <v>41.062911184210499</v>
      </c>
      <c r="J102" s="72">
        <v>1241.1656804733689</v>
      </c>
      <c r="K102" s="72">
        <v>111.32544378698206</v>
      </c>
      <c r="L102" s="72">
        <v>168.79289940828349</v>
      </c>
      <c r="M102" s="72">
        <v>58.902366863905797</v>
      </c>
      <c r="N102" s="72">
        <v>333.63905325443562</v>
      </c>
      <c r="O102" s="72">
        <v>1238.7514792899367</v>
      </c>
      <c r="P102" s="72">
        <v>3.0917159763313613</v>
      </c>
      <c r="Q102" s="72">
        <v>4.7041420118343167</v>
      </c>
      <c r="R102" s="72">
        <v>74.710059171597933</v>
      </c>
      <c r="S102" s="72">
        <v>62.837278106509174</v>
      </c>
      <c r="T102" s="72">
        <v>172.07692307692318</v>
      </c>
      <c r="U102" s="72">
        <v>1270.5621301775104</v>
      </c>
      <c r="V102" s="72">
        <v>1127.0769230769056</v>
      </c>
      <c r="W102" s="71">
        <v>1350</v>
      </c>
      <c r="X102" s="70" t="s">
        <v>52</v>
      </c>
      <c r="Y102" s="103">
        <v>45330</v>
      </c>
      <c r="Z102" s="103"/>
      <c r="AA102" s="103" t="s">
        <v>53</v>
      </c>
      <c r="AB102" s="103" t="s">
        <v>61</v>
      </c>
    </row>
    <row r="103" spans="1:28" ht="15.6" customHeight="1" x14ac:dyDescent="0.25">
      <c r="A103" s="74" t="s">
        <v>402</v>
      </c>
      <c r="B103" s="74" t="s">
        <v>403</v>
      </c>
      <c r="C103" s="74" t="s">
        <v>404</v>
      </c>
      <c r="D103" s="74" t="s">
        <v>114</v>
      </c>
      <c r="E103" s="75">
        <v>48060</v>
      </c>
      <c r="F103" s="74" t="s">
        <v>115</v>
      </c>
      <c r="G103" s="74" t="s">
        <v>67</v>
      </c>
      <c r="H103" s="74" t="s">
        <v>75</v>
      </c>
      <c r="I103" s="73">
        <v>43.012345679012299</v>
      </c>
      <c r="J103" s="72">
        <v>42.952662721893589</v>
      </c>
      <c r="K103" s="72">
        <v>12.609467455621301</v>
      </c>
      <c r="L103" s="72">
        <v>14.245562130177516</v>
      </c>
      <c r="M103" s="72">
        <v>5.5029585798816552</v>
      </c>
      <c r="N103" s="72">
        <v>32.207100591716014</v>
      </c>
      <c r="O103" s="72">
        <v>43.103550295858092</v>
      </c>
      <c r="P103" s="72">
        <v>0</v>
      </c>
      <c r="Q103" s="72">
        <v>0</v>
      </c>
      <c r="R103" s="72">
        <v>8.5502958579881678</v>
      </c>
      <c r="S103" s="72">
        <v>6.4881656804733696</v>
      </c>
      <c r="T103" s="72">
        <v>6.9615384615384599</v>
      </c>
      <c r="U103" s="72">
        <v>53.310650887574106</v>
      </c>
      <c r="V103" s="72">
        <v>67.115384615384755</v>
      </c>
      <c r="W103" s="71" t="s">
        <v>76</v>
      </c>
      <c r="X103" s="70" t="s">
        <v>52</v>
      </c>
      <c r="Y103" s="103">
        <v>45386</v>
      </c>
      <c r="Z103" s="103"/>
      <c r="AA103" s="103" t="s">
        <v>69</v>
      </c>
      <c r="AB103" s="103" t="s">
        <v>61</v>
      </c>
    </row>
    <row r="104" spans="1:28" ht="15.6" customHeight="1" x14ac:dyDescent="0.25">
      <c r="A104" s="74" t="s">
        <v>405</v>
      </c>
      <c r="B104" s="74" t="s">
        <v>406</v>
      </c>
      <c r="C104" s="74" t="s">
        <v>407</v>
      </c>
      <c r="D104" s="74" t="s">
        <v>213</v>
      </c>
      <c r="E104" s="75">
        <v>31815</v>
      </c>
      <c r="F104" s="74" t="s">
        <v>66</v>
      </c>
      <c r="G104" s="74" t="s">
        <v>50</v>
      </c>
      <c r="H104" s="74" t="s">
        <v>51</v>
      </c>
      <c r="I104" s="73">
        <v>50.463978438892902</v>
      </c>
      <c r="J104" s="72">
        <v>795.91420118341387</v>
      </c>
      <c r="K104" s="72">
        <v>159.36094674556219</v>
      </c>
      <c r="L104" s="72">
        <v>281.32840236686314</v>
      </c>
      <c r="M104" s="72">
        <v>295.75443786982231</v>
      </c>
      <c r="N104" s="72">
        <v>611.18343195265959</v>
      </c>
      <c r="O104" s="72">
        <v>728.07396449702946</v>
      </c>
      <c r="P104" s="72">
        <v>33.946745562130182</v>
      </c>
      <c r="Q104" s="72">
        <v>159.15384615384664</v>
      </c>
      <c r="R104" s="72">
        <v>226.46153846153842</v>
      </c>
      <c r="S104" s="72">
        <v>98.63905325443794</v>
      </c>
      <c r="T104" s="72">
        <v>72.579881656804716</v>
      </c>
      <c r="U104" s="72">
        <v>1134.677514792854</v>
      </c>
      <c r="V104" s="72">
        <v>1061.8372781065</v>
      </c>
      <c r="W104" s="71">
        <v>1600</v>
      </c>
      <c r="X104" s="70" t="s">
        <v>52</v>
      </c>
      <c r="Y104" s="103">
        <v>45505</v>
      </c>
      <c r="Z104" s="103"/>
      <c r="AA104" s="103" t="s">
        <v>53</v>
      </c>
      <c r="AB104" s="103" t="s">
        <v>54</v>
      </c>
    </row>
    <row r="105" spans="1:28" x14ac:dyDescent="0.25">
      <c r="A105" s="74" t="s">
        <v>408</v>
      </c>
      <c r="B105" s="74" t="s">
        <v>409</v>
      </c>
      <c r="C105" s="74" t="s">
        <v>410</v>
      </c>
      <c r="D105" s="74" t="s">
        <v>411</v>
      </c>
      <c r="E105" s="75">
        <v>3820</v>
      </c>
      <c r="F105" s="74" t="s">
        <v>140</v>
      </c>
      <c r="G105" s="74" t="s">
        <v>67</v>
      </c>
      <c r="H105" s="74" t="s">
        <v>51</v>
      </c>
      <c r="I105" s="73">
        <v>85.423529411764704</v>
      </c>
      <c r="J105" s="72">
        <v>0.90828402366863903</v>
      </c>
      <c r="K105" s="72">
        <v>0.42307692307692307</v>
      </c>
      <c r="L105" s="72">
        <v>44.281065088757401</v>
      </c>
      <c r="M105" s="72">
        <v>36.449704142011853</v>
      </c>
      <c r="N105" s="72">
        <v>39.213017751479313</v>
      </c>
      <c r="O105" s="72">
        <v>31.37573964497042</v>
      </c>
      <c r="P105" s="72">
        <v>7.4704142011834325</v>
      </c>
      <c r="Q105" s="72">
        <v>4.0029585798816569</v>
      </c>
      <c r="R105" s="72">
        <v>19.201183431952661</v>
      </c>
      <c r="S105" s="72">
        <v>6.328402366863906</v>
      </c>
      <c r="T105" s="72">
        <v>5.0857988165680466</v>
      </c>
      <c r="U105" s="72">
        <v>51.446745562130225</v>
      </c>
      <c r="V105" s="72">
        <v>54.562130177514859</v>
      </c>
      <c r="W105" s="71" t="s">
        <v>76</v>
      </c>
      <c r="X105" s="70" t="s">
        <v>52</v>
      </c>
      <c r="Y105" s="103">
        <v>45379</v>
      </c>
      <c r="Z105" s="103"/>
      <c r="AA105" s="103" t="s">
        <v>69</v>
      </c>
      <c r="AB105" s="103" t="s">
        <v>61</v>
      </c>
    </row>
    <row r="106" spans="1:28" ht="15.6" customHeight="1" x14ac:dyDescent="0.25">
      <c r="A106" s="74" t="s">
        <v>412</v>
      </c>
      <c r="B106" s="74" t="s">
        <v>413</v>
      </c>
      <c r="C106" s="74" t="s">
        <v>414</v>
      </c>
      <c r="D106" s="74" t="s">
        <v>95</v>
      </c>
      <c r="E106" s="75">
        <v>76574</v>
      </c>
      <c r="F106" s="74" t="s">
        <v>264</v>
      </c>
      <c r="G106" s="74" t="s">
        <v>50</v>
      </c>
      <c r="H106" s="74" t="s">
        <v>75</v>
      </c>
      <c r="I106" s="73">
        <v>51.238402581686202</v>
      </c>
      <c r="J106" s="72">
        <v>191.49704142011797</v>
      </c>
      <c r="K106" s="72">
        <v>45.585798816568087</v>
      </c>
      <c r="L106" s="72">
        <v>87.994082840236899</v>
      </c>
      <c r="M106" s="72">
        <v>90.51479289940842</v>
      </c>
      <c r="N106" s="72">
        <v>182.53550295857931</v>
      </c>
      <c r="O106" s="72">
        <v>233.05621301775128</v>
      </c>
      <c r="P106" s="72">
        <v>0</v>
      </c>
      <c r="Q106" s="72">
        <v>0</v>
      </c>
      <c r="R106" s="72">
        <v>52.467455621301816</v>
      </c>
      <c r="S106" s="72">
        <v>36.136094674556233</v>
      </c>
      <c r="T106" s="72">
        <v>58.636094674556283</v>
      </c>
      <c r="U106" s="72">
        <v>268.3520710059168</v>
      </c>
      <c r="V106" s="72">
        <v>322.62130177514621</v>
      </c>
      <c r="W106" s="71">
        <v>461</v>
      </c>
      <c r="X106" s="70" t="s">
        <v>52</v>
      </c>
      <c r="Y106" s="103">
        <v>45274</v>
      </c>
      <c r="Z106" s="103"/>
      <c r="AA106" s="103" t="s">
        <v>53</v>
      </c>
      <c r="AB106" s="103" t="s">
        <v>61</v>
      </c>
    </row>
    <row r="107" spans="1:28" x14ac:dyDescent="0.25">
      <c r="A107" s="74" t="s">
        <v>415</v>
      </c>
      <c r="B107" s="74" t="s">
        <v>416</v>
      </c>
      <c r="C107" s="74" t="s">
        <v>417</v>
      </c>
      <c r="D107" s="74" t="s">
        <v>418</v>
      </c>
      <c r="E107" s="75">
        <v>98421</v>
      </c>
      <c r="F107" s="74" t="s">
        <v>419</v>
      </c>
      <c r="G107" s="74" t="s">
        <v>60</v>
      </c>
      <c r="H107" s="74" t="s">
        <v>51</v>
      </c>
      <c r="I107" s="73">
        <v>72.836623139993904</v>
      </c>
      <c r="J107" s="72">
        <v>429.76923076923015</v>
      </c>
      <c r="K107" s="72">
        <v>61.887573964497115</v>
      </c>
      <c r="L107" s="72">
        <v>113.01479289940822</v>
      </c>
      <c r="M107" s="72">
        <v>122.9260355029587</v>
      </c>
      <c r="N107" s="72">
        <v>250.86094674556176</v>
      </c>
      <c r="O107" s="72">
        <v>365.47041420118325</v>
      </c>
      <c r="P107" s="72">
        <v>37.411242603550306</v>
      </c>
      <c r="Q107" s="72">
        <v>73.855029585798917</v>
      </c>
      <c r="R107" s="72">
        <v>122.34615384615383</v>
      </c>
      <c r="S107" s="72">
        <v>24.852071005917164</v>
      </c>
      <c r="T107" s="72">
        <v>7.8609467455621296</v>
      </c>
      <c r="U107" s="72">
        <v>572.53846153845996</v>
      </c>
      <c r="V107" s="72">
        <v>593.57988165680354</v>
      </c>
      <c r="W107" s="71">
        <v>1181</v>
      </c>
      <c r="X107" s="70" t="s">
        <v>52</v>
      </c>
      <c r="Y107" s="103">
        <v>45316</v>
      </c>
      <c r="Z107" s="103"/>
      <c r="AA107" s="103" t="s">
        <v>53</v>
      </c>
      <c r="AB107" s="103" t="s">
        <v>61</v>
      </c>
    </row>
    <row r="108" spans="1:28" x14ac:dyDescent="0.25">
      <c r="A108" s="74" t="s">
        <v>420</v>
      </c>
      <c r="B108" s="74" t="s">
        <v>421</v>
      </c>
      <c r="C108" s="74" t="s">
        <v>422</v>
      </c>
      <c r="D108" s="74" t="s">
        <v>146</v>
      </c>
      <c r="E108" s="75">
        <v>87016</v>
      </c>
      <c r="F108" s="74" t="s">
        <v>147</v>
      </c>
      <c r="G108" s="74" t="s">
        <v>67</v>
      </c>
      <c r="H108" s="74" t="s">
        <v>75</v>
      </c>
      <c r="I108" s="73">
        <v>33.8862544056392</v>
      </c>
      <c r="J108" s="72">
        <v>294.25147928994085</v>
      </c>
      <c r="K108" s="72">
        <v>22.085798816568058</v>
      </c>
      <c r="L108" s="72">
        <v>0.77218934911242609</v>
      </c>
      <c r="M108" s="72">
        <v>0.15088757396449703</v>
      </c>
      <c r="N108" s="72">
        <v>16.159763313609478</v>
      </c>
      <c r="O108" s="72">
        <v>301.10059171597618</v>
      </c>
      <c r="P108" s="72">
        <v>0</v>
      </c>
      <c r="Q108" s="72">
        <v>0</v>
      </c>
      <c r="R108" s="72">
        <v>0.36686390532544388</v>
      </c>
      <c r="S108" s="72">
        <v>0.64201183431952658</v>
      </c>
      <c r="T108" s="72">
        <v>6.6923076923076863</v>
      </c>
      <c r="U108" s="72">
        <v>309.55917159763277</v>
      </c>
      <c r="V108" s="72">
        <v>164.68934911242539</v>
      </c>
      <c r="W108" s="71">
        <v>505</v>
      </c>
      <c r="X108" s="70" t="s">
        <v>52</v>
      </c>
      <c r="Y108" s="103">
        <v>45218</v>
      </c>
      <c r="Z108" s="103"/>
      <c r="AA108" s="103" t="s">
        <v>53</v>
      </c>
      <c r="AB108" s="103" t="s">
        <v>61</v>
      </c>
    </row>
    <row r="109" spans="1:28" x14ac:dyDescent="0.25">
      <c r="A109" s="74" t="s">
        <v>423</v>
      </c>
      <c r="B109" s="74" t="s">
        <v>424</v>
      </c>
      <c r="C109" s="74" t="s">
        <v>425</v>
      </c>
      <c r="D109" s="74" t="s">
        <v>268</v>
      </c>
      <c r="E109" s="75">
        <v>74103</v>
      </c>
      <c r="F109" s="74" t="s">
        <v>96</v>
      </c>
      <c r="G109" s="74" t="s">
        <v>67</v>
      </c>
      <c r="H109" s="74" t="s">
        <v>51</v>
      </c>
      <c r="I109" s="73">
        <v>2.26964560862866</v>
      </c>
      <c r="J109" s="72">
        <v>1.3372781065088755</v>
      </c>
      <c r="K109" s="72">
        <v>1.2603550295857981</v>
      </c>
      <c r="L109" s="72">
        <v>1.1449704142011836</v>
      </c>
      <c r="M109" s="72">
        <v>0.62721893491124259</v>
      </c>
      <c r="N109" s="72">
        <v>3.0710059171597561</v>
      </c>
      <c r="O109" s="72">
        <v>1.1982248520710068</v>
      </c>
      <c r="P109" s="72">
        <v>4.4378698224852076E-2</v>
      </c>
      <c r="Q109" s="72">
        <v>5.6213017751479299E-2</v>
      </c>
      <c r="R109" s="72">
        <v>0.31952662721893477</v>
      </c>
      <c r="S109" s="72">
        <v>0.18343195266272186</v>
      </c>
      <c r="T109" s="72">
        <v>0.14201183431952666</v>
      </c>
      <c r="U109" s="72">
        <v>3.7248520710059032</v>
      </c>
      <c r="V109" s="72">
        <v>2.8846153846153775</v>
      </c>
      <c r="W109" s="71" t="s">
        <v>76</v>
      </c>
      <c r="X109" s="70" t="s">
        <v>52</v>
      </c>
      <c r="Y109" s="103">
        <v>45106</v>
      </c>
      <c r="Z109" s="103" t="s">
        <v>68</v>
      </c>
      <c r="AA109" s="103" t="s">
        <v>69</v>
      </c>
      <c r="AB109" s="103" t="s">
        <v>61</v>
      </c>
    </row>
    <row r="110" spans="1:28" x14ac:dyDescent="0.25">
      <c r="A110" s="74" t="s">
        <v>426</v>
      </c>
      <c r="B110" s="74" t="s">
        <v>427</v>
      </c>
      <c r="C110" s="74" t="s">
        <v>428</v>
      </c>
      <c r="D110" s="74" t="s">
        <v>429</v>
      </c>
      <c r="E110" s="75">
        <v>72701</v>
      </c>
      <c r="F110" s="74" t="s">
        <v>49</v>
      </c>
      <c r="G110" s="74" t="s">
        <v>90</v>
      </c>
      <c r="H110" s="74" t="s">
        <v>51</v>
      </c>
      <c r="I110" s="73">
        <v>1.6518046709129499</v>
      </c>
      <c r="J110" s="72">
        <v>0.39940828402366851</v>
      </c>
      <c r="K110" s="72">
        <v>0.7455621301775156</v>
      </c>
      <c r="L110" s="72">
        <v>0.80769230769230882</v>
      </c>
      <c r="M110" s="72">
        <v>0.39644970414201175</v>
      </c>
      <c r="N110" s="72">
        <v>1.4171597633136064</v>
      </c>
      <c r="O110" s="72">
        <v>0.83136094674556338</v>
      </c>
      <c r="P110" s="72">
        <v>4.4378698224852069E-2</v>
      </c>
      <c r="Q110" s="72">
        <v>5.6213017751479299E-2</v>
      </c>
      <c r="R110" s="72">
        <v>2.6627218934911247E-2</v>
      </c>
      <c r="S110" s="72">
        <v>1.4792899408284023E-2</v>
      </c>
      <c r="T110" s="72">
        <v>2.9585798816568047E-3</v>
      </c>
      <c r="U110" s="72">
        <v>2.304733727810643</v>
      </c>
      <c r="V110" s="72">
        <v>2.0355029585798725</v>
      </c>
      <c r="W110" s="71" t="s">
        <v>76</v>
      </c>
      <c r="X110" s="70" t="s">
        <v>52</v>
      </c>
      <c r="Y110" s="103">
        <v>45232</v>
      </c>
      <c r="Z110" s="103"/>
      <c r="AA110" s="103" t="s">
        <v>69</v>
      </c>
      <c r="AB110" s="103" t="s">
        <v>61</v>
      </c>
    </row>
    <row r="111" spans="1:28" x14ac:dyDescent="0.25">
      <c r="A111" s="74" t="s">
        <v>430</v>
      </c>
      <c r="B111" s="74" t="s">
        <v>431</v>
      </c>
      <c r="C111" s="74" t="s">
        <v>432</v>
      </c>
      <c r="D111" s="74" t="s">
        <v>234</v>
      </c>
      <c r="E111" s="75">
        <v>89506</v>
      </c>
      <c r="F111" s="74" t="s">
        <v>235</v>
      </c>
      <c r="G111" s="74" t="s">
        <v>90</v>
      </c>
      <c r="H111" s="74" t="s">
        <v>51</v>
      </c>
      <c r="I111" s="73">
        <v>10.8242894056848</v>
      </c>
      <c r="J111" s="72">
        <v>0.22781065088757396</v>
      </c>
      <c r="K111" s="72">
        <v>1.5059171597633132</v>
      </c>
      <c r="L111" s="72">
        <v>3.869822485207095</v>
      </c>
      <c r="M111" s="72">
        <v>6.8727810650887582</v>
      </c>
      <c r="N111" s="72">
        <v>11.304733727810659</v>
      </c>
      <c r="O111" s="72">
        <v>0.74260355029585812</v>
      </c>
      <c r="P111" s="72">
        <v>0.36982248520710059</v>
      </c>
      <c r="Q111" s="72">
        <v>5.9171597633136098E-2</v>
      </c>
      <c r="R111" s="72">
        <v>5.0059171597633121</v>
      </c>
      <c r="S111" s="72">
        <v>0.69822485207100593</v>
      </c>
      <c r="T111" s="72">
        <v>0.21301775147928992</v>
      </c>
      <c r="U111" s="72">
        <v>6.5591715976331422</v>
      </c>
      <c r="V111" s="72">
        <v>11.603550295857996</v>
      </c>
      <c r="W111" s="71" t="s">
        <v>76</v>
      </c>
      <c r="X111" s="70" t="s">
        <v>52</v>
      </c>
      <c r="Y111" s="103">
        <v>45232</v>
      </c>
      <c r="Z111" s="103"/>
      <c r="AA111" s="103" t="s">
        <v>69</v>
      </c>
      <c r="AB111" s="103" t="s">
        <v>61</v>
      </c>
    </row>
    <row r="112" spans="1:28" x14ac:dyDescent="0.25">
      <c r="A112" s="74" t="s">
        <v>433</v>
      </c>
      <c r="B112" s="74" t="s">
        <v>434</v>
      </c>
      <c r="C112" s="74" t="s">
        <v>278</v>
      </c>
      <c r="D112" s="74" t="s">
        <v>95</v>
      </c>
      <c r="E112" s="75">
        <v>78041</v>
      </c>
      <c r="F112" s="74" t="s">
        <v>189</v>
      </c>
      <c r="G112" s="74" t="s">
        <v>50</v>
      </c>
      <c r="H112" s="74" t="s">
        <v>51</v>
      </c>
      <c r="I112" s="176">
        <v>28.258330213403202</v>
      </c>
      <c r="J112" s="72">
        <v>167.74852071005765</v>
      </c>
      <c r="K112" s="72">
        <v>4.165680473372781</v>
      </c>
      <c r="L112" s="72">
        <v>15.210059171597635</v>
      </c>
      <c r="M112" s="72">
        <v>39.615384615384656</v>
      </c>
      <c r="N112" s="72">
        <v>20.508875739644996</v>
      </c>
      <c r="O112" s="72">
        <v>160.02958579881505</v>
      </c>
      <c r="P112" s="72">
        <v>7.4289940828402363</v>
      </c>
      <c r="Q112" s="72">
        <v>38.772189349112558</v>
      </c>
      <c r="R112" s="72">
        <v>10.449704142011838</v>
      </c>
      <c r="S112" s="72">
        <v>5.2988165680473376</v>
      </c>
      <c r="T112" s="72">
        <v>5.5325443786982236</v>
      </c>
      <c r="U112" s="72">
        <v>205.45857988165417</v>
      </c>
      <c r="V112" s="72">
        <v>168.65680473372606</v>
      </c>
      <c r="W112" s="76">
        <v>250</v>
      </c>
      <c r="X112" s="63" t="s">
        <v>52</v>
      </c>
      <c r="Y112" s="103">
        <v>45330</v>
      </c>
      <c r="Z112" s="103"/>
      <c r="AA112" s="103" t="s">
        <v>53</v>
      </c>
      <c r="AB112" s="110" t="s">
        <v>61</v>
      </c>
    </row>
    <row r="113" spans="1:28" x14ac:dyDescent="0.25">
      <c r="A113" s="74" t="s">
        <v>435</v>
      </c>
      <c r="B113" s="74" t="s">
        <v>436</v>
      </c>
      <c r="C113" s="74" t="s">
        <v>437</v>
      </c>
      <c r="D113" s="74" t="s">
        <v>73</v>
      </c>
      <c r="E113" s="75">
        <v>71483</v>
      </c>
      <c r="F113" s="74" t="s">
        <v>49</v>
      </c>
      <c r="G113" s="74" t="s">
        <v>50</v>
      </c>
      <c r="H113" s="74" t="s">
        <v>75</v>
      </c>
      <c r="I113" s="73">
        <v>35.867296180760498</v>
      </c>
      <c r="J113" s="72">
        <v>1137.8461538461193</v>
      </c>
      <c r="K113" s="72">
        <v>101.28698224852039</v>
      </c>
      <c r="L113" s="72">
        <v>118.48224852071</v>
      </c>
      <c r="M113" s="72">
        <v>66.198224852071178</v>
      </c>
      <c r="N113" s="72">
        <v>223.52071005917068</v>
      </c>
      <c r="O113" s="72">
        <v>1200.2100591715653</v>
      </c>
      <c r="P113" s="72">
        <v>3.5502958579881658E-2</v>
      </c>
      <c r="Q113" s="72">
        <v>4.7337278106508875E-2</v>
      </c>
      <c r="R113" s="72">
        <v>75.745562130177674</v>
      </c>
      <c r="S113" s="72">
        <v>48.680473372781172</v>
      </c>
      <c r="T113" s="72">
        <v>54.82544378698249</v>
      </c>
      <c r="U113" s="72">
        <v>1244.5621301774747</v>
      </c>
      <c r="V113" s="72">
        <v>1028.7071005916928</v>
      </c>
      <c r="W113" s="71">
        <v>946</v>
      </c>
      <c r="X113" s="70" t="s">
        <v>52</v>
      </c>
      <c r="Y113" s="103">
        <v>45498</v>
      </c>
      <c r="Z113" s="103"/>
      <c r="AA113" s="103" t="s">
        <v>53</v>
      </c>
      <c r="AB113" s="103" t="s">
        <v>54</v>
      </c>
    </row>
    <row r="114" spans="1:28" x14ac:dyDescent="0.25">
      <c r="A114" s="74" t="s">
        <v>438</v>
      </c>
      <c r="B114" s="74" t="s">
        <v>439</v>
      </c>
      <c r="C114" s="74" t="s">
        <v>440</v>
      </c>
      <c r="D114" s="74" t="s">
        <v>441</v>
      </c>
      <c r="E114" s="75">
        <v>2863</v>
      </c>
      <c r="F114" s="74" t="s">
        <v>140</v>
      </c>
      <c r="G114" s="74" t="s">
        <v>90</v>
      </c>
      <c r="H114" s="74" t="s">
        <v>75</v>
      </c>
      <c r="I114" s="176">
        <v>44.485915492957702</v>
      </c>
      <c r="J114" s="72">
        <v>43.553254437870052</v>
      </c>
      <c r="K114" s="72">
        <v>16.334319526627226</v>
      </c>
      <c r="L114" s="72">
        <v>0.26035502958579881</v>
      </c>
      <c r="M114" s="72">
        <v>0.16568047337278105</v>
      </c>
      <c r="N114" s="72">
        <v>13.136094674556215</v>
      </c>
      <c r="O114" s="72">
        <v>46.748520710059445</v>
      </c>
      <c r="P114" s="72">
        <v>0.23076923076923078</v>
      </c>
      <c r="Q114" s="72">
        <v>0.1982248520710059</v>
      </c>
      <c r="R114" s="72">
        <v>2.1065088757396451</v>
      </c>
      <c r="S114" s="72">
        <v>0.84023668639053251</v>
      </c>
      <c r="T114" s="72">
        <v>3.8254437869822486</v>
      </c>
      <c r="U114" s="72">
        <v>53.541420118343517</v>
      </c>
      <c r="V114" s="72">
        <v>36.831360946745683</v>
      </c>
      <c r="W114" s="76" t="s">
        <v>76</v>
      </c>
      <c r="X114" s="63" t="s">
        <v>52</v>
      </c>
      <c r="Y114" s="103">
        <v>45379</v>
      </c>
      <c r="Z114" s="103"/>
      <c r="AA114" s="103" t="s">
        <v>69</v>
      </c>
      <c r="AB114" s="110" t="s">
        <v>61</v>
      </c>
    </row>
  </sheetData>
  <mergeCells count="13">
    <mergeCell ref="Q3:T3"/>
    <mergeCell ref="U3:X3"/>
    <mergeCell ref="Y3:AB3"/>
    <mergeCell ref="J5:M5"/>
    <mergeCell ref="N5:Q5"/>
    <mergeCell ref="R5:U5"/>
    <mergeCell ref="W5:AB5"/>
    <mergeCell ref="M3:P3"/>
    <mergeCell ref="A1:D1"/>
    <mergeCell ref="A2:D2"/>
    <mergeCell ref="A3:D3"/>
    <mergeCell ref="E3:H3"/>
    <mergeCell ref="I3:L3"/>
  </mergeCells>
  <pageMargins left="0.7" right="0.7" top="0.75" bottom="0.75" header="0.3" footer="0.3"/>
  <pageSetup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158DD-80BE-4F86-9C58-B13210651B99}">
  <dimension ref="A1:F29"/>
  <sheetViews>
    <sheetView zoomScaleNormal="100" workbookViewId="0">
      <selection activeCell="N14" sqref="N12:N14"/>
    </sheetView>
  </sheetViews>
  <sheetFormatPr defaultRowHeight="15" x14ac:dyDescent="0.25"/>
  <cols>
    <col min="1" max="1" width="52.28515625" customWidth="1"/>
    <col min="2" max="2" width="19" customWidth="1"/>
  </cols>
  <sheetData>
    <row r="1" spans="1:6" ht="26.25" x14ac:dyDescent="0.25">
      <c r="A1" s="444" t="s">
        <v>442</v>
      </c>
      <c r="B1" s="444"/>
      <c r="C1" s="444"/>
      <c r="D1" s="444"/>
      <c r="E1" s="444"/>
      <c r="F1" s="444"/>
    </row>
    <row r="2" spans="1:6" ht="15" customHeight="1" x14ac:dyDescent="0.25">
      <c r="A2" s="461" t="s">
        <v>443</v>
      </c>
      <c r="B2" s="461"/>
    </row>
    <row r="3" spans="1:6" ht="15.95" customHeight="1" thickBot="1" x14ac:dyDescent="0.3">
      <c r="A3" s="461"/>
      <c r="B3" s="461"/>
      <c r="C3" s="32"/>
      <c r="D3" s="32"/>
      <c r="E3" s="32"/>
    </row>
    <row r="4" spans="1:6" x14ac:dyDescent="0.25">
      <c r="A4" s="31" t="s">
        <v>444</v>
      </c>
      <c r="B4" s="30" t="s">
        <v>445</v>
      </c>
    </row>
    <row r="5" spans="1:6" ht="15.75" thickBot="1" x14ac:dyDescent="0.3">
      <c r="A5" s="29" t="s">
        <v>446</v>
      </c>
      <c r="B5" s="28">
        <v>231</v>
      </c>
    </row>
    <row r="6" spans="1:6" ht="15.75" thickBot="1" x14ac:dyDescent="0.3">
      <c r="A6" s="27" t="s">
        <v>447</v>
      </c>
      <c r="B6" s="26">
        <v>47</v>
      </c>
    </row>
    <row r="7" spans="1:6" ht="15" customHeight="1" thickBot="1" x14ac:dyDescent="0.3">
      <c r="A7" s="25" t="s">
        <v>448</v>
      </c>
      <c r="B7" s="24">
        <v>14</v>
      </c>
      <c r="C7" s="23"/>
    </row>
    <row r="8" spans="1:6" ht="15.75" thickBot="1" x14ac:dyDescent="0.3">
      <c r="A8" s="22" t="s">
        <v>449</v>
      </c>
      <c r="B8" s="21">
        <v>32</v>
      </c>
    </row>
    <row r="9" spans="1:6" ht="15.75" thickBot="1" x14ac:dyDescent="0.3">
      <c r="A9" s="22" t="s">
        <v>450</v>
      </c>
      <c r="B9" s="21">
        <v>1</v>
      </c>
    </row>
    <row r="10" spans="1:6" x14ac:dyDescent="0.25">
      <c r="A10" s="20" t="s">
        <v>451</v>
      </c>
      <c r="B10" s="19">
        <v>12</v>
      </c>
    </row>
    <row r="11" spans="1:6" x14ac:dyDescent="0.25">
      <c r="A11" s="18" t="s">
        <v>452</v>
      </c>
      <c r="B11" s="17">
        <v>10</v>
      </c>
    </row>
    <row r="12" spans="1:6" x14ac:dyDescent="0.25">
      <c r="A12" s="18" t="s">
        <v>453</v>
      </c>
      <c r="B12" s="17">
        <v>5</v>
      </c>
    </row>
    <row r="13" spans="1:6" x14ac:dyDescent="0.25">
      <c r="A13" s="18" t="s">
        <v>454</v>
      </c>
      <c r="B13" s="17">
        <v>3</v>
      </c>
    </row>
    <row r="14" spans="1:6" x14ac:dyDescent="0.25">
      <c r="A14" s="18" t="s">
        <v>455</v>
      </c>
      <c r="B14" s="17">
        <v>2</v>
      </c>
    </row>
    <row r="15" spans="1:6" x14ac:dyDescent="0.25">
      <c r="A15" s="18" t="s">
        <v>456</v>
      </c>
      <c r="B15" s="17">
        <v>2</v>
      </c>
    </row>
    <row r="16" spans="1:6" x14ac:dyDescent="0.25">
      <c r="A16" s="18" t="s">
        <v>457</v>
      </c>
      <c r="B16" s="17">
        <v>2</v>
      </c>
    </row>
    <row r="17" spans="1:2" x14ac:dyDescent="0.25">
      <c r="A17" s="18" t="s">
        <v>458</v>
      </c>
      <c r="B17" s="17">
        <v>2</v>
      </c>
    </row>
    <row r="18" spans="1:2" x14ac:dyDescent="0.25">
      <c r="A18" s="18" t="s">
        <v>459</v>
      </c>
      <c r="B18" s="17">
        <v>2</v>
      </c>
    </row>
    <row r="19" spans="1:2" x14ac:dyDescent="0.25">
      <c r="A19" s="18" t="s">
        <v>460</v>
      </c>
      <c r="B19" s="17">
        <v>1</v>
      </c>
    </row>
    <row r="20" spans="1:2" x14ac:dyDescent="0.25">
      <c r="A20" s="18" t="s">
        <v>461</v>
      </c>
      <c r="B20" s="17">
        <v>1</v>
      </c>
    </row>
    <row r="21" spans="1:2" x14ac:dyDescent="0.25">
      <c r="A21" s="18" t="s">
        <v>462</v>
      </c>
      <c r="B21" s="17">
        <v>1</v>
      </c>
    </row>
    <row r="22" spans="1:2" x14ac:dyDescent="0.25">
      <c r="A22" s="18" t="s">
        <v>463</v>
      </c>
      <c r="B22" s="17">
        <v>1</v>
      </c>
    </row>
    <row r="23" spans="1:2" x14ac:dyDescent="0.25">
      <c r="A23" s="18" t="s">
        <v>464</v>
      </c>
      <c r="B23" s="17">
        <v>1</v>
      </c>
    </row>
    <row r="24" spans="1:2" x14ac:dyDescent="0.25">
      <c r="A24" s="18" t="s">
        <v>465</v>
      </c>
      <c r="B24" s="17">
        <v>1</v>
      </c>
    </row>
    <row r="25" spans="1:2" x14ac:dyDescent="0.25">
      <c r="A25" s="18" t="s">
        <v>466</v>
      </c>
      <c r="B25" s="17">
        <v>1</v>
      </c>
    </row>
    <row r="26" spans="1:2" x14ac:dyDescent="0.25">
      <c r="A26" s="460" t="s">
        <v>467</v>
      </c>
      <c r="B26" s="460"/>
    </row>
    <row r="27" spans="1:2" x14ac:dyDescent="0.25">
      <c r="A27" s="460"/>
      <c r="B27" s="460"/>
    </row>
    <row r="28" spans="1:2" x14ac:dyDescent="0.25">
      <c r="A28" s="460"/>
      <c r="B28" s="460"/>
    </row>
    <row r="29" spans="1:2" x14ac:dyDescent="0.25">
      <c r="A29" s="460"/>
      <c r="B29" s="460"/>
    </row>
  </sheetData>
  <mergeCells count="3">
    <mergeCell ref="A1:F1"/>
    <mergeCell ref="A26:B29"/>
    <mergeCell ref="A2:B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dc072f8ffc2b8bed0dac1cf55cae5fe2">
  <xsd:schema xmlns:xsd="http://www.w3.org/2001/XMLSchema" xmlns:xs="http://www.w3.org/2001/XMLSchema" xmlns:p="http://schemas.microsoft.com/office/2006/metadata/properties" xmlns:ns2="9225b539-7b15-42b2-871d-c20cb6e17ae7" xmlns:ns3="51f64f43-848e-4f71-a29c-5b275075194e" targetNamespace="http://schemas.microsoft.com/office/2006/metadata/properties" ma:root="true" ma:fieldsID="c697619c93f272d747a88d4ad0a7b381" ns2:_="" ns3:_="">
    <xsd:import namespace="9225b539-7b15-42b2-871d-c20cb6e17ae7"/>
    <xsd:import namespace="51f64f43-848e-4f71-a29c-5b275075194e"/>
    <xsd:element name="properties">
      <xsd:complexType>
        <xsd:sequence>
          <xsd:element name="documentManagement">
            <xsd:complexType>
              <xsd:all>
                <xsd:element ref="ns2:_dlc_DocId" minOccurs="0"/>
                <xsd:element ref="ns2:_dlc_DocIdUrl" minOccurs="0"/>
                <xsd:element ref="ns2:_dlc_DocIdPersistId"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element ref="ns3:MediaLengthInSeconds" minOccurs="0"/>
                <xsd:element ref="ns3:MediaServiceObjectDetectorVersions" minOccurs="0"/>
                <xsd:element ref="ns3:MediaServiceLocation" minOccurs="0"/>
                <xsd:element ref="ns3:MediaServiceSearchPropertie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9225b539-7b15-42b2-871d-c20cb6e17ae7" xsi:nil="true"/>
    <lcf76f155ced4ddcb4097134ff3c332f xmlns="51f64f43-848e-4f71-a29c-5b275075194e">
      <Terms xmlns="http://schemas.microsoft.com/office/infopath/2007/PartnerControls"/>
    </lcf76f155ced4ddcb4097134ff3c332f>
  </documentManagement>
</p:properties>
</file>

<file path=customXml/item4.xml><?xml version="1.0" encoding="utf-8"?>
<?mso-contentType ?>
<SharedContentType xmlns="Microsoft.SharePoint.Taxonomy.ContentTypeSync" SourceId="526ce853-7349-4a33-988e-bfef8f1d57f1" ContentTypeId="0x0101" PreviousValue="false"/>
</file>

<file path=customXml/item5.xml><?xml version="1.0" encoding="utf-8"?>
<?mso-contentType ?>
<spe:Receivers xmlns:spe="http://schemas.microsoft.com/sharepoint/events"/>
</file>

<file path=customXml/itemProps1.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2.xml><?xml version="1.0" encoding="utf-8"?>
<ds:datastoreItem xmlns:ds="http://schemas.openxmlformats.org/officeDocument/2006/customXml" ds:itemID="{1C76B4EF-A75E-4A33-830A-008F3C2C04E2}"/>
</file>

<file path=customXml/itemProps3.xml><?xml version="1.0" encoding="utf-8"?>
<ds:datastoreItem xmlns:ds="http://schemas.openxmlformats.org/officeDocument/2006/customXml" ds:itemID="{25A08AC0-783C-4C1B-927A-AB27E36B29B1}">
  <ds:schemaRefs>
    <ds:schemaRef ds:uri="51f64f43-848e-4f71-a29c-5b275075194e"/>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9225b539-7b15-42b2-871d-c20cb6e17ae7"/>
    <ds:schemaRef ds:uri="http://www.w3.org/XML/1998/namespace"/>
    <ds:schemaRef ds:uri="http://purl.org/dc/dcmitype/"/>
    <ds:schemaRef ds:uri="05406d35-483f-4764-b870-52cf804e2a10"/>
  </ds:schemaRefs>
</ds:datastoreItem>
</file>

<file path=customXml/itemProps4.xml><?xml version="1.0" encoding="utf-8"?>
<ds:datastoreItem xmlns:ds="http://schemas.openxmlformats.org/officeDocument/2006/customXml" ds:itemID="{C84F9A94-3DE8-497A-8180-C630B8E628A8}"/>
</file>

<file path=customXml/itemProps5.xml><?xml version="1.0" encoding="utf-8"?>
<ds:datastoreItem xmlns:ds="http://schemas.openxmlformats.org/officeDocument/2006/customXml" ds:itemID="{AC172F1B-EA70-4453-BAE3-683E2A4E918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Header</vt:lpstr>
      <vt:lpstr>ATD FY24 YTD</vt:lpstr>
      <vt:lpstr>ATD EOFY23 </vt:lpstr>
      <vt:lpstr>Detention FY24</vt:lpstr>
      <vt:lpstr> ICLOS and Detainees</vt:lpstr>
      <vt:lpstr>Monthly Bond Statistics</vt:lpstr>
      <vt:lpstr>Semiannual</vt:lpstr>
      <vt:lpstr>Facilities FY24</vt:lpstr>
      <vt:lpstr>Trans. Detainee Pop.</vt:lpstr>
      <vt:lpstr>Monthly Segregation</vt:lpstr>
      <vt:lpstr>Vulnerable &amp; Special Population</vt:lpstr>
      <vt:lpstr>Footnotes</vt:lpstr>
      <vt:lpstr>'Detention FY24'!Print_Area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Tyler M (CTR)</dc:creator>
  <cp:keywords/>
  <dc:description/>
  <cp:lastModifiedBy>LESA - Ramos, Jocelyn</cp:lastModifiedBy>
  <cp:revision/>
  <dcterms:created xsi:type="dcterms:W3CDTF">2020-01-31T18:40:16Z</dcterms:created>
  <dcterms:modified xsi:type="dcterms:W3CDTF">2024-09-16T22:44:14Z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