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icegov-my.sharepoint.com/personal/0667527420_ice_dhs_gov/Documents/Desktop/EIU/"/>
    </mc:Choice>
  </mc:AlternateContent>
  <xr:revisionPtr revIDLastSave="2" documentId="8_{2E61DA89-D725-4A39-9811-866B6D759029}" xr6:coauthVersionLast="47" xr6:coauthVersionMax="47" xr10:uidLastSave="{DC91F209-D177-40FB-99AB-AF923DBDB042}"/>
  <bookViews>
    <workbookView xWindow="28680" yWindow="-120" windowWidth="29040" windowHeight="15840" tabRatio="668" firstSheet="4" activeTab="5" xr2:uid="{00000000-000D-0000-FFFF-FFFF00000000}"/>
  </bookViews>
  <sheets>
    <sheet name="Header" sheetId="9" r:id="rId1"/>
    <sheet name="ATD FY24 YTD" sheetId="12" r:id="rId2"/>
    <sheet name="ATD EOFY23 " sheetId="14" r:id="rId3"/>
    <sheet name="Detention FY24" sheetId="18" r:id="rId4"/>
    <sheet name=" ICLOS and Detainees" sheetId="19" r:id="rId5"/>
    <sheet name="Monthly Bond Statistics" sheetId="20" r:id="rId6"/>
    <sheet name="Semiannual" sheetId="21" r:id="rId7"/>
    <sheet name="Facilities FY24" sheetId="15" r:id="rId8"/>
    <sheet name="Trans. Detainee Pop." sheetId="16" r:id="rId9"/>
    <sheet name="Vulnerable &amp; Special Population" sheetId="17" r:id="rId10"/>
    <sheet name="Footnotes" sheetId="22" r:id="rId11"/>
  </sheets>
  <definedNames>
    <definedName name="_xlnm._FilterDatabase" localSheetId="6" hidden="1">Semiannual!$A$85:$F$101</definedName>
    <definedName name="_xlnm.Print_Area" localSheetId="3">'Detention FY24'!$A$1:$V$131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 i="20" l="1"/>
  <c r="M6" i="20"/>
  <c r="L6" i="20"/>
  <c r="K6" i="20"/>
  <c r="J6" i="20"/>
  <c r="I6" i="20"/>
  <c r="H6" i="20"/>
  <c r="G6" i="20"/>
  <c r="F6" i="20"/>
  <c r="E6" i="20"/>
  <c r="D6" i="20"/>
  <c r="C6" i="20"/>
  <c r="B6" i="20"/>
  <c r="AC33" i="19"/>
  <c r="AB33" i="19"/>
  <c r="AA33" i="19"/>
  <c r="Z33" i="19"/>
  <c r="Y33" i="19"/>
  <c r="X33" i="19"/>
  <c r="W33" i="19"/>
  <c r="V33" i="19"/>
  <c r="U33" i="19"/>
  <c r="T33" i="19"/>
  <c r="S33" i="19"/>
  <c r="R33" i="19"/>
  <c r="Q33" i="19"/>
  <c r="P33" i="19"/>
  <c r="O33" i="19"/>
  <c r="N33" i="19"/>
  <c r="M33" i="19"/>
  <c r="L33" i="19"/>
  <c r="K33" i="19"/>
  <c r="J33" i="19"/>
  <c r="I33" i="19"/>
  <c r="H33" i="19"/>
  <c r="G33" i="19"/>
  <c r="F33" i="19"/>
  <c r="E33" i="19"/>
  <c r="D33" i="19"/>
  <c r="C33" i="19"/>
  <c r="B33" i="19"/>
  <c r="AC32" i="19"/>
  <c r="AB32" i="19"/>
  <c r="AA32" i="19"/>
  <c r="Z32" i="19"/>
  <c r="Y32" i="19"/>
  <c r="X32" i="19"/>
  <c r="W32" i="19"/>
  <c r="V32" i="19"/>
  <c r="U32" i="19"/>
  <c r="T32" i="19"/>
  <c r="S32" i="19"/>
  <c r="R32" i="19"/>
  <c r="Q32" i="19"/>
  <c r="P32" i="19"/>
  <c r="O32" i="19"/>
  <c r="N32" i="19"/>
  <c r="M32" i="19"/>
  <c r="L32" i="19"/>
  <c r="K32" i="19"/>
  <c r="J32" i="19"/>
  <c r="I32" i="19"/>
  <c r="H32" i="19"/>
  <c r="G32" i="19"/>
  <c r="F32" i="19"/>
  <c r="E32" i="19"/>
  <c r="D32" i="19"/>
  <c r="C32" i="19"/>
  <c r="B32" i="19"/>
  <c r="AC31" i="19"/>
  <c r="AB31" i="19"/>
  <c r="AA31" i="19"/>
  <c r="Z31" i="19"/>
  <c r="Y31" i="19"/>
  <c r="X31" i="19"/>
  <c r="W31" i="19"/>
  <c r="V31" i="19"/>
  <c r="U31" i="19"/>
  <c r="T31" i="19"/>
  <c r="S31" i="19"/>
  <c r="R31" i="19"/>
  <c r="Q31" i="19"/>
  <c r="P31" i="19"/>
  <c r="O31" i="19"/>
  <c r="N31" i="19"/>
  <c r="M31" i="19"/>
  <c r="L31" i="19"/>
  <c r="K31" i="19"/>
  <c r="J31" i="19"/>
  <c r="I31" i="19"/>
  <c r="H31" i="19"/>
  <c r="G31" i="19"/>
  <c r="F31" i="19"/>
  <c r="E31" i="19"/>
  <c r="D31" i="19"/>
  <c r="C31" i="19"/>
  <c r="B31" i="19"/>
  <c r="AC30" i="19"/>
  <c r="AC34" i="19" s="1"/>
  <c r="AB30" i="19"/>
  <c r="AB34" i="19" s="1"/>
  <c r="AA30" i="19"/>
  <c r="AA34" i="19" s="1"/>
  <c r="Z30" i="19"/>
  <c r="Z34" i="19" s="1"/>
  <c r="Y30" i="19"/>
  <c r="Y34" i="19" s="1"/>
  <c r="X30" i="19"/>
  <c r="X34" i="19" s="1"/>
  <c r="W30" i="19"/>
  <c r="W34" i="19" s="1"/>
  <c r="V30" i="19"/>
  <c r="V34" i="19" s="1"/>
  <c r="U30" i="19"/>
  <c r="U34" i="19" s="1"/>
  <c r="T30" i="19"/>
  <c r="T34" i="19" s="1"/>
  <c r="S30" i="19"/>
  <c r="S34" i="19" s="1"/>
  <c r="R30" i="19"/>
  <c r="R34" i="19" s="1"/>
  <c r="Q30" i="19"/>
  <c r="Q34" i="19" s="1"/>
  <c r="P30" i="19"/>
  <c r="P34" i="19" s="1"/>
  <c r="O30" i="19"/>
  <c r="O34" i="19" s="1"/>
  <c r="N30" i="19"/>
  <c r="N34" i="19" s="1"/>
  <c r="M30" i="19"/>
  <c r="M34" i="19" s="1"/>
  <c r="L30" i="19"/>
  <c r="L34" i="19" s="1"/>
  <c r="K30" i="19"/>
  <c r="K34" i="19" s="1"/>
  <c r="J30" i="19"/>
  <c r="J34" i="19" s="1"/>
  <c r="I30" i="19"/>
  <c r="I34" i="19" s="1"/>
  <c r="H30" i="19"/>
  <c r="H34" i="19" s="1"/>
  <c r="G30" i="19"/>
  <c r="G34" i="19" s="1"/>
  <c r="F30" i="19"/>
  <c r="F34" i="19" s="1"/>
  <c r="E30" i="19"/>
  <c r="E34" i="19" s="1"/>
  <c r="D30" i="19"/>
  <c r="D34" i="19" s="1"/>
  <c r="C30" i="19"/>
  <c r="C34" i="19" s="1"/>
  <c r="B30" i="19"/>
  <c r="B34" i="19" s="1"/>
  <c r="O152" i="18"/>
  <c r="O151" i="18"/>
  <c r="O150" i="18"/>
  <c r="O149" i="18"/>
  <c r="O148" i="18"/>
  <c r="O147" i="18"/>
  <c r="N143" i="18"/>
  <c r="N142" i="18"/>
  <c r="N141" i="18"/>
  <c r="O85" i="18"/>
  <c r="O84" i="18"/>
  <c r="O83" i="18"/>
  <c r="N82" i="18"/>
  <c r="M82" i="18"/>
  <c r="L82" i="18"/>
  <c r="K82" i="18"/>
  <c r="J82" i="18"/>
  <c r="I82" i="18"/>
  <c r="H82" i="18"/>
  <c r="G82" i="18"/>
  <c r="F82" i="18"/>
  <c r="E82" i="18"/>
  <c r="O82" i="18" s="1"/>
  <c r="D82" i="18"/>
  <c r="C82" i="18"/>
  <c r="O81" i="18"/>
  <c r="O80" i="18"/>
  <c r="O79" i="18"/>
  <c r="N78" i="18"/>
  <c r="M78" i="18"/>
  <c r="L78" i="18"/>
  <c r="K78" i="18"/>
  <c r="J78" i="18"/>
  <c r="I78" i="18"/>
  <c r="H78" i="18"/>
  <c r="G78" i="18"/>
  <c r="F78" i="18"/>
  <c r="E78" i="18"/>
  <c r="O78" i="18" s="1"/>
  <c r="D78" i="18"/>
  <c r="C78" i="18"/>
  <c r="O77" i="18"/>
  <c r="O76" i="18"/>
  <c r="O75" i="18"/>
  <c r="N74" i="18"/>
  <c r="M74" i="18"/>
  <c r="L74" i="18"/>
  <c r="K74" i="18"/>
  <c r="J74" i="18"/>
  <c r="I74" i="18"/>
  <c r="H74" i="18"/>
  <c r="G74" i="18"/>
  <c r="F74" i="18"/>
  <c r="E74" i="18"/>
  <c r="O74" i="18" s="1"/>
  <c r="D74" i="18"/>
  <c r="C74" i="18"/>
  <c r="O73" i="18"/>
  <c r="O72" i="18"/>
  <c r="O71" i="18"/>
  <c r="N70" i="18"/>
  <c r="M70" i="18"/>
  <c r="L70" i="18"/>
  <c r="K70" i="18"/>
  <c r="J70" i="18"/>
  <c r="I70" i="18"/>
  <c r="H70" i="18"/>
  <c r="G70" i="18"/>
  <c r="F70" i="18"/>
  <c r="E70" i="18"/>
  <c r="O70" i="18" s="1"/>
  <c r="D70" i="18"/>
  <c r="C70" i="18"/>
  <c r="O69" i="18"/>
  <c r="O68" i="18"/>
  <c r="O67" i="18"/>
  <c r="N66" i="18"/>
  <c r="M66" i="18"/>
  <c r="L66" i="18"/>
  <c r="K66" i="18"/>
  <c r="J66" i="18"/>
  <c r="I66" i="18"/>
  <c r="H66" i="18"/>
  <c r="G66" i="18"/>
  <c r="F66" i="18"/>
  <c r="E66" i="18"/>
  <c r="O66" i="18" s="1"/>
  <c r="D66" i="18"/>
  <c r="C66" i="18"/>
  <c r="O65" i="18"/>
  <c r="O64" i="18"/>
  <c r="O63" i="18"/>
  <c r="N62" i="18"/>
  <c r="M62" i="18"/>
  <c r="L62" i="18"/>
  <c r="K62" i="18"/>
  <c r="J62" i="18"/>
  <c r="I62" i="18"/>
  <c r="H62" i="18"/>
  <c r="G62" i="18"/>
  <c r="F62" i="18"/>
  <c r="E62" i="18"/>
  <c r="O62" i="18" s="1"/>
  <c r="D62" i="18"/>
  <c r="C62" i="18"/>
  <c r="O61" i="18"/>
  <c r="O60" i="18"/>
  <c r="O59" i="18"/>
  <c r="N58" i="18"/>
  <c r="M58" i="18"/>
  <c r="L58" i="18"/>
  <c r="K58" i="18"/>
  <c r="J58" i="18"/>
  <c r="I58" i="18"/>
  <c r="H58" i="18"/>
  <c r="G58" i="18"/>
  <c r="F58" i="18"/>
  <c r="E58" i="18"/>
  <c r="O58" i="18" s="1"/>
  <c r="D58" i="18"/>
  <c r="C58" i="18"/>
  <c r="O57" i="18"/>
  <c r="O56" i="18"/>
  <c r="O55" i="18"/>
  <c r="N54" i="18"/>
  <c r="M54" i="18"/>
  <c r="L54" i="18"/>
  <c r="K54" i="18"/>
  <c r="J54" i="18"/>
  <c r="I54" i="18"/>
  <c r="H54" i="18"/>
  <c r="G54" i="18"/>
  <c r="F54" i="18"/>
  <c r="E54" i="18"/>
  <c r="O54" i="18" s="1"/>
  <c r="D54" i="18"/>
  <c r="C54" i="18"/>
  <c r="O53" i="18"/>
  <c r="O52" i="18"/>
  <c r="O51" i="18"/>
  <c r="N50" i="18"/>
  <c r="M50" i="18"/>
  <c r="L50" i="18"/>
  <c r="K50" i="18"/>
  <c r="J50" i="18"/>
  <c r="I50" i="18"/>
  <c r="H50" i="18"/>
  <c r="G50" i="18"/>
  <c r="F50" i="18"/>
  <c r="E50" i="18"/>
  <c r="O50" i="18" s="1"/>
  <c r="D50" i="18"/>
  <c r="C50" i="18"/>
  <c r="O49" i="18"/>
  <c r="O48" i="18"/>
  <c r="O47" i="18"/>
  <c r="N46" i="18"/>
  <c r="M46" i="18"/>
  <c r="L46" i="18"/>
  <c r="K46" i="18"/>
  <c r="J46" i="18"/>
  <c r="I46" i="18"/>
  <c r="H46" i="18"/>
  <c r="G46" i="18"/>
  <c r="F46" i="18"/>
  <c r="E46" i="18"/>
  <c r="O46" i="18" s="1"/>
  <c r="D46" i="18"/>
  <c r="C46" i="18"/>
  <c r="O45" i="18"/>
  <c r="O44" i="18"/>
  <c r="O43" i="18"/>
  <c r="N42" i="18"/>
  <c r="M42" i="18"/>
  <c r="L42" i="18"/>
  <c r="K42" i="18"/>
  <c r="J42" i="18"/>
  <c r="I42" i="18"/>
  <c r="H42" i="18"/>
  <c r="G42" i="18"/>
  <c r="F42" i="18"/>
  <c r="E42" i="18"/>
  <c r="O42" i="18" s="1"/>
  <c r="D42" i="18"/>
  <c r="C42" i="18"/>
  <c r="O41" i="18"/>
  <c r="O40" i="18"/>
  <c r="O39" i="18"/>
  <c r="N38" i="18"/>
  <c r="M38" i="18"/>
  <c r="M37" i="18" s="1"/>
  <c r="L38" i="18"/>
  <c r="K38" i="18"/>
  <c r="J38" i="18"/>
  <c r="I38" i="18"/>
  <c r="I37" i="18" s="1"/>
  <c r="H38" i="18"/>
  <c r="H37" i="18" s="1"/>
  <c r="G38" i="18"/>
  <c r="G37" i="18" s="1"/>
  <c r="F38" i="18"/>
  <c r="E38" i="18"/>
  <c r="E37" i="18" s="1"/>
  <c r="D38" i="18"/>
  <c r="C38" i="18"/>
  <c r="N37" i="18"/>
  <c r="L37" i="18"/>
  <c r="K37" i="18"/>
  <c r="J37" i="18"/>
  <c r="F37" i="18"/>
  <c r="D37" i="18"/>
  <c r="C37" i="18"/>
  <c r="E30" i="18"/>
  <c r="J29" i="18"/>
  <c r="D29" i="18"/>
  <c r="C29" i="18"/>
  <c r="B29" i="18"/>
  <c r="E29" i="18" s="1"/>
  <c r="F23" i="18"/>
  <c r="E23" i="18" s="1"/>
  <c r="C23" i="18"/>
  <c r="V22" i="18"/>
  <c r="F22" i="18"/>
  <c r="E22" i="18"/>
  <c r="C22" i="18"/>
  <c r="V21" i="18"/>
  <c r="F21" i="18"/>
  <c r="E21" i="18" s="1"/>
  <c r="C21" i="18"/>
  <c r="U20" i="18"/>
  <c r="T20" i="18"/>
  <c r="S20" i="18"/>
  <c r="R20" i="18"/>
  <c r="Q20" i="18"/>
  <c r="P20" i="18"/>
  <c r="O20" i="18"/>
  <c r="N20" i="18"/>
  <c r="M20" i="18"/>
  <c r="L20" i="18"/>
  <c r="K20" i="18"/>
  <c r="J20" i="18"/>
  <c r="V20" i="18" s="1"/>
  <c r="D20" i="18"/>
  <c r="B20" i="18"/>
  <c r="C14" i="18"/>
  <c r="C13" i="18"/>
  <c r="C12" i="18"/>
  <c r="C11" i="18"/>
  <c r="O10" i="18"/>
  <c r="C10" i="18"/>
  <c r="B10" i="18"/>
  <c r="A26" i="14"/>
  <c r="E20" i="18" l="1"/>
  <c r="O37" i="18"/>
  <c r="F20" i="18"/>
  <c r="C20" i="18" s="1"/>
  <c r="O38" i="18"/>
  <c r="A26" i="12"/>
</calcChain>
</file>

<file path=xl/sharedStrings.xml><?xml version="1.0" encoding="utf-8"?>
<sst xmlns="http://schemas.openxmlformats.org/spreadsheetml/2006/main" count="2463" uniqueCount="882">
  <si>
    <t>Total</t>
  </si>
  <si>
    <t>Order of Recognizance</t>
  </si>
  <si>
    <t>Order of Supervision</t>
  </si>
  <si>
    <t>ATD</t>
  </si>
  <si>
    <t>Male</t>
  </si>
  <si>
    <t>TR</t>
  </si>
  <si>
    <t>MA</t>
  </si>
  <si>
    <t>MIA</t>
  </si>
  <si>
    <t>CHI</t>
  </si>
  <si>
    <t>AL</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</si>
  <si>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</si>
  <si>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</si>
  <si>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</si>
  <si>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</si>
  <si>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</si>
  <si>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</si>
  <si>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</si>
  <si>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</si>
  <si>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</si>
  <si>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</si>
  <si>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</si>
  <si>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</si>
  <si>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</si>
  <si>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</si>
  <si>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</si>
  <si>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</si>
  <si>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</si>
  <si>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</si>
  <si>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</si>
  <si>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</si>
  <si>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</si>
  <si>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</si>
  <si>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</si>
  <si>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</si>
  <si>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</si>
  <si>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</si>
  <si>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</si>
  <si>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</si>
  <si>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</si>
  <si>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</si>
  <si>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</si>
  <si>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</si>
  <si>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</si>
  <si>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</si>
  <si>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</si>
  <si>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</si>
  <si>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</si>
  <si>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</si>
  <si>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</si>
  <si>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</si>
  <si>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</si>
  <si>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</si>
  <si>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</si>
  <si>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</si>
  <si>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</si>
  <si>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</si>
  <si>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</si>
  <si>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</si>
  <si>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</si>
  <si>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</si>
  <si>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</si>
  <si>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</si>
  <si>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</si>
  <si>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</si>
  <si>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</si>
  <si>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</si>
  <si>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</si>
  <si>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</si>
  <si>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</si>
  <si>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</si>
  <si>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</si>
  <si>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</si>
  <si>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</si>
  <si>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</si>
  <si>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</si>
  <si>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</si>
  <si>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</si>
  <si>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</si>
  <si>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</si>
  <si>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</si>
  <si>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</si>
  <si>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</si>
  <si>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</si>
  <si>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</si>
  <si>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</si>
  <si>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</si>
  <si>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</si>
  <si>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</si>
  <si>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</si>
  <si>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</si>
  <si>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</si>
  <si>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</si>
  <si>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</si>
  <si>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</si>
  <si>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</si>
  <si>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</si>
  <si>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</si>
  <si>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</si>
  <si>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</si>
  <si>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</si>
  <si>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</si>
  <si>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</si>
  <si>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CA</t>
  </si>
  <si>
    <t>LOS</t>
  </si>
  <si>
    <t>DIGSA</t>
  </si>
  <si>
    <t>Female/Male</t>
  </si>
  <si>
    <t>GA</t>
  </si>
  <si>
    <t>ATL</t>
  </si>
  <si>
    <t>TX</t>
  </si>
  <si>
    <t>SNA</t>
  </si>
  <si>
    <t>CDF</t>
  </si>
  <si>
    <t>LA</t>
  </si>
  <si>
    <t>NOL</t>
  </si>
  <si>
    <t>IGSA</t>
  </si>
  <si>
    <t>N/A</t>
  </si>
  <si>
    <t>AZ</t>
  </si>
  <si>
    <t>PHO</t>
  </si>
  <si>
    <t>MS</t>
  </si>
  <si>
    <t>SND</t>
  </si>
  <si>
    <t>USMS CDF</t>
  </si>
  <si>
    <t>WA</t>
  </si>
  <si>
    <t>SEA</t>
  </si>
  <si>
    <t>SPC</t>
  </si>
  <si>
    <t>NM</t>
  </si>
  <si>
    <t>ELP</t>
  </si>
  <si>
    <t>HOU</t>
  </si>
  <si>
    <t>USMS IGA</t>
  </si>
  <si>
    <t>PBNDS 2008</t>
  </si>
  <si>
    <t>DAL</t>
  </si>
  <si>
    <t>NJ</t>
  </si>
  <si>
    <t>NEW</t>
  </si>
  <si>
    <t>VA</t>
  </si>
  <si>
    <t>WAS</t>
  </si>
  <si>
    <t>FL</t>
  </si>
  <si>
    <t>CO</t>
  </si>
  <si>
    <t>DEN</t>
  </si>
  <si>
    <t>PA</t>
  </si>
  <si>
    <t>PHI</t>
  </si>
  <si>
    <t>NY</t>
  </si>
  <si>
    <t>BUF</t>
  </si>
  <si>
    <t>SFR</t>
  </si>
  <si>
    <t>BOS</t>
  </si>
  <si>
    <t>MN</t>
  </si>
  <si>
    <t>SPM</t>
  </si>
  <si>
    <t>NYC</t>
  </si>
  <si>
    <t>STAGING</t>
  </si>
  <si>
    <t>OK</t>
  </si>
  <si>
    <t>NV</t>
  </si>
  <si>
    <t>SLC</t>
  </si>
  <si>
    <t>OH</t>
  </si>
  <si>
    <t>DET</t>
  </si>
  <si>
    <t>WI</t>
  </si>
  <si>
    <t>MI</t>
  </si>
  <si>
    <t>KY</t>
  </si>
  <si>
    <t>RI</t>
  </si>
  <si>
    <t>NH</t>
  </si>
  <si>
    <t>NE</t>
  </si>
  <si>
    <t>KS</t>
  </si>
  <si>
    <t>IA</t>
  </si>
  <si>
    <t>IN</t>
  </si>
  <si>
    <t>NC</t>
  </si>
  <si>
    <t>HI</t>
  </si>
  <si>
    <t>BOP</t>
  </si>
  <si>
    <t>ORSA</t>
  </si>
  <si>
    <t>UT</t>
  </si>
  <si>
    <t>PR</t>
  </si>
  <si>
    <t>MP</t>
  </si>
  <si>
    <t>GU</t>
  </si>
  <si>
    <t>WV</t>
  </si>
  <si>
    <t>ID</t>
  </si>
  <si>
    <t>5001 Maloneyville Rd</t>
  </si>
  <si>
    <t>Knoxville</t>
  </si>
  <si>
    <t>TN</t>
  </si>
  <si>
    <t>AR</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</si>
  <si>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</si>
  <si>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</si>
  <si>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</si>
  <si>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</si>
  <si>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</si>
  <si>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</si>
  <si>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</si>
  <si>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</si>
  <si>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</si>
  <si>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</si>
  <si>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</si>
  <si>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</si>
  <si>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</si>
  <si>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</si>
  <si>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</si>
  <si>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</si>
  <si>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</si>
  <si>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</si>
  <si>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</si>
  <si>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</si>
  <si>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</si>
  <si>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</si>
  <si>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</si>
  <si>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</si>
  <si>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</si>
  <si>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</si>
  <si>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</si>
  <si>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</si>
  <si>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</si>
  <si>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</si>
  <si>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</si>
  <si>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</si>
  <si>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</si>
  <si>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</si>
  <si>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</si>
  <si>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</si>
  <si>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</si>
  <si>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</si>
  <si>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</si>
  <si>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</si>
  <si>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</si>
  <si>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</si>
  <si>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</si>
  <si>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</si>
  <si>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</si>
  <si>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</si>
  <si>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</si>
  <si>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</si>
  <si>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</si>
  <si>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</si>
  <si>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</si>
  <si>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</si>
  <si>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</si>
  <si>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</si>
  <si>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</si>
  <si>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</si>
  <si>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</si>
  <si>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</si>
  <si>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</si>
  <si>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</si>
  <si>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</si>
  <si>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</si>
  <si>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</si>
  <si>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</si>
  <si>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</si>
  <si>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</si>
  <si>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</si>
  <si>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</si>
  <si>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</si>
  <si>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</si>
  <si>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</si>
  <si>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</si>
  <si>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</si>
  <si>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</si>
  <si>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</si>
  <si>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Costs listed above are only related to technology costs, and do not include other associated contract and case management costs that are a part of the ATD program. Average daily participant cost is greater than those listed in the table above.</t>
  </si>
  <si>
    <t>Veriwatch</t>
  </si>
  <si>
    <t>VeriWatch</t>
  </si>
  <si>
    <t>Dual Technology</t>
  </si>
  <si>
    <t>Dual Tech</t>
  </si>
  <si>
    <t>Court Data from BI Inc. as of 9/30/2023</t>
  </si>
  <si>
    <t>ICE ALTERNATIVES TO DETENTION DATA, FY24</t>
  </si>
  <si>
    <t>ATD Active Population by Status, Extended Case Management Service, Count and ALIP, FY24</t>
  </si>
  <si>
    <t>Active ATD Participants and Average Length in Program, FY23,  as of 9/30/2023, by AOR and Technology</t>
  </si>
  <si>
    <t>Data from OBP Report, 9.24.2023</t>
  </si>
  <si>
    <t>ATD Active Population by Status, Extended Case Management Service, Count and ALIP, FY23</t>
  </si>
  <si>
    <t>Data from BI Inc. Participants Report, 9.30.2023</t>
  </si>
  <si>
    <t>ICE ALTERNATIVES TO DETENTION DATA, FY23</t>
  </si>
  <si>
    <t>FY23 Year End Court Appearance: Final Hearings*</t>
  </si>
  <si>
    <t>FY23 Year End Court Appearance: Total Hearings*</t>
  </si>
  <si>
    <t xml:space="preserve">Court Data from BI Inc. </t>
  </si>
  <si>
    <t>Court Data from BI Inc.</t>
  </si>
  <si>
    <t>Ankle Monitor</t>
  </si>
  <si>
    <t>Wristworn</t>
  </si>
  <si>
    <t>FY24 thru January Court Appearance: Total Hearings*</t>
  </si>
  <si>
    <t xml:space="preserve">
FY24 thru January Court Appearance: Final Hearings*</t>
  </si>
  <si>
    <t>Data from BI Inc. Participants Report, 02.24.2024</t>
  </si>
  <si>
    <t>Data from OBP Report, 02.25.2024</t>
  </si>
  <si>
    <t>Active ATD Participants and Average Length in Program, FY24,  as of 02/24/2024, by AOR and Technology</t>
  </si>
  <si>
    <t xml:space="preserve"> ODO Inspection End Date is the date the final report was issued.</t>
  </si>
  <si>
    <t>ODO inspections are conducted on a semi-annual basis. The reportable inspections are listed.</t>
  </si>
  <si>
    <t>(*) Denotes no inspection completed as of the date of the report due to an ADP of less than 1.</t>
  </si>
  <si>
    <t>[2] (KRNRCTX) KARNES COUNTY IMMIGRATION PROCESSING CENTER houses single adults and no longer house family units as of 11/10/21.</t>
  </si>
  <si>
    <t>[1] (STFRCTX) SOUTH TEXAS FAMILY RESIDENTIAL CENTER houses single adults and no longer house family units as of 12/11/21.</t>
  </si>
  <si>
    <t>Pass</t>
  </si>
  <si>
    <t>NDS 2019</t>
  </si>
  <si>
    <t>ODO</t>
  </si>
  <si>
    <t>Central Falls</t>
  </si>
  <si>
    <t>950 High Street</t>
  </si>
  <si>
    <t>Wyatt Detention Center</t>
  </si>
  <si>
    <t>Charleston</t>
  </si>
  <si>
    <t>1001 Centre Way</t>
  </si>
  <si>
    <t>South Central Regional Jail</t>
  </si>
  <si>
    <t>PBNDS 2011 - 2016 Revised</t>
  </si>
  <si>
    <t>HLG</t>
  </si>
  <si>
    <t>Laredo</t>
  </si>
  <si>
    <t>9998 South Highway 83</t>
  </si>
  <si>
    <t>Webb County Detention Center (CCA)</t>
  </si>
  <si>
    <t>Pompano Beach</t>
  </si>
  <si>
    <t>3900 North Powerline Road</t>
  </si>
  <si>
    <t>Broward Transitional Center</t>
  </si>
  <si>
    <t>Reno</t>
  </si>
  <si>
    <t>911 Parr Boulevard</t>
  </si>
  <si>
    <t>Washoe County Jail</t>
  </si>
  <si>
    <t>ORSA NDS 2019</t>
  </si>
  <si>
    <t>Fayetteville</t>
  </si>
  <si>
    <t>1155 West Clydesdale Drive</t>
  </si>
  <si>
    <t>Washington County Detention Center</t>
  </si>
  <si>
    <t>*</t>
  </si>
  <si>
    <t>VT</t>
  </si>
  <si>
    <t>Swanton</t>
  </si>
  <si>
    <t>3649 Lower Newton Road</t>
  </si>
  <si>
    <t>Northwest State Correctional Center</t>
  </si>
  <si>
    <t>South Burlington</t>
  </si>
  <si>
    <t>7 Farrell Street</t>
  </si>
  <si>
    <t>Chittenden Regional Correctional Facility</t>
  </si>
  <si>
    <t>Tulsa</t>
  </si>
  <si>
    <t>300 North Denver Avenue</t>
  </si>
  <si>
    <t>Tulsa County Jail (David L. Moss Justice CTR)</t>
  </si>
  <si>
    <t>Estancia</t>
  </si>
  <si>
    <t>209 County Road 49</t>
  </si>
  <si>
    <t>Torrance/Estancia, NM</t>
  </si>
  <si>
    <t>Lumpkin</t>
  </si>
  <si>
    <t>146 Cca Road</t>
  </si>
  <si>
    <t>Stewart Detention Center</t>
  </si>
  <si>
    <t>Dover</t>
  </si>
  <si>
    <t>266 County Farm Road</t>
  </si>
  <si>
    <t>Strafford County Corrections</t>
  </si>
  <si>
    <t>FRS</t>
  </si>
  <si>
    <t>Dilley</t>
  </si>
  <si>
    <t>300 El Rancho Way</t>
  </si>
  <si>
    <t>South Texas Fam Residential Center</t>
  </si>
  <si>
    <t>Port Huron</t>
  </si>
  <si>
    <t>1170 Michigan Road</t>
  </si>
  <si>
    <t>St. Clair County Jail</t>
  </si>
  <si>
    <t>Pearsall</t>
  </si>
  <si>
    <t>566 Veterans Drive</t>
  </si>
  <si>
    <t>South Texas ICE Processing Center</t>
  </si>
  <si>
    <t>3415 South 900 West</t>
  </si>
  <si>
    <t>Salt Lake County Metro Jail</t>
  </si>
  <si>
    <t>San Luis</t>
  </si>
  <si>
    <t>406 North Avenue D</t>
  </si>
  <si>
    <t>San Luis Regional Detention Center</t>
  </si>
  <si>
    <t>Guaynabo</t>
  </si>
  <si>
    <t>651 Federal Drive, Suite 104</t>
  </si>
  <si>
    <t>San Juan Staging</t>
  </si>
  <si>
    <t>Elk River</t>
  </si>
  <si>
    <t>13880 Business Center Drive</t>
  </si>
  <si>
    <t>Sherburne County Jail</t>
  </si>
  <si>
    <t>Tiffin</t>
  </si>
  <si>
    <t>3040 South State Highway 100</t>
  </si>
  <si>
    <t>Seneca County Jail</t>
  </si>
  <si>
    <t>Richwood</t>
  </si>
  <si>
    <t>180 Pine Bayou Circle</t>
  </si>
  <si>
    <t>Richwood Correctional Center</t>
  </si>
  <si>
    <t>Ferriday</t>
  </si>
  <si>
    <t>26362 Highway 15</t>
  </si>
  <si>
    <t>River Correctional Center</t>
  </si>
  <si>
    <t>1001 San Rio Boulevard</t>
  </si>
  <si>
    <t>Rio Grande Detention Center</t>
  </si>
  <si>
    <t>Lovejoy</t>
  </si>
  <si>
    <t>11866 Hastings Bridge Road P.o. Box 429</t>
  </si>
  <si>
    <t>Robert A Deyton Detention</t>
  </si>
  <si>
    <t>PBNDS 2011 - 2013 Errata</t>
  </si>
  <si>
    <t>Alvarado</t>
  </si>
  <si>
    <t>1209 Sunflower Ln</t>
  </si>
  <si>
    <t>Prairieland Detention Facility</t>
  </si>
  <si>
    <t>Fail</t>
  </si>
  <si>
    <t>NDS 2000</t>
  </si>
  <si>
    <t>Council Bluffs</t>
  </si>
  <si>
    <t>1400 Big Lake Road</t>
  </si>
  <si>
    <t>Pottawattamie County Jail</t>
  </si>
  <si>
    <t>Des Moines</t>
  </si>
  <si>
    <t>1985 Ne 51st Place</t>
  </si>
  <si>
    <t>Polk County Jail</t>
  </si>
  <si>
    <t>Livingston</t>
  </si>
  <si>
    <t>3400 Fm 350 South</t>
  </si>
  <si>
    <t>IAH Secure Adult Detention Facility (Polk)</t>
  </si>
  <si>
    <t>Plymouth</t>
  </si>
  <si>
    <t>26 Long Pond Road</t>
  </si>
  <si>
    <t>Plymouth County Correctional Facility</t>
  </si>
  <si>
    <t>Pine Prairie</t>
  </si>
  <si>
    <t>1133 Hampton Dupre Road</t>
  </si>
  <si>
    <t>Pine Prairie ICE Processing Center</t>
  </si>
  <si>
    <t>Clearwater</t>
  </si>
  <si>
    <t>14400 49th Street North</t>
  </si>
  <si>
    <t>Pinellas County Jail</t>
  </si>
  <si>
    <t>Lords Valley</t>
  </si>
  <si>
    <t>175 Pike County Boulevard</t>
  </si>
  <si>
    <t>Pike County Correctional Facility</t>
  </si>
  <si>
    <t>Los Fresnos</t>
  </si>
  <si>
    <t>27991 Buena Vista Boulevard</t>
  </si>
  <si>
    <t>Port Isabel SPC</t>
  </si>
  <si>
    <t>Holdrege</t>
  </si>
  <si>
    <t>715 5th Avenue</t>
  </si>
  <si>
    <t>Phelps County Jail</t>
  </si>
  <si>
    <t>Carrollton</t>
  </si>
  <si>
    <t>188 Cemetery St</t>
  </si>
  <si>
    <t>Pickens County DET CTR</t>
  </si>
  <si>
    <t>Chaparral</t>
  </si>
  <si>
    <t>26 Mcgregor Range Road</t>
  </si>
  <si>
    <t>Otero County Processing Center</t>
  </si>
  <si>
    <t>Goshen</t>
  </si>
  <si>
    <t>110 Wells Farm Road</t>
  </si>
  <si>
    <t>Orange County Jail</t>
  </si>
  <si>
    <t>Orlando</t>
  </si>
  <si>
    <t>3855 South John Young Parkway</t>
  </si>
  <si>
    <t>Pahrump</t>
  </si>
  <si>
    <t>1520 E. Basin Road</t>
  </si>
  <si>
    <t>Nye County Sheriff-Pahrump</t>
  </si>
  <si>
    <t>2190 East Mesquite Avenue</t>
  </si>
  <si>
    <t>Nevada Southern Detention Center</t>
  </si>
  <si>
    <t>Conroe</t>
  </si>
  <si>
    <t>806 Hilbig Rd</t>
  </si>
  <si>
    <t>Montgomery ICE Processing Center</t>
  </si>
  <si>
    <t>Philipsburg</t>
  </si>
  <si>
    <t>555 Geo Drive</t>
  </si>
  <si>
    <t>Moshannon Valley Processing Center</t>
  </si>
  <si>
    <t>Saipan</t>
  </si>
  <si>
    <t>Tekken St., Susupe Village</t>
  </si>
  <si>
    <t>Saipan Department Of Corrections (Susupe)</t>
  </si>
  <si>
    <t>Monroe</t>
  </si>
  <si>
    <t>7000 East Dunbar Road</t>
  </si>
  <si>
    <t>Monroe County Detention-Dorm</t>
  </si>
  <si>
    <t>4702 East Saunders Street</t>
  </si>
  <si>
    <t>Laredo Processing Center</t>
  </si>
  <si>
    <t>Groesbeck</t>
  </si>
  <si>
    <t>910 North Tyus Street</t>
  </si>
  <si>
    <t>Limestone County Detention Center</t>
  </si>
  <si>
    <t>Winnfield</t>
  </si>
  <si>
    <t>560 Gum Spring Road</t>
  </si>
  <si>
    <t>Winn Correctional Center</t>
  </si>
  <si>
    <t>18201 Southwest 12th Street</t>
  </si>
  <si>
    <t>Krome North Service Processing Center</t>
  </si>
  <si>
    <t>Karnes City</t>
  </si>
  <si>
    <t>409 Fm 1144</t>
  </si>
  <si>
    <t>Karnes County Immigration Processing Center</t>
  </si>
  <si>
    <t>Knox County Detention Facility</t>
  </si>
  <si>
    <t>Newkirk</t>
  </si>
  <si>
    <t>1101 West Dry Road</t>
  </si>
  <si>
    <t>Kay Co Justice Facility</t>
  </si>
  <si>
    <t>Willmar</t>
  </si>
  <si>
    <t>2201 23rd St Ne</t>
  </si>
  <si>
    <t>Kandiyohi County Jail</t>
  </si>
  <si>
    <t>Jonesboro</t>
  </si>
  <si>
    <t>327 Industrial Drive</t>
  </si>
  <si>
    <t>Jackson Parish Correctional Center</t>
  </si>
  <si>
    <t>Alexandria</t>
  </si>
  <si>
    <t>96 George Thompson Drive</t>
  </si>
  <si>
    <t>Alexandria Staging Facility</t>
  </si>
  <si>
    <t>Jena</t>
  </si>
  <si>
    <t>830 Pinehill Road</t>
  </si>
  <si>
    <t>Central Louisiana ICE Processing Center (CLIPC)</t>
  </si>
  <si>
    <t>Rigby</t>
  </si>
  <si>
    <t>200 Courthouse Way</t>
  </si>
  <si>
    <t>Jefferson County Jail</t>
  </si>
  <si>
    <t>500 Hilbig Rd</t>
  </si>
  <si>
    <t>Joe Corley Processing CTR</t>
  </si>
  <si>
    <t>Calexico</t>
  </si>
  <si>
    <t>1572 Gateway</t>
  </si>
  <si>
    <t>Imperial Regional Detention Facility</t>
  </si>
  <si>
    <t>15850 Export Plaza Drive</t>
  </si>
  <si>
    <t>Houston Contract Detention Facility</t>
  </si>
  <si>
    <t>Henderson</t>
  </si>
  <si>
    <t>18 E Basic Road</t>
  </si>
  <si>
    <t>Henderson Detention</t>
  </si>
  <si>
    <t>Bay St. Louis</t>
  </si>
  <si>
    <t>8450 Highway 90</t>
  </si>
  <si>
    <t>Hancock Co Pub SFTY CPLX</t>
  </si>
  <si>
    <t>Hagatna</t>
  </si>
  <si>
    <t>203 Aspinall Avenue</t>
  </si>
  <si>
    <t>Department Of Corrections Hagatna</t>
  </si>
  <si>
    <t>Mcfarland</t>
  </si>
  <si>
    <t>611 Frontage Rd</t>
  </si>
  <si>
    <t>Golden State Annex</t>
  </si>
  <si>
    <t>Chardon</t>
  </si>
  <si>
    <t>12450 Merritt Dr</t>
  </si>
  <si>
    <t>Geauga County Jail</t>
  </si>
  <si>
    <t>Florence</t>
  </si>
  <si>
    <t>3250 North Pinal Parkway</t>
  </si>
  <si>
    <t>Florence Staging Facility</t>
  </si>
  <si>
    <t>Farmville</t>
  </si>
  <si>
    <t>508 Waterworks Road</t>
  </si>
  <si>
    <t>ICA - Farmville</t>
  </si>
  <si>
    <t>Albert Lea</t>
  </si>
  <si>
    <t>411 South Broadway Avenue</t>
  </si>
  <si>
    <t>Freeborn County Adult Detention Center</t>
  </si>
  <si>
    <t>Florence SPC</t>
  </si>
  <si>
    <t>Folkston</t>
  </si>
  <si>
    <t>3026 Hwy 252 East</t>
  </si>
  <si>
    <t>Folkston Main IPC</t>
  </si>
  <si>
    <t>3424 Highway 252 East</t>
  </si>
  <si>
    <t>Folkston Annex IPC</t>
  </si>
  <si>
    <t>8915 Montana Ave.</t>
  </si>
  <si>
    <t>El Paso SPC</t>
  </si>
  <si>
    <t>Elizabeth</t>
  </si>
  <si>
    <t>625 Evans Street</t>
  </si>
  <si>
    <t>Elizabeth Contract D.F.</t>
  </si>
  <si>
    <t>Raymondville</t>
  </si>
  <si>
    <t>1800 Industrial Drive</t>
  </si>
  <si>
    <t>El Valle Detention Facility</t>
  </si>
  <si>
    <t>Mountain Home</t>
  </si>
  <si>
    <t>2255 E. 8th North</t>
  </si>
  <si>
    <t>Elmore County Jail</t>
  </si>
  <si>
    <t>La Villa</t>
  </si>
  <si>
    <t>1330 Highway 107</t>
  </si>
  <si>
    <t>East Hidalgo Detention Center</t>
  </si>
  <si>
    <t>Eden</t>
  </si>
  <si>
    <t>702 E Broadway St</t>
  </si>
  <si>
    <t>Eden Detention CTR</t>
  </si>
  <si>
    <t>Eloy</t>
  </si>
  <si>
    <t>1705 East Hanna Rd.</t>
  </si>
  <si>
    <t>Eloy Federal Contract Facility</t>
  </si>
  <si>
    <t>Juneau</t>
  </si>
  <si>
    <t>215 West Central Street</t>
  </si>
  <si>
    <t>Dodge County Jail</t>
  </si>
  <si>
    <t>Aurora</t>
  </si>
  <si>
    <t>3130 N. Oakland St.</t>
  </si>
  <si>
    <t>Denver Contract Detention Facility</t>
  </si>
  <si>
    <t>111 West Commerce Street</t>
  </si>
  <si>
    <t>Dallas County Jail - Lew Sterrett Justice Center</t>
  </si>
  <si>
    <t>ME</t>
  </si>
  <si>
    <t>Portland</t>
  </si>
  <si>
    <t>50 County Way</t>
  </si>
  <si>
    <t>Cumberland County Jail</t>
  </si>
  <si>
    <t>Tacoma</t>
  </si>
  <si>
    <t>1623 E. J Street</t>
  </si>
  <si>
    <t>Tacoma ICE Processing Center (Northwest DET CTR)</t>
  </si>
  <si>
    <t>Naples</t>
  </si>
  <si>
    <t>3319 Tamiami Trail East</t>
  </si>
  <si>
    <t>Collier County Naples Jail Center</t>
  </si>
  <si>
    <t>Mcelhattan</t>
  </si>
  <si>
    <t>58 Pine Mountain Rd.</t>
  </si>
  <si>
    <t>Clinton County Correctional Facility</t>
  </si>
  <si>
    <t>Plattsburgh</t>
  </si>
  <si>
    <t>25 Mccarthy Drive</t>
  </si>
  <si>
    <t>Clinton County Jail</t>
  </si>
  <si>
    <t>Brazil</t>
  </si>
  <si>
    <t>611 East Jackson Street</t>
  </si>
  <si>
    <t>Clay County Jail</t>
  </si>
  <si>
    <t>Milan</t>
  </si>
  <si>
    <t>2000 Cibola Loop</t>
  </si>
  <si>
    <t>Cibola County Correctional Center</t>
  </si>
  <si>
    <t>Sault Sainte Marie</t>
  </si>
  <si>
    <t>325 Court Street</t>
  </si>
  <si>
    <t>Chippewa County SSM</t>
  </si>
  <si>
    <t>Cottonwood Fall</t>
  </si>
  <si>
    <t>301 South Walnut Street</t>
  </si>
  <si>
    <t>Chase County Jail</t>
  </si>
  <si>
    <t>7488 Calzada De La Fuente</t>
  </si>
  <si>
    <t>Otay Mesa Detention Center</t>
  </si>
  <si>
    <t>Taylor</t>
  </si>
  <si>
    <t>1001 Welch Street</t>
  </si>
  <si>
    <t>T Don Hutto Detention Center</t>
  </si>
  <si>
    <t>1100 Bowling Road</t>
  </si>
  <si>
    <t>CCA, Florence Correctional Center</t>
  </si>
  <si>
    <t>Robstown</t>
  </si>
  <si>
    <t>4909 Fm 2826</t>
  </si>
  <si>
    <t>Coastal Bend Detention Facility</t>
  </si>
  <si>
    <t>Bowling Green</t>
  </si>
  <si>
    <t>11093 S.w. Lewis Memorial Drive</t>
  </si>
  <si>
    <t>Caroline Detention Facility</t>
  </si>
  <si>
    <t>Battle Creek</t>
  </si>
  <si>
    <t>185 East Michigan Avenue</t>
  </si>
  <si>
    <t>Calhoun County Correctional Center</t>
  </si>
  <si>
    <t>Adelanto</t>
  </si>
  <si>
    <t>10450 Rancho Road</t>
  </si>
  <si>
    <t>Desert View Annex</t>
  </si>
  <si>
    <t>Bakersfield</t>
  </si>
  <si>
    <t>425 Golden State Ave</t>
  </si>
  <si>
    <t>Mesa Verde ICE Processing Center</t>
  </si>
  <si>
    <t>Batavia</t>
  </si>
  <si>
    <t>4250 Federal Drive</t>
  </si>
  <si>
    <t>Buffalo SPC</t>
  </si>
  <si>
    <t>Honolulu</t>
  </si>
  <si>
    <t>351 Elliott St.</t>
  </si>
  <si>
    <t>Honolulu Federal Detention Center</t>
  </si>
  <si>
    <t>San Juan</t>
  </si>
  <si>
    <t>Hwy 28 Intsect Of Road 165</t>
  </si>
  <si>
    <t>Guaynabo Mdc (San Juan)</t>
  </si>
  <si>
    <t>Burlington</t>
  </si>
  <si>
    <t>3020 Conrad Lane</t>
  </si>
  <si>
    <t>Boone County Jail</t>
  </si>
  <si>
    <t>Anson</t>
  </si>
  <si>
    <t>400 2nd Street</t>
  </si>
  <si>
    <t>Bluebonnet Detention Facility</t>
  </si>
  <si>
    <t>Basile</t>
  </si>
  <si>
    <t>3843 Stagg Avenue</t>
  </si>
  <si>
    <t>South Louisiana Detention Center</t>
  </si>
  <si>
    <t>Macclenny</t>
  </si>
  <si>
    <t>1 Sheriff Office Drive</t>
  </si>
  <si>
    <t>Baker County Sheriff's Office</t>
  </si>
  <si>
    <t>Oberlin</t>
  </si>
  <si>
    <t>7340 Highway 26 West</t>
  </si>
  <si>
    <t>Allen Parish Public Safety Complex</t>
  </si>
  <si>
    <t>10250 Rancho Road</t>
  </si>
  <si>
    <t>Adelanto ICE Processing Center</t>
  </si>
  <si>
    <t>Natchez</t>
  </si>
  <si>
    <t>20 Hobo Fork Rd.</t>
  </si>
  <si>
    <t>Adams County DET Center</t>
  </si>
  <si>
    <t>Graham</t>
  </si>
  <si>
    <t>109 South Maple Street</t>
  </si>
  <si>
    <t>Alamance County Detention Facility</t>
  </si>
  <si>
    <t>ODO Final Rating</t>
  </si>
  <si>
    <t>ODO Last Inspection Standard</t>
  </si>
  <si>
    <t>ODO Inspection End Date</t>
  </si>
  <si>
    <t>FY24 ALOS</t>
  </si>
  <si>
    <t>Data Source: ICE Integrated Decision Support (IIDS), 02/20/2024</t>
  </si>
  <si>
    <t>FY24 ADP: Mandatory</t>
  </si>
  <si>
    <t>FY24 ADP: ICE Threat Level</t>
  </si>
  <si>
    <t>FY24 ADP: Criminality</t>
  </si>
  <si>
    <t>FY24 ADP: Detainee Classification Level</t>
  </si>
  <si>
    <t xml:space="preserve">This list is limited to facilities that have a population count of greater than or equal to 1 as the time of the date pull.  This list does not include HOLD, HOSPITAL, HOTEL, ORR, or MIRP facilities.  </t>
  </si>
  <si>
    <t>ICE Enforcement and Removal Operations Data, FY2024</t>
  </si>
  <si>
    <t>ICE FACILITIES DATA, FY24</t>
  </si>
  <si>
    <t>These statistics are made available to the public pursuant to H.R. 1158 Sec. 218 - Department of Homeland Security Appropriations Act, 2020. ) *The information in this report is subject to change.</t>
  </si>
  <si>
    <t xml:space="preserve"> </t>
  </si>
  <si>
    <t>* Data are based on an individual's self-identification as transgender.</t>
  </si>
  <si>
    <t>Atlanta Area of Responsibility</t>
  </si>
  <si>
    <t>St. Paul Area of Responsibility</t>
  </si>
  <si>
    <t>Washington Area of Responsibility</t>
  </si>
  <si>
    <t>Philadelphia Area of Responsibility</t>
  </si>
  <si>
    <t>Boston Area of Responsibility</t>
  </si>
  <si>
    <t>Seattle Area of Responsibility</t>
  </si>
  <si>
    <t>Dallas Area of Responsibility</t>
  </si>
  <si>
    <t>Miami Area of Responsibility</t>
  </si>
  <si>
    <t>Buffalo Area of Responsibility</t>
  </si>
  <si>
    <t>El Paso Area of Responsibility</t>
  </si>
  <si>
    <t>Houston Area of Responsibility</t>
  </si>
  <si>
    <t>New Orleans Area of Responsibility</t>
  </si>
  <si>
    <t>San Antonio Area of Responsibility</t>
  </si>
  <si>
    <t>Denver Area of Responsibility</t>
  </si>
  <si>
    <t>Current Book-Ins without Final Order</t>
  </si>
  <si>
    <t>Current Book-Ins with Final Order</t>
  </si>
  <si>
    <t xml:space="preserve">Total Current Book-In Location/Area of Responsibility </t>
  </si>
  <si>
    <t>Total Book-Ins for FY24</t>
  </si>
  <si>
    <t>FY 2024</t>
  </si>
  <si>
    <t>ICE Transgender Detainee Population FY 2024 YTD:  as of 2/26/2024*</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</si>
  <si>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</si>
  <si>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</si>
  <si>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</si>
  <si>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</si>
  <si>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431 unique detainees. Some detainees have multiple placements within FY24 Q1 (497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</si>
  <si>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</si>
  <si>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</si>
  <si>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</si>
  <si>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</si>
  <si>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</si>
  <si>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</si>
  <si>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</si>
  <si>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</si>
  <si>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</si>
  <si>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</si>
  <si>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2024 Quarter 1 Data</t>
  </si>
  <si>
    <t>*Data represents 288 unique detainees. Some detainees have multiple placements within FY23 Q4 (351 total placements).</t>
  </si>
  <si>
    <t>Fiscal Year (FY) 2023 Quarter 4 Data</t>
  </si>
  <si>
    <t>*Data represents 358 unique detainees. Some detainees have multiple placements within FY23 Q3 (418 total placements).</t>
  </si>
  <si>
    <t>Fiscal Year (FY) 2023 Quarter 3 Data</t>
  </si>
  <si>
    <t>*Data represents 335 unique detainees. Some detainees have multiple placements within FY23 Q2 (373 total placements).</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</si>
  <si>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</si>
  <si>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</si>
  <si>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</si>
  <si>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</si>
  <si>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</si>
  <si>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</si>
  <si>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</si>
  <si>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</si>
  <si>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</si>
  <si>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</si>
  <si>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</si>
  <si>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</si>
  <si>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ICE DETENTION DATA, FY2024</t>
  </si>
  <si>
    <t>ICE Currently Detained by Processing Disposition: FY2024</t>
  </si>
  <si>
    <t>Average Time from USCIS Fear Decision Service Date to ICE Release (In Days)</t>
  </si>
  <si>
    <t>Noncitizens with USCIS-Established Fear Decisions in an ICE Detention Facility: FY2024</t>
  </si>
  <si>
    <t>Processing Disposition</t>
  </si>
  <si>
    <t>Adult</t>
  </si>
  <si>
    <t>ICE Release Fiscal Year</t>
  </si>
  <si>
    <t>Detention Facility Type</t>
  </si>
  <si>
    <t>Total Detained</t>
  </si>
  <si>
    <t>FY2024</t>
  </si>
  <si>
    <t>Expedited Removal (I-860)</t>
  </si>
  <si>
    <t>Notice to Appear (I-862)</t>
  </si>
  <si>
    <t>Reinstatement of Deport Order (I-871)</t>
  </si>
  <si>
    <t>Other</t>
  </si>
  <si>
    <t>ICE Currently Detained by Criminality and Arresting Agency: FY2024</t>
  </si>
  <si>
    <t>ICE Initial Book-Ins by Arresting Agency and Month: FY2024</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</si>
  <si>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</si>
  <si>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</si>
  <si>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</si>
  <si>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</si>
  <si>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</si>
  <si>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</si>
  <si>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</si>
  <si>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</si>
  <si>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</si>
  <si>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</si>
  <si>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</si>
  <si>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</si>
  <si>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</si>
  <si>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</si>
  <si>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</si>
  <si>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</si>
  <si>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</si>
  <si>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</si>
  <si>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</si>
  <si>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</si>
  <si>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r>
      <t>ICE Initial Book-Ins by</t>
    </r>
    <r>
      <rPr>
        <b/>
        <strike/>
        <sz val="9"/>
        <color theme="1"/>
        <rFont val="Calibri"/>
        <family val="2"/>
        <scheme val="minor"/>
      </rPr>
      <t xml:space="preserve"> </t>
    </r>
    <r>
      <rPr>
        <b/>
        <sz val="9"/>
        <color theme="1"/>
        <rFont val="Calibri"/>
        <family val="2"/>
        <scheme val="minor"/>
      </rPr>
      <t>Criminality: FY2024</t>
    </r>
  </si>
  <si>
    <t>ICE Final Book Outs : FY2024</t>
  </si>
  <si>
    <t>ICE Removals: FY2024</t>
  </si>
  <si>
    <t>Facility Type</t>
  </si>
  <si>
    <t>Removals</t>
  </si>
  <si>
    <t>Removals with a FAMU Identifier</t>
  </si>
  <si>
    <t>ICE Final Book Outs by Release Reason, Month and Criminality: FY2024</t>
  </si>
  <si>
    <t>Release Reason</t>
  </si>
  <si>
    <t>Bonded Out</t>
  </si>
  <si>
    <t>Bond Set by ICE</t>
  </si>
  <si>
    <t>Bond Set by IJ</t>
  </si>
  <si>
    <t>Paroled</t>
  </si>
  <si>
    <t>Proceedings Terminated</t>
  </si>
  <si>
    <t>Release to Remove</t>
  </si>
  <si>
    <t>Relief Granted by IJ Total</t>
  </si>
  <si>
    <t>Transfer to U.S. Marshals or other agency Total</t>
  </si>
  <si>
    <t>Transferred Total</t>
  </si>
  <si>
    <t>ICE Average Daily Population by Arresting Agency, Month and Criminality: FY2024</t>
  </si>
  <si>
    <t>FY Overall</t>
  </si>
  <si>
    <t>CBP Average</t>
  </si>
  <si>
    <t xml:space="preserve">ICE Average  </t>
  </si>
  <si>
    <t xml:space="preserve">Average </t>
  </si>
  <si>
    <t>ICE Average Length of Stay by Arresting Agency, Month and Criminality: FY2024</t>
  </si>
  <si>
    <t>ICE Average Daily Population by Month: FY2024</t>
  </si>
  <si>
    <t>ICE Average Length of Stay by Month: FY2024</t>
  </si>
  <si>
    <t>ICE Average Length of Stay Adult Facility Type by Month and Arresting Agency: FY2024</t>
  </si>
  <si>
    <t>Arresting Agency</t>
  </si>
  <si>
    <t>Individuals with Positive Credible Fear Determination Parole Requested: FY2022 - FY2024</t>
  </si>
  <si>
    <t>Fiscal Year</t>
  </si>
  <si>
    <t>FY2023</t>
  </si>
  <si>
    <t>FY2022</t>
  </si>
  <si>
    <t>Individuals with Positive Credible Fear Determination Parole Status: FY2022 - FY2024</t>
  </si>
  <si>
    <t>Parole Status</t>
  </si>
  <si>
    <t>Parole Granted</t>
  </si>
  <si>
    <t>Parole Denied</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</si>
  <si>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</si>
  <si>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</si>
  <si>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</si>
  <si>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</si>
  <si>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</si>
  <si>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</si>
  <si>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</si>
  <si>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</si>
  <si>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</si>
  <si>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</si>
  <si>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</si>
  <si>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</si>
  <si>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</si>
  <si>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</si>
  <si>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</si>
  <si>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</si>
  <si>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</si>
  <si>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</si>
  <si>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</si>
  <si>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</si>
  <si>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</si>
  <si>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</si>
  <si>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FY2024 Bonded Out Book Outs/Releases Count and ALOS - Prior 12 months plus Current Month</t>
  </si>
  <si>
    <t>Total ICE Final Book Outs/ ICE Final Releases</t>
  </si>
  <si>
    <t>ICE Final Book Outs/ ICE Final Releases with Bond Posted</t>
  </si>
  <si>
    <t>Bond Posted Book Outs/Releases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</si>
  <si>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</si>
  <si>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</si>
  <si>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EOFY2023. These tables will be updated after March 31, 2024. </t>
  </si>
  <si>
    <t>United States Armed Forces Noncitizen Arrests FY2018 - EOFY2023</t>
  </si>
  <si>
    <t>Arrests</t>
  </si>
  <si>
    <t>FY2018</t>
  </si>
  <si>
    <t>FY2019</t>
  </si>
  <si>
    <t>FY2020</t>
  </si>
  <si>
    <t>FY2021</t>
  </si>
  <si>
    <t xml:space="preserve">FY2022 </t>
  </si>
  <si>
    <t>United States Armed Forces Noncitizen Bookins FY2018 - EOFY2023</t>
  </si>
  <si>
    <t>Bookins</t>
  </si>
  <si>
    <t>United States Armed Forces Noncitizen Removals FY2018 - EOFY2023</t>
  </si>
  <si>
    <t>United States Citizen Arrests FY2018 - EOFY2023</t>
  </si>
  <si>
    <t>United States Citizens Bookins FY2018 - EOFY2023</t>
  </si>
  <si>
    <t>United States Citizens Removals FY2018 - EOFY2023</t>
  </si>
  <si>
    <t>Parents of USC Arrests FY2018 - EOFY2023</t>
  </si>
  <si>
    <t>Parents of USC Bookins FY2018 - EOFY2023</t>
  </si>
  <si>
    <t>Parents of USC Removals FY2018 - EOFY2023</t>
  </si>
  <si>
    <t>Temporary Protected Status Countries Arrests FY2018 - EOFY2023</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</si>
  <si>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</si>
  <si>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</si>
  <si>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</si>
  <si>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</si>
  <si>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</si>
  <si>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</si>
  <si>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</si>
  <si>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</si>
  <si>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</si>
  <si>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</si>
  <si>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</si>
  <si>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</si>
  <si>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</si>
  <si>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</si>
  <si>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</si>
  <si>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</si>
  <si>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</si>
  <si>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EOFY2023</t>
  </si>
  <si>
    <t>Temporary Protected Status Countries Removals FY2018 - EOFY2023</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</si>
  <si>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</si>
  <si>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FY2024 ICE Average Daily Population and ICE Average Length of Stay</t>
  </si>
  <si>
    <t>FY2024 YTD ICE Detention data are updated through 02/24/2024 (IIDS v2.0 run date 02/26/2024; EID as of 02/24/2024).</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</si>
  <si>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</si>
  <si>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</si>
  <si>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</si>
  <si>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FY2024 ICE Final Book Outs</t>
  </si>
  <si>
    <t>FY2024 YTD ICE Final Book Outs data are updated through 02/24/2024 (IIDS v2.0 run date 02/26/2024; EID as of 02/24/2024).</t>
  </si>
  <si>
    <t>In FY2024 ICE began tracking Final Bookouts in lieu of Final Releases due to a change in methodology.  Prior year data reflects ICE Final Releases.</t>
  </si>
  <si>
    <t>An ICE Final Book Out is defined as a Final Bookout that reflects one of the following release reasons: Bonded Out, Order of Recognizance, Order of Supervision, Paroled, Relief Granted by IJ, Proceedings Terminated, Release to Remove, Transferred, Transfer to U.S. Marshals or other agency,  or Other(Died, Escaped, ORR-Runaway, Processing Disposition Changed Locally). All Case Statuses are included.</t>
  </si>
  <si>
    <t>FY2023 ICE Final Releases</t>
  </si>
  <si>
    <t>FY2023 ICE Final Releases data is historic and remains static.</t>
  </si>
  <si>
    <t>An ICE Final Release is defined as a Final Release that reflects one of the following release reasons: Bonded Out, Order of Recognizance, Order of Supervision or Paroled.  All Case Statuses are included.</t>
  </si>
  <si>
    <t>A Non-Citizen may have multiple releases; only the most recent release is included in this report.</t>
  </si>
  <si>
    <t>FY2024 ICE Removals</t>
  </si>
  <si>
    <t>FY2024 YTD ICE Removals data are updated through 02/24/2024 (IIDS v2.0 run date 02/26/2024; EID as of 02/24/2024).</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</si>
  <si>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</si>
  <si>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</si>
  <si>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</si>
  <si>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National Docket data are a snapshot as of  02/25/2024 (IIDS v2.0 run date 02/26/2024; EID as of 02/25/2024).</t>
  </si>
  <si>
    <t>Processing dispositions of Other may include, but are not limited to, Non Citizens processed under Administrative Removal, Visa Waiver Program Removal, Stowaway or Crewmember.</t>
  </si>
  <si>
    <t>FY2024 ICE Initial Book-Ins</t>
  </si>
  <si>
    <t>FY2024 YTD ICE Book-ins data is updated through 02/24/2024 (IIDS v2.0 run date 02/26/2024; EID as of 02/24/2024).</t>
  </si>
  <si>
    <t>USCIS Average Time from USCIS Fear Decision Service Date to ICE Release (In Days) &amp; Non-Citizens with USCIS-Established Fear Decisions in an ICE Detention Facility</t>
  </si>
  <si>
    <t>Non Citizens Currently in ICE Detention Facilities data are a snapshot as 02/25/2024 (IIDS v2.0 run date 02/26/2024; EID as of 02/25/2024).</t>
  </si>
  <si>
    <t>FY2024 YTD ICE Final Releases data are updated through 02/24/2024 (IIDS v2.0 run date 02/26/2024; EID as of 02/24/2024).</t>
  </si>
  <si>
    <t>USCIS provided data containing APSO (Asylum Pre Screening Officer) cases clocked during FY2022 - FY2024. Data were received on 02/26/2024.</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</si>
  <si>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</si>
  <si>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</si>
  <si>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337,954 records in the USCIS provided data, the breakdown of the fear screening determinations is as follows; 163,254 positive fear screening determinations, 109,513 negative fear screening determinations and 65,184 without an identified determination. Of the 163,254 with positive fear screening determinations; 101,327 have Persecution Claim Established and 61,927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</si>
  <si>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</si>
  <si>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337,954 unique fear determinations and 23,575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</si>
  <si>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</si>
  <si>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</si>
  <si>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</si>
  <si>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</si>
  <si>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</si>
  <si>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</si>
  <si>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02/27/2024 (IIDS v2.0 run date 02/28/2024; EID as of 02/27/2024).</t>
  </si>
  <si>
    <t>Monthly Bond Statistics</t>
  </si>
  <si>
    <t>FY2024 YTD ICE Final Book Out data are updated through 02/24/2024 (IIDS v2.0 run date 02/26/2024; EID as of 02/24/2024).</t>
  </si>
  <si>
    <t>An ICE Final Release is defined as a Final Release that reflects one of the following release reasons: Bonded Out, Order of Recognizance, Order of Supervision, Paroled, or Prosecutorial Discretion. All Case Statuses are included.</t>
  </si>
  <si>
    <t>BMU provided data containing Bonds Posted cases recorded from 01/01/2023 - 02/26/2024 . Data were received on 02/27/2024.</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</si>
  <si>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</si>
  <si>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</si>
  <si>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</si>
  <si>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</si>
  <si>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</si>
  <si>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FY2024 YTD Encounters data is updated through 02/27/2024 (IIDS v2.0 run date 02/28/2024; EID as of 02/27/2024).</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</si>
  <si>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</si>
  <si>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</si>
  <si>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</si>
  <si>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</si>
  <si>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</si>
  <si>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</si>
  <si>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EOFY2023 ICE Arrests data are updated through 09/30/2023 (IIDS v2.0 run date 10/04/2023; EID as of 10/03/2023).</t>
  </si>
  <si>
    <t>EOFY2023 ICE Detention data are updated through 09/30/2023 (IIDS v2.0 run date 10/04/2023; EID as of 10/03/2023).</t>
  </si>
  <si>
    <t>EOFY2023 ICE Removals data are updated through 09/30/2023 (IIDS v2.0 run date 10/04/2023; EID as of 10/03/2023).</t>
  </si>
  <si>
    <t>FY2018-FY2022 data are historical and remain static.</t>
  </si>
  <si>
    <t>For United States Citizens tables:</t>
  </si>
  <si>
    <t>EOFY2023  ICE Removals data are updated through 09/30/2023 (IIDS v2.0 run date 10/04/2023; EID as of 10/03/2023).</t>
  </si>
  <si>
    <t>For Parents of United States Citizens tables:</t>
  </si>
  <si>
    <t>For Temporary Protected Status Countries tables:</t>
  </si>
  <si>
    <t xml:space="preserve">FY2018- 2022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</si>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</sst>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mmm\-yyyy"/>
    <numFmt numFmtId="173" formatCode="_(* #,##0_);_(* \(#,##0\);_(* &quot;-&quot;?_);_(@_)"/>
  </numFmts>
  <fonts count="52"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8"/>
      <name val="Calibri"/>
      <family val="2"/>
      <scheme val="minor"/>
    </font>
    <font>
      <sz val="12"/>
      <color theme="1"/>
      <name val="Calibri"/>
      <family val="2"/>
      <scheme val="minor"/>
    </font>
    <font>
      <b/>
      <sz val="10"/>
      <color theme="1"/>
      <name val="Calibri"/>
      <family val="2"/>
      <scheme val="minor"/>
    </font>
    <font>
      <sz val="12"/>
      <color rgb="FFFF0000"/>
      <name val="Times New Roman"/>
      <family val="1"/>
    </font>
    <font>
      <sz val="12"/>
      <name val="Calibri"/>
      <family val="2"/>
      <scheme val="minor"/>
    </font>
    <font>
      <sz val="12"/>
      <color indexed="8"/>
      <name val="Calibri"/>
      <family val="2"/>
      <scheme val="minor"/>
    </font>
    <font>
      <b/>
      <sz val="12"/>
      <color theme="3" tint="-0.499984740745262"/>
      <name val="Times New Roman"/>
      <family val="1"/>
    </font>
    <font>
      <b/>
      <sz val="12"/>
      <color theme="4" tint="-0.499984740745262"/>
      <name val="Times New Roman"/>
      <family val="1"/>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strike/>
      <sz val="9"/>
      <color theme="1"/>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theme="1" tint="0.24994659260841701"/>
      </left>
      <right style="medium">
        <color indexed="64"/>
      </right>
      <top style="thin">
        <color theme="1" tint="0.24994659260841701"/>
      </top>
      <bottom style="thin">
        <color theme="1" tint="0.24994659260841701"/>
      </bottom>
      <diagonal/>
    </border>
    <border>
      <left style="medium">
        <color indexed="64"/>
      </left>
      <right style="thin">
        <color theme="1" tint="0.24994659260841701"/>
      </right>
      <top style="thin">
        <color theme="1" tint="0.24994659260841701"/>
      </top>
      <bottom style="thin">
        <color theme="1" tint="0.24994659260841701"/>
      </bottom>
      <diagonal/>
    </border>
    <border>
      <left style="thin">
        <color theme="1" tint="0.24994659260841701"/>
      </left>
      <right style="medium">
        <color indexed="64"/>
      </right>
      <top/>
      <bottom style="thin">
        <color theme="1" tint="0.24994659260841701"/>
      </bottom>
      <diagonal/>
    </border>
    <border>
      <left style="medium">
        <color indexed="64"/>
      </left>
      <right style="thin">
        <color theme="1" tint="0.24994659260841701"/>
      </right>
      <top/>
      <bottom style="thin">
        <color theme="1" tint="0.2499465926084170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indexed="64"/>
      </left>
      <right/>
      <top style="medium">
        <color indexed="64"/>
      </top>
      <bottom style="thin">
        <color indexed="64"/>
      </bottom>
      <diagonal/>
    </border>
    <border>
      <left style="thin">
        <color auto="1"/>
      </left>
      <right/>
      <top style="thin">
        <color auto="1"/>
      </top>
      <bottom style="medium">
        <color auto="1"/>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9" fontId="1" fillId="0" borderId="0" applyFont="0" applyFill="0" applyBorder="0" applyAlignment="0" applyProtection="0"/>
    <xf numFmtId="0" fontId="26" fillId="0" borderId="0"/>
    <xf numFmtId="44" fontId="1" fillId="0" borderId="0" applyFont="0" applyFill="0" applyBorder="0" applyAlignment="0" applyProtection="0"/>
  </cellStyleXfs>
  <cellXfs count="455">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3" fillId="0" borderId="1" xfId="0" applyFont="1" applyBorder="1" applyAlignment="1">
      <alignment vertical="center"/>
    </xf>
    <xf numFmtId="0" fontId="12" fillId="7" borderId="1" xfId="0" applyFont="1" applyFill="1" applyBorder="1" applyAlignment="1">
      <alignment vertical="center"/>
    </xf>
    <xf numFmtId="3" fontId="13" fillId="0" borderId="1" xfId="0" applyNumberFormat="1" applyFont="1" applyBorder="1" applyAlignment="1">
      <alignment vertical="center"/>
    </xf>
    <xf numFmtId="3" fontId="12" fillId="7" borderId="1" xfId="0" applyNumberFormat="1" applyFont="1" applyFill="1" applyBorder="1" applyAlignment="1">
      <alignment vertical="center"/>
    </xf>
    <xf numFmtId="0" fontId="16" fillId="6" borderId="7" xfId="3" applyFont="1" applyFill="1" applyBorder="1" applyAlignment="1">
      <alignment vertical="center" wrapText="1"/>
    </xf>
    <xf numFmtId="0" fontId="21" fillId="6" borderId="4" xfId="3" applyFont="1" applyFill="1" applyBorder="1" applyAlignment="1">
      <alignment vertical="center" wrapText="1"/>
    </xf>
    <xf numFmtId="0" fontId="20" fillId="5" borderId="0" xfId="2" applyFont="1" applyFill="1" applyAlignment="1">
      <alignment vertical="top"/>
    </xf>
    <xf numFmtId="0" fontId="8" fillId="2" borderId="0" xfId="0" applyFont="1" applyFill="1" applyAlignment="1">
      <alignment horizontal="left" vertical="center" wrapText="1"/>
    </xf>
    <xf numFmtId="0" fontId="0" fillId="0" borderId="5" xfId="0" applyBorder="1"/>
    <xf numFmtId="3" fontId="0" fillId="0" borderId="0" xfId="0" applyNumberFormat="1"/>
    <xf numFmtId="0" fontId="7" fillId="3" borderId="9" xfId="0" applyFont="1" applyFill="1" applyBorder="1" applyAlignment="1">
      <alignment horizontal="left" vertical="top" wrapText="1"/>
    </xf>
    <xf numFmtId="0" fontId="7" fillId="3" borderId="10" xfId="0" applyFont="1" applyFill="1" applyBorder="1" applyAlignment="1">
      <alignment horizontal="left" vertical="top" wrapText="1"/>
    </xf>
    <xf numFmtId="0" fontId="6" fillId="0" borderId="3" xfId="0" applyFont="1" applyBorder="1" applyAlignment="1">
      <alignment horizontal="left" vertical="top" wrapText="1"/>
    </xf>
    <xf numFmtId="0" fontId="6" fillId="0" borderId="11" xfId="0" applyFont="1" applyBorder="1" applyAlignment="1">
      <alignment horizontal="left" vertical="top" wrapText="1"/>
    </xf>
    <xf numFmtId="0" fontId="6" fillId="2" borderId="11" xfId="0" applyFont="1" applyFill="1" applyBorder="1" applyAlignment="1">
      <alignment horizontal="left" vertical="top" wrapText="1"/>
    </xf>
    <xf numFmtId="49" fontId="25" fillId="2" borderId="11" xfId="0" applyNumberFormat="1" applyFont="1" applyFill="1" applyBorder="1" applyAlignment="1">
      <alignment vertical="top" wrapText="1"/>
    </xf>
    <xf numFmtId="49" fontId="25" fillId="0" borderId="11" xfId="0" applyNumberFormat="1" applyFont="1" applyBorder="1" applyAlignment="1">
      <alignment vertical="top" wrapText="1"/>
    </xf>
    <xf numFmtId="0" fontId="14" fillId="8" borderId="1" xfId="0" applyFont="1" applyFill="1" applyBorder="1" applyAlignment="1">
      <alignment horizontal="left" vertical="top"/>
    </xf>
    <xf numFmtId="168" fontId="13" fillId="0" borderId="1" xfId="7" applyNumberFormat="1" applyFont="1" applyBorder="1" applyAlignment="1">
      <alignment vertical="center"/>
    </xf>
    <xf numFmtId="168" fontId="12" fillId="7" borderId="1" xfId="7" applyNumberFormat="1" applyFont="1" applyFill="1" applyBorder="1" applyAlignment="1">
      <alignment vertical="center"/>
    </xf>
    <xf numFmtId="0" fontId="22" fillId="3" borderId="16" xfId="0" applyFont="1" applyFill="1" applyBorder="1" applyAlignment="1">
      <alignment horizontal="center" vertical="center" wrapText="1"/>
    </xf>
    <xf numFmtId="0" fontId="23" fillId="4" borderId="16" xfId="0" applyFont="1" applyFill="1" applyBorder="1"/>
    <xf numFmtId="41" fontId="24" fillId="4" borderId="16" xfId="0" applyNumberFormat="1" applyFont="1" applyFill="1" applyBorder="1" applyAlignment="1">
      <alignment horizontal="center"/>
    </xf>
    <xf numFmtId="166" fontId="24" fillId="4" borderId="16" xfId="0" applyNumberFormat="1" applyFont="1" applyFill="1" applyBorder="1" applyAlignment="1">
      <alignment horizontal="center"/>
    </xf>
    <xf numFmtId="0" fontId="6" fillId="0" borderId="16" xfId="0" applyFont="1" applyBorder="1" applyAlignment="1">
      <alignment horizontal="left" indent="1"/>
    </xf>
    <xf numFmtId="3" fontId="6" fillId="0" borderId="16" xfId="0" applyNumberFormat="1" applyFont="1" applyBorder="1"/>
    <xf numFmtId="167" fontId="6" fillId="0" borderId="16" xfId="0" applyNumberFormat="1" applyFont="1" applyBorder="1"/>
    <xf numFmtId="0" fontId="23" fillId="9" borderId="16" xfId="0" applyFont="1" applyFill="1" applyBorder="1" applyAlignment="1">
      <alignment vertical="center"/>
    </xf>
    <xf numFmtId="3" fontId="23" fillId="9" borderId="16" xfId="0" applyNumberFormat="1" applyFont="1" applyFill="1" applyBorder="1" applyAlignment="1">
      <alignment vertical="center"/>
    </xf>
    <xf numFmtId="167" fontId="23" fillId="9" borderId="16" xfId="0" applyNumberFormat="1" applyFont="1" applyFill="1" applyBorder="1" applyAlignment="1">
      <alignment vertical="center"/>
    </xf>
    <xf numFmtId="169" fontId="0" fillId="0" borderId="1" xfId="5" applyNumberFormat="1" applyFont="1" applyBorder="1" applyAlignment="1">
      <alignment horizontal="right"/>
    </xf>
    <xf numFmtId="0" fontId="27"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27"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2" fillId="7" borderId="1" xfId="1" applyNumberFormat="1" applyFont="1" applyFill="1" applyBorder="1" applyAlignment="1">
      <alignment vertical="center"/>
    </xf>
    <xf numFmtId="164" fontId="27" fillId="8" borderId="1" xfId="1" applyNumberFormat="1" applyFont="1" applyFill="1" applyBorder="1" applyAlignment="1">
      <alignment horizontal="right"/>
    </xf>
    <xf numFmtId="164" fontId="18"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27" fillId="8" borderId="1" xfId="5" applyNumberFormat="1" applyFont="1" applyFill="1" applyBorder="1" applyAlignment="1">
      <alignment horizontal="left"/>
    </xf>
    <xf numFmtId="169" fontId="12" fillId="7" borderId="1" xfId="5" applyNumberFormat="1" applyFont="1" applyFill="1" applyBorder="1" applyAlignment="1">
      <alignment vertical="center"/>
    </xf>
    <xf numFmtId="169" fontId="27"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0" fillId="5" borderId="0" xfId="2" applyFont="1" applyFill="1" applyAlignment="1">
      <alignment horizontal="left" vertical="top"/>
    </xf>
    <xf numFmtId="0" fontId="5" fillId="2" borderId="0" xfId="3" applyFont="1" applyFill="1" applyAlignment="1">
      <alignment vertical="center" wrapText="1"/>
    </xf>
    <xf numFmtId="0" fontId="18" fillId="2" borderId="0" xfId="0" applyFont="1" applyFill="1" applyAlignment="1">
      <alignment horizontal="left" vertical="center" wrapText="1"/>
    </xf>
    <xf numFmtId="0" fontId="17" fillId="6" borderId="0" xfId="3" applyFont="1" applyFill="1" applyAlignment="1">
      <alignment vertical="center" wrapText="1"/>
    </xf>
    <xf numFmtId="0" fontId="29" fillId="0" borderId="0" xfId="0" applyFont="1" applyAlignment="1">
      <alignment horizontal="left"/>
    </xf>
    <xf numFmtId="0" fontId="19" fillId="2" borderId="0" xfId="0" applyFont="1" applyFill="1" applyAlignment="1">
      <alignment horizontal="left" vertical="center" wrapText="1"/>
    </xf>
    <xf numFmtId="2" fontId="0" fillId="0" borderId="0" xfId="0" applyNumberFormat="1"/>
    <xf numFmtId="167" fontId="13" fillId="0" borderId="1" xfId="0" applyNumberFormat="1" applyFont="1" applyBorder="1" applyAlignment="1">
      <alignment vertical="center"/>
    </xf>
    <xf numFmtId="167" fontId="0" fillId="0" borderId="1" xfId="0" applyNumberFormat="1" applyBorder="1"/>
    <xf numFmtId="167" fontId="12" fillId="7" borderId="1" xfId="0" applyNumberFormat="1" applyFont="1" applyFill="1" applyBorder="1" applyAlignment="1">
      <alignment vertical="center"/>
    </xf>
    <xf numFmtId="3" fontId="5" fillId="6" borderId="0" xfId="3" applyNumberFormat="1" applyFont="1" applyFill="1" applyAlignment="1">
      <alignment vertical="center" wrapText="1"/>
    </xf>
    <xf numFmtId="0" fontId="31" fillId="0" borderId="16" xfId="0" applyFont="1" applyBorder="1"/>
    <xf numFmtId="2" fontId="31" fillId="0" borderId="16" xfId="0" applyNumberFormat="1" applyFont="1" applyBorder="1"/>
    <xf numFmtId="3" fontId="6" fillId="0" borderId="16" xfId="0" applyNumberFormat="1" applyFont="1" applyBorder="1" applyAlignment="1">
      <alignment vertical="center"/>
    </xf>
    <xf numFmtId="167" fontId="6" fillId="0" borderId="16" xfId="0" applyNumberFormat="1" applyFont="1" applyBorder="1" applyAlignment="1">
      <alignment vertical="center"/>
    </xf>
    <xf numFmtId="3" fontId="23" fillId="9" borderId="16" xfId="0" applyNumberFormat="1" applyFont="1" applyFill="1" applyBorder="1"/>
    <xf numFmtId="167" fontId="23" fillId="9" borderId="16" xfId="0" applyNumberFormat="1" applyFont="1" applyFill="1" applyBorder="1"/>
    <xf numFmtId="0" fontId="31" fillId="0" borderId="16" xfId="0" applyFont="1" applyBorder="1" applyAlignment="1">
      <alignment horizontal="left" indent="1"/>
    </xf>
    <xf numFmtId="0" fontId="6" fillId="0" borderId="16" xfId="0" applyFont="1" applyBorder="1"/>
    <xf numFmtId="2" fontId="6" fillId="0" borderId="16" xfId="0" applyNumberFormat="1" applyFont="1" applyBorder="1"/>
    <xf numFmtId="0" fontId="6" fillId="0" borderId="0" xfId="0" applyFont="1"/>
    <xf numFmtId="14" fontId="6" fillId="0" borderId="0" xfId="0" applyNumberFormat="1" applyFont="1"/>
    <xf numFmtId="165" fontId="6" fillId="0" borderId="0" xfId="0" applyNumberFormat="1" applyFont="1"/>
    <xf numFmtId="0" fontId="11" fillId="0" borderId="0" xfId="0" applyFont="1" applyAlignment="1">
      <alignment vertical="center"/>
    </xf>
    <xf numFmtId="14" fontId="11" fillId="0" borderId="0" xfId="0" applyNumberFormat="1" applyFont="1" applyAlignment="1">
      <alignment vertical="center"/>
    </xf>
    <xf numFmtId="3" fontId="6" fillId="0" borderId="0" xfId="0" applyNumberFormat="1" applyFont="1" applyAlignment="1">
      <alignment horizontal="right" vertical="center"/>
    </xf>
    <xf numFmtId="3" fontId="11" fillId="0" borderId="0" xfId="0" applyNumberFormat="1" applyFont="1" applyAlignment="1">
      <alignment horizontal="right" vertical="center"/>
    </xf>
    <xf numFmtId="3" fontId="11" fillId="0" borderId="0" xfId="1" applyNumberFormat="1" applyFont="1" applyFill="1" applyBorder="1" applyAlignment="1">
      <alignment vertical="center"/>
    </xf>
    <xf numFmtId="165" fontId="11" fillId="0" borderId="0" xfId="0" applyNumberFormat="1" applyFont="1" applyAlignment="1">
      <alignment vertical="center"/>
    </xf>
    <xf numFmtId="165" fontId="33" fillId="0" borderId="0" xfId="0" applyNumberFormat="1" applyFont="1"/>
    <xf numFmtId="0" fontId="33" fillId="0" borderId="0" xfId="0" applyFont="1"/>
    <xf numFmtId="0" fontId="6" fillId="0" borderId="0" xfId="0" applyFont="1" applyAlignment="1">
      <alignment wrapText="1"/>
    </xf>
    <xf numFmtId="165" fontId="25" fillId="0" borderId="0" xfId="0" applyNumberFormat="1" applyFont="1" applyAlignment="1">
      <alignment horizontal="left" wrapText="1"/>
    </xf>
    <xf numFmtId="0" fontId="25" fillId="0" borderId="0" xfId="0" applyFont="1" applyAlignment="1">
      <alignment horizontal="left" wrapText="1"/>
    </xf>
    <xf numFmtId="0" fontId="25" fillId="0" borderId="0" xfId="0" applyFont="1" applyAlignment="1">
      <alignment horizontal="left"/>
    </xf>
    <xf numFmtId="14" fontId="34" fillId="0" borderId="8" xfId="0" applyNumberFormat="1" applyFont="1" applyBorder="1" applyAlignment="1">
      <alignment horizontal="right"/>
    </xf>
    <xf numFmtId="14" fontId="34" fillId="0" borderId="1" xfId="0" applyNumberFormat="1" applyFont="1" applyBorder="1" applyAlignment="1">
      <alignment horizontal="right"/>
    </xf>
    <xf numFmtId="0" fontId="35" fillId="0" borderId="1" xfId="0" applyFont="1" applyBorder="1" applyAlignment="1">
      <alignment vertical="center"/>
    </xf>
    <xf numFmtId="3" fontId="34" fillId="0" borderId="1" xfId="0" applyNumberFormat="1" applyFont="1" applyBorder="1" applyAlignment="1">
      <alignment horizontal="right" vertical="center"/>
    </xf>
    <xf numFmtId="3" fontId="35" fillId="0" borderId="1" xfId="0" applyNumberFormat="1" applyFont="1" applyBorder="1" applyAlignment="1">
      <alignment horizontal="right" vertical="center"/>
    </xf>
    <xf numFmtId="3" fontId="35" fillId="0" borderId="1" xfId="1" applyNumberFormat="1" applyFont="1" applyFill="1" applyBorder="1" applyAlignment="1">
      <alignment vertical="center"/>
    </xf>
    <xf numFmtId="165" fontId="35" fillId="0" borderId="1" xfId="0" applyNumberFormat="1" applyFont="1" applyBorder="1" applyAlignment="1">
      <alignment vertical="center"/>
    </xf>
    <xf numFmtId="3" fontId="31" fillId="0" borderId="1" xfId="0" applyNumberFormat="1" applyFont="1" applyBorder="1" applyAlignment="1">
      <alignment horizontal="right" vertical="center"/>
    </xf>
    <xf numFmtId="0" fontId="35" fillId="0" borderId="1" xfId="0" applyFont="1" applyBorder="1" applyAlignment="1">
      <alignment horizontal="right"/>
    </xf>
    <xf numFmtId="14" fontId="35" fillId="0" borderId="1" xfId="0" applyNumberFormat="1" applyFont="1" applyBorder="1" applyAlignment="1">
      <alignment horizontal="right"/>
    </xf>
    <xf numFmtId="1" fontId="34" fillId="0" borderId="1" xfId="0" applyNumberFormat="1" applyFont="1" applyBorder="1" applyAlignment="1">
      <alignment horizontal="right"/>
    </xf>
    <xf numFmtId="14" fontId="10" fillId="4" borderId="7" xfId="0" applyNumberFormat="1" applyFont="1" applyFill="1" applyBorder="1" applyAlignment="1">
      <alignment vertical="top" wrapText="1"/>
    </xf>
    <xf numFmtId="1" fontId="10" fillId="4" borderId="7" xfId="0" applyNumberFormat="1" applyFont="1" applyFill="1" applyBorder="1" applyAlignment="1">
      <alignment horizontal="left" vertical="top" wrapText="1"/>
    </xf>
    <xf numFmtId="1" fontId="10" fillId="4" borderId="7" xfId="0" applyNumberFormat="1" applyFont="1" applyFill="1" applyBorder="1" applyAlignment="1">
      <alignment horizontal="left" wrapText="1"/>
    </xf>
    <xf numFmtId="1" fontId="10" fillId="4" borderId="7" xfId="4" applyNumberFormat="1" applyFont="1" applyFill="1" applyBorder="1" applyAlignment="1">
      <alignment horizontal="left" wrapText="1"/>
    </xf>
    <xf numFmtId="165" fontId="10" fillId="4" borderId="7" xfId="0" applyNumberFormat="1" applyFont="1" applyFill="1" applyBorder="1" applyAlignment="1">
      <alignment horizontal="left" wrapText="1"/>
    </xf>
    <xf numFmtId="3" fontId="22" fillId="3" borderId="4" xfId="1" applyNumberFormat="1" applyFont="1" applyFill="1" applyBorder="1" applyAlignment="1">
      <alignment horizontal="right" wrapText="1"/>
    </xf>
    <xf numFmtId="3" fontId="22" fillId="3" borderId="4" xfId="1" applyNumberFormat="1" applyFont="1" applyFill="1" applyBorder="1" applyAlignment="1">
      <alignment horizontal="left" vertical="top" wrapText="1"/>
    </xf>
    <xf numFmtId="1" fontId="22" fillId="3" borderId="4" xfId="1" applyNumberFormat="1" applyFont="1" applyFill="1" applyBorder="1" applyAlignment="1">
      <alignment horizontal="left" vertical="top" wrapText="1"/>
    </xf>
    <xf numFmtId="3" fontId="22" fillId="3" borderId="4" xfId="1" applyNumberFormat="1" applyFont="1" applyFill="1" applyBorder="1" applyAlignment="1">
      <alignment vertical="top" wrapText="1"/>
    </xf>
    <xf numFmtId="0" fontId="22" fillId="3" borderId="4" xfId="4" applyFont="1" applyFill="1" applyBorder="1" applyAlignment="1">
      <alignment horizontal="left" vertical="top" wrapText="1"/>
    </xf>
    <xf numFmtId="0" fontId="22" fillId="3" borderId="4" xfId="4" applyFont="1" applyFill="1" applyBorder="1" applyAlignment="1">
      <alignment vertical="top" wrapText="1"/>
    </xf>
    <xf numFmtId="165" fontId="22" fillId="3" borderId="4" xfId="4" applyNumberFormat="1" applyFont="1" applyFill="1" applyBorder="1" applyAlignment="1">
      <alignment horizontal="left" vertical="top" wrapText="1"/>
    </xf>
    <xf numFmtId="3" fontId="22" fillId="3" borderId="1" xfId="1" applyNumberFormat="1" applyFont="1" applyFill="1" applyBorder="1" applyAlignment="1">
      <alignment vertical="top" wrapText="1"/>
    </xf>
    <xf numFmtId="0" fontId="22" fillId="3" borderId="1" xfId="4" applyFont="1" applyFill="1" applyBorder="1" applyAlignment="1">
      <alignment vertical="top" wrapText="1"/>
    </xf>
    <xf numFmtId="165" fontId="22" fillId="3" borderId="1" xfId="4" applyNumberFormat="1" applyFont="1" applyFill="1" applyBorder="1" applyAlignment="1">
      <alignment vertical="top" wrapText="1"/>
    </xf>
    <xf numFmtId="0" fontId="36" fillId="2" borderId="0" xfId="0" applyFont="1" applyFill="1" applyAlignment="1">
      <alignment vertical="center"/>
    </xf>
    <xf numFmtId="165" fontId="36" fillId="2" borderId="0" xfId="0" applyNumberFormat="1" applyFont="1" applyFill="1" applyAlignment="1">
      <alignment vertical="center"/>
    </xf>
    <xf numFmtId="0" fontId="36" fillId="2" borderId="17" xfId="0" applyFont="1" applyFill="1" applyBorder="1" applyAlignment="1">
      <alignment vertical="center"/>
    </xf>
    <xf numFmtId="0" fontId="5" fillId="0" borderId="0" xfId="3" applyFont="1" applyAlignment="1">
      <alignment vertical="center" wrapText="1"/>
    </xf>
    <xf numFmtId="14" fontId="5" fillId="0" borderId="0" xfId="3" applyNumberFormat="1" applyFont="1" applyAlignment="1">
      <alignment vertical="center" wrapText="1"/>
    </xf>
    <xf numFmtId="1" fontId="5" fillId="6" borderId="0" xfId="3" applyNumberFormat="1" applyFont="1" applyFill="1" applyAlignment="1">
      <alignment vertical="center" wrapText="1"/>
    </xf>
    <xf numFmtId="165" fontId="5" fillId="6" borderId="0" xfId="3" applyNumberFormat="1" applyFont="1" applyFill="1" applyAlignment="1">
      <alignment vertical="center" wrapText="1"/>
    </xf>
    <xf numFmtId="0" fontId="0" fillId="0" borderId="18" xfId="0" applyBorder="1"/>
    <xf numFmtId="0" fontId="38" fillId="0" borderId="19" xfId="0" applyFont="1" applyBorder="1" applyAlignment="1">
      <alignment horizontal="left"/>
    </xf>
    <xf numFmtId="0" fontId="0" fillId="0" borderId="20" xfId="0" applyBorder="1"/>
    <xf numFmtId="0" fontId="38" fillId="0" borderId="21" xfId="0" applyFont="1" applyBorder="1" applyAlignment="1">
      <alignment horizontal="left"/>
    </xf>
    <xf numFmtId="164" fontId="0" fillId="2" borderId="22" xfId="1" applyNumberFormat="1" applyFont="1" applyFill="1" applyBorder="1" applyAlignment="1">
      <alignment horizontal="left"/>
    </xf>
    <xf numFmtId="164" fontId="38" fillId="2" borderId="23" xfId="1" applyNumberFormat="1" applyFont="1" applyFill="1" applyBorder="1" applyAlignment="1">
      <alignment horizontal="right"/>
    </xf>
    <xf numFmtId="164" fontId="0" fillId="0" borderId="0" xfId="0" applyNumberFormat="1"/>
    <xf numFmtId="164" fontId="0" fillId="2" borderId="24" xfId="1" applyNumberFormat="1" applyFont="1" applyFill="1" applyBorder="1" applyAlignment="1">
      <alignment horizontal="left"/>
    </xf>
    <xf numFmtId="164" fontId="38" fillId="2" borderId="25" xfId="1" applyNumberFormat="1" applyFont="1" applyFill="1" applyBorder="1" applyAlignment="1">
      <alignment horizontal="right"/>
    </xf>
    <xf numFmtId="164" fontId="28" fillId="5" borderId="15" xfId="1" applyNumberFormat="1" applyFont="1" applyFill="1" applyBorder="1" applyAlignment="1">
      <alignment horizontal="left"/>
    </xf>
    <xf numFmtId="164" fontId="28" fillId="5" borderId="26" xfId="1" applyNumberFormat="1" applyFont="1" applyFill="1" applyBorder="1" applyAlignment="1">
      <alignment horizontal="left" vertical="center"/>
    </xf>
    <xf numFmtId="164" fontId="28" fillId="0" borderId="15" xfId="1" applyNumberFormat="1" applyFont="1" applyFill="1" applyBorder="1"/>
    <xf numFmtId="0" fontId="28" fillId="0" borderId="26" xfId="0" applyFont="1" applyBorder="1" applyAlignment="1">
      <alignment horizontal="left" vertical="center"/>
    </xf>
    <xf numFmtId="0" fontId="15" fillId="3" borderId="10" xfId="0" applyFont="1" applyFill="1" applyBorder="1" applyAlignment="1">
      <alignment horizontal="center" vertical="center" wrapText="1"/>
    </xf>
    <xf numFmtId="0" fontId="15" fillId="3" borderId="9" xfId="0" applyFont="1" applyFill="1" applyBorder="1" applyAlignment="1">
      <alignment horizontal="center" vertical="center" wrapText="1"/>
    </xf>
    <xf numFmtId="0" fontId="39" fillId="0" borderId="0" xfId="0" applyFont="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38" fillId="0" borderId="0" xfId="0" applyFont="1"/>
    <xf numFmtId="2" fontId="40" fillId="10" borderId="27" xfId="0" applyNumberFormat="1" applyFont="1" applyFill="1" applyBorder="1" applyAlignment="1">
      <alignment horizontal="right" vertical="center"/>
    </xf>
    <xf numFmtId="0" fontId="40" fillId="10" borderId="27" xfId="0" applyFont="1" applyFill="1" applyBorder="1" applyAlignment="1">
      <alignment horizontal="right" vertical="center"/>
    </xf>
    <xf numFmtId="0" fontId="40" fillId="10" borderId="28" xfId="0" applyFont="1" applyFill="1" applyBorder="1" applyAlignment="1">
      <alignment vertical="center"/>
    </xf>
    <xf numFmtId="2" fontId="41" fillId="0" borderId="27" xfId="0" applyNumberFormat="1" applyFont="1" applyBorder="1" applyAlignment="1">
      <alignment horizontal="right" vertical="center"/>
    </xf>
    <xf numFmtId="0" fontId="41" fillId="0" borderId="27" xfId="0" applyFont="1" applyBorder="1" applyAlignment="1">
      <alignment horizontal="right" vertical="center"/>
    </xf>
    <xf numFmtId="0" fontId="41" fillId="0" borderId="28" xfId="0" applyFont="1" applyBorder="1" applyAlignment="1">
      <alignment vertical="center"/>
    </xf>
    <xf numFmtId="0" fontId="41" fillId="0" borderId="28" xfId="0" applyFont="1" applyBorder="1" applyAlignment="1">
      <alignment vertical="center" wrapText="1"/>
    </xf>
    <xf numFmtId="0" fontId="40" fillId="10" borderId="29" xfId="0" applyFont="1" applyFill="1" applyBorder="1" applyAlignment="1">
      <alignment vertical="center" wrapText="1"/>
    </xf>
    <xf numFmtId="0" fontId="40" fillId="10" borderId="16" xfId="0" applyFont="1" applyFill="1" applyBorder="1" applyAlignment="1">
      <alignment vertical="center"/>
    </xf>
    <xf numFmtId="0" fontId="38" fillId="0" borderId="0" xfId="0" applyFont="1" applyAlignment="1">
      <alignment horizontal="left" vertical="center"/>
    </xf>
    <xf numFmtId="0" fontId="40" fillId="0" borderId="0" xfId="0" applyFont="1" applyAlignment="1">
      <alignment horizontal="left" vertical="center"/>
    </xf>
    <xf numFmtId="0" fontId="40" fillId="0" borderId="5" xfId="0" applyFont="1" applyBorder="1" applyAlignment="1">
      <alignment horizontal="left" vertical="center"/>
    </xf>
    <xf numFmtId="0" fontId="0" fillId="0" borderId="0" xfId="0" applyAlignment="1">
      <alignment vertical="center"/>
    </xf>
    <xf numFmtId="0" fontId="40" fillId="10" borderId="29" xfId="0" applyFont="1" applyFill="1" applyBorder="1" applyAlignment="1">
      <alignment vertical="center"/>
    </xf>
    <xf numFmtId="0" fontId="40" fillId="10" borderId="30" xfId="0" applyFont="1" applyFill="1" applyBorder="1" applyAlignment="1">
      <alignment vertical="center"/>
    </xf>
    <xf numFmtId="0" fontId="2" fillId="2" borderId="0" xfId="0" applyFont="1" applyFill="1"/>
    <xf numFmtId="0" fontId="16"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3" fillId="2" borderId="0" xfId="0" applyFont="1" applyFill="1"/>
    <xf numFmtId="0" fontId="44" fillId="2" borderId="0" xfId="0" applyFont="1" applyFill="1" applyAlignment="1">
      <alignment horizontal="center"/>
    </xf>
    <xf numFmtId="0" fontId="44" fillId="0" borderId="0" xfId="0" applyFont="1" applyAlignment="1">
      <alignment horizontal="center"/>
    </xf>
    <xf numFmtId="0" fontId="8" fillId="2" borderId="5"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33" xfId="0" applyFont="1" applyFill="1" applyBorder="1" applyAlignment="1">
      <alignment horizontal="center" vertical="center"/>
    </xf>
    <xf numFmtId="0" fontId="8" fillId="2" borderId="0" xfId="0" applyFont="1" applyFill="1" applyAlignment="1">
      <alignment horizontal="center"/>
    </xf>
    <xf numFmtId="0" fontId="2" fillId="2" borderId="0" xfId="0" applyFont="1" applyFill="1" applyAlignment="1">
      <alignment horizontal="left"/>
    </xf>
    <xf numFmtId="0" fontId="8" fillId="2" borderId="0" xfId="0" applyFont="1" applyFill="1" applyAlignment="1">
      <alignment horizontal="left" vertical="center"/>
    </xf>
    <xf numFmtId="0" fontId="8" fillId="2" borderId="33"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5" fillId="3" borderId="6" xfId="0" applyFont="1" applyFill="1" applyBorder="1" applyAlignment="1">
      <alignment horizontal="center" vertical="center" wrapText="1"/>
    </xf>
    <xf numFmtId="0" fontId="15" fillId="3" borderId="1" xfId="0" applyFont="1" applyFill="1" applyBorder="1" applyAlignment="1">
      <alignment horizontal="center" vertical="center" wrapText="1"/>
    </xf>
    <xf numFmtId="170" fontId="15" fillId="3" borderId="1" xfId="0" applyNumberFormat="1" applyFont="1" applyFill="1" applyBorder="1" applyAlignment="1">
      <alignment horizontal="center" vertical="center" wrapText="1"/>
    </xf>
    <xf numFmtId="170" fontId="15" fillId="0" borderId="0" xfId="0" applyNumberFormat="1" applyFont="1" applyAlignment="1">
      <alignment horizontal="center" vertical="center" wrapText="1"/>
    </xf>
    <xf numFmtId="0" fontId="15" fillId="3" borderId="1" xfId="0" applyFont="1" applyFill="1" applyBorder="1" applyAlignment="1">
      <alignment vertical="center" wrapText="1"/>
    </xf>
    <xf numFmtId="3" fontId="2" fillId="2" borderId="0" xfId="0" applyNumberFormat="1" applyFont="1" applyFill="1"/>
    <xf numFmtId="0" fontId="2" fillId="5" borderId="35" xfId="0" applyFont="1" applyFill="1" applyBorder="1"/>
    <xf numFmtId="164" fontId="2" fillId="5" borderId="36" xfId="1" applyNumberFormat="1" applyFont="1" applyFill="1" applyBorder="1"/>
    <xf numFmtId="170" fontId="2" fillId="0" borderId="1" xfId="1" applyNumberFormat="1" applyFont="1" applyFill="1" applyBorder="1"/>
    <xf numFmtId="170" fontId="2" fillId="0" borderId="0" xfId="1" applyNumberFormat="1" applyFont="1" applyFill="1" applyBorder="1"/>
    <xf numFmtId="41" fontId="2" fillId="5" borderId="37"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0" fontId="2" fillId="2" borderId="0" xfId="1" applyNumberFormat="1" applyFont="1" applyFill="1" applyBorder="1"/>
    <xf numFmtId="164" fontId="2" fillId="2" borderId="1" xfId="1" applyNumberFormat="1" applyFont="1" applyFill="1" applyBorder="1" applyAlignment="1">
      <alignment horizontal="left"/>
    </xf>
    <xf numFmtId="164" fontId="2" fillId="0" borderId="1" xfId="1" applyNumberFormat="1" applyFont="1" applyFill="1" applyBorder="1" applyAlignment="1"/>
    <xf numFmtId="164" fontId="2" fillId="2" borderId="3"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17" xfId="0" applyNumberFormat="1" applyFont="1" applyFill="1" applyBorder="1" applyAlignment="1">
      <alignment horizontal="center"/>
    </xf>
    <xf numFmtId="0" fontId="8" fillId="2" borderId="17" xfId="0" applyFont="1" applyFill="1" applyBorder="1" applyAlignment="1">
      <alignment horizontal="center"/>
    </xf>
    <xf numFmtId="164" fontId="2" fillId="2" borderId="5" xfId="1" applyNumberFormat="1" applyFont="1" applyFill="1" applyBorder="1" applyAlignment="1">
      <alignment horizontal="left"/>
    </xf>
    <xf numFmtId="0" fontId="2" fillId="2" borderId="0" xfId="0" applyFont="1" applyFill="1" applyAlignment="1">
      <alignment wrapText="1"/>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36" xfId="5" applyFont="1" applyFill="1" applyBorder="1"/>
    <xf numFmtId="0" fontId="2" fillId="5" borderId="36" xfId="0" applyFont="1" applyFill="1" applyBorder="1"/>
    <xf numFmtId="41" fontId="2" fillId="5" borderId="36" xfId="1" applyNumberFormat="1" applyFont="1" applyFill="1" applyBorder="1"/>
    <xf numFmtId="41" fontId="2" fillId="5" borderId="36" xfId="0" applyNumberFormat="1" applyFont="1" applyFill="1" applyBorder="1"/>
    <xf numFmtId="41" fontId="2" fillId="5" borderId="41" xfId="1" applyNumberFormat="1" applyFont="1" applyFill="1" applyBorder="1"/>
    <xf numFmtId="164" fontId="2" fillId="0" borderId="42" xfId="1" applyNumberFormat="1" applyFont="1" applyFill="1" applyBorder="1" applyAlignment="1">
      <alignment horizontal="left"/>
    </xf>
    <xf numFmtId="9" fontId="2" fillId="2" borderId="42" xfId="5" applyFont="1" applyFill="1" applyBorder="1" applyAlignment="1">
      <alignment horizontal="right"/>
    </xf>
    <xf numFmtId="164" fontId="2" fillId="2" borderId="42" xfId="1" applyNumberFormat="1" applyFont="1" applyFill="1" applyBorder="1" applyAlignment="1">
      <alignment horizontal="left"/>
    </xf>
    <xf numFmtId="41" fontId="2" fillId="0" borderId="42" xfId="1" applyNumberFormat="1" applyFont="1" applyFill="1" applyBorder="1" applyAlignment="1">
      <alignment horizontal="left"/>
    </xf>
    <xf numFmtId="41" fontId="2" fillId="2" borderId="43"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41" fontId="2" fillId="0" borderId="1" xfId="1" applyNumberFormat="1" applyFont="1" applyFill="1" applyBorder="1" applyAlignment="1">
      <alignment horizontal="left"/>
    </xf>
    <xf numFmtId="41" fontId="2" fillId="2" borderId="11" xfId="1" applyNumberFormat="1" applyFont="1" applyFill="1" applyBorder="1" applyAlignment="1">
      <alignment horizontal="left"/>
    </xf>
    <xf numFmtId="0" fontId="8" fillId="2" borderId="33" xfId="0" applyFont="1" applyFill="1" applyBorder="1" applyAlignment="1">
      <alignment horizontal="center"/>
    </xf>
    <xf numFmtId="0" fontId="2" fillId="0" borderId="5" xfId="0" applyFont="1" applyBorder="1"/>
    <xf numFmtId="0" fontId="8" fillId="2" borderId="0" xfId="0" applyFont="1" applyFill="1" applyAlignment="1">
      <alignment vertical="center" wrapText="1"/>
    </xf>
    <xf numFmtId="0" fontId="8" fillId="2" borderId="33"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5" fillId="3" borderId="47" xfId="0" applyFont="1" applyFill="1" applyBorder="1" applyAlignment="1">
      <alignment vertical="center" wrapText="1"/>
    </xf>
    <xf numFmtId="0" fontId="8" fillId="0" borderId="33" xfId="0" applyFont="1" applyBorder="1" applyAlignment="1">
      <alignment horizontal="center"/>
    </xf>
    <xf numFmtId="164" fontId="2" fillId="4" borderId="48" xfId="1" applyNumberFormat="1" applyFont="1" applyFill="1" applyBorder="1" applyAlignment="1"/>
    <xf numFmtId="164" fontId="2" fillId="0" borderId="48" xfId="1" applyNumberFormat="1" applyFont="1" applyFill="1" applyBorder="1" applyAlignment="1"/>
    <xf numFmtId="3" fontId="8" fillId="0" borderId="33" xfId="0" applyNumberFormat="1" applyFont="1" applyBorder="1" applyAlignment="1">
      <alignment horizontal="center"/>
    </xf>
    <xf numFmtId="164" fontId="2" fillId="0" borderId="34" xfId="1" applyNumberFormat="1" applyFont="1" applyFill="1" applyBorder="1" applyAlignment="1"/>
    <xf numFmtId="0" fontId="8" fillId="2" borderId="50" xfId="0" applyFont="1" applyFill="1" applyBorder="1" applyAlignment="1">
      <alignment horizontal="center"/>
    </xf>
    <xf numFmtId="16" fontId="8" fillId="2" borderId="0" xfId="0" applyNumberFormat="1" applyFont="1" applyFill="1" applyAlignment="1">
      <alignment horizontal="center"/>
    </xf>
    <xf numFmtId="0" fontId="2" fillId="2" borderId="33" xfId="0" applyFont="1" applyFill="1" applyBorder="1"/>
    <xf numFmtId="0" fontId="15" fillId="3" borderId="3" xfId="0" applyFont="1" applyFill="1" applyBorder="1" applyAlignment="1">
      <alignment horizontal="center" vertical="center" wrapText="1"/>
    </xf>
    <xf numFmtId="0" fontId="8" fillId="5" borderId="35" xfId="0" applyFont="1" applyFill="1" applyBorder="1"/>
    <xf numFmtId="41" fontId="2" fillId="5" borderId="36" xfId="0" applyNumberFormat="1" applyFont="1" applyFill="1" applyBorder="1" applyAlignment="1">
      <alignment horizontal="right"/>
    </xf>
    <xf numFmtId="164" fontId="2" fillId="5" borderId="36" xfId="1" applyNumberFormat="1" applyFont="1" applyFill="1" applyBorder="1" applyAlignment="1">
      <alignment horizontal="right"/>
    </xf>
    <xf numFmtId="3" fontId="2" fillId="2" borderId="33" xfId="0" applyNumberFormat="1" applyFont="1" applyFill="1" applyBorder="1"/>
    <xf numFmtId="164" fontId="8" fillId="11" borderId="42" xfId="1" applyNumberFormat="1" applyFont="1" applyFill="1" applyBorder="1" applyAlignment="1">
      <alignment horizontal="left"/>
    </xf>
    <xf numFmtId="164" fontId="2" fillId="11" borderId="42" xfId="1" applyNumberFormat="1" applyFont="1" applyFill="1" applyBorder="1" applyAlignment="1">
      <alignment horizontal="right"/>
    </xf>
    <xf numFmtId="164" fontId="2" fillId="2" borderId="0" xfId="0" applyNumberFormat="1" applyFont="1" applyFill="1"/>
    <xf numFmtId="164" fontId="2" fillId="0" borderId="42"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42" xfId="1" applyNumberFormat="1" applyFont="1" applyFill="1" applyBorder="1" applyAlignment="1">
      <alignment horizontal="right"/>
    </xf>
    <xf numFmtId="164" fontId="46" fillId="11" borderId="1" xfId="1" applyNumberFormat="1" applyFont="1" applyFill="1" applyBorder="1" applyAlignment="1">
      <alignment horizontal="right"/>
    </xf>
    <xf numFmtId="164" fontId="8"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47"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51" xfId="0" applyFont="1" applyFill="1" applyBorder="1" applyAlignment="1">
      <alignment horizontal="center"/>
    </xf>
    <xf numFmtId="16" fontId="8" fillId="2" borderId="33" xfId="0" applyNumberFormat="1" applyFont="1" applyFill="1" applyBorder="1" applyAlignment="1">
      <alignment horizontal="center"/>
    </xf>
    <xf numFmtId="0" fontId="2" fillId="5" borderId="3"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33"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3" xfId="1" applyNumberFormat="1" applyFont="1" applyFill="1" applyBorder="1" applyAlignment="1">
      <alignment horizontal="right"/>
    </xf>
    <xf numFmtId="4" fontId="8" fillId="0" borderId="0" xfId="0" applyNumberFormat="1" applyFont="1"/>
    <xf numFmtId="0" fontId="8" fillId="0" borderId="0" xfId="0" applyFont="1"/>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33" xfId="0" applyNumberFormat="1" applyFont="1" applyFill="1" applyBorder="1"/>
    <xf numFmtId="4" fontId="2" fillId="2" borderId="0" xfId="0" applyNumberFormat="1" applyFont="1" applyFill="1"/>
    <xf numFmtId="16" fontId="2" fillId="0" borderId="33" xfId="0" applyNumberFormat="1" applyFont="1" applyBorder="1"/>
    <xf numFmtId="166" fontId="2" fillId="2" borderId="0" xfId="1" applyNumberFormat="1" applyFont="1" applyFill="1" applyBorder="1" applyAlignment="1">
      <alignment horizontal="left"/>
    </xf>
    <xf numFmtId="0" fontId="2" fillId="0" borderId="33"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5" fillId="3" borderId="4" xfId="0" applyFont="1" applyFill="1" applyBorder="1" applyAlignment="1">
      <alignment horizontal="center" vertical="center" wrapText="1"/>
    </xf>
    <xf numFmtId="164" fontId="2" fillId="2" borderId="4"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2" fillId="4" borderId="52" xfId="0" applyFont="1" applyFill="1" applyBorder="1" applyAlignment="1">
      <alignment horizontal="center" vertical="center"/>
    </xf>
    <xf numFmtId="0" fontId="2" fillId="4" borderId="53" xfId="0" applyFont="1" applyFill="1" applyBorder="1" applyAlignment="1">
      <alignment horizontal="center" vertical="center"/>
    </xf>
    <xf numFmtId="4" fontId="0" fillId="0" borderId="0" xfId="0" applyNumberFormat="1"/>
    <xf numFmtId="0" fontId="15" fillId="0" borderId="0" xfId="0" applyFont="1" applyAlignment="1">
      <alignment horizontal="center" vertical="center" wrapText="1"/>
    </xf>
    <xf numFmtId="16" fontId="15"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3" fillId="0" borderId="0" xfId="0" applyFont="1"/>
    <xf numFmtId="0" fontId="49" fillId="12" borderId="8" xfId="0" applyFont="1" applyFill="1" applyBorder="1"/>
    <xf numFmtId="0" fontId="49" fillId="12" borderId="40" xfId="0" applyFont="1" applyFill="1" applyBorder="1"/>
    <xf numFmtId="0" fontId="49" fillId="12" borderId="34" xfId="0" applyFont="1" applyFill="1" applyBorder="1"/>
    <xf numFmtId="0" fontId="49" fillId="13" borderId="40" xfId="0" applyFont="1" applyFill="1" applyBorder="1"/>
    <xf numFmtId="0" fontId="49" fillId="13" borderId="34" xfId="0" applyFont="1" applyFill="1" applyBorder="1"/>
    <xf numFmtId="0" fontId="49" fillId="12" borderId="1" xfId="0" applyFont="1" applyFill="1" applyBorder="1" applyAlignment="1">
      <alignment horizontal="center"/>
    </xf>
    <xf numFmtId="0" fontId="49" fillId="13" borderId="1" xfId="0" applyFont="1" applyFill="1" applyBorder="1" applyAlignment="1">
      <alignment horizontal="center"/>
    </xf>
    <xf numFmtId="0" fontId="49" fillId="0" borderId="1" xfId="0" applyFont="1" applyBorder="1"/>
    <xf numFmtId="171" fontId="50" fillId="2" borderId="1" xfId="1" applyNumberFormat="1" applyFont="1" applyFill="1" applyBorder="1" applyAlignment="1">
      <alignment horizontal="left"/>
    </xf>
    <xf numFmtId="0" fontId="48" fillId="5" borderId="42" xfId="0" applyFont="1" applyFill="1" applyBorder="1"/>
    <xf numFmtId="171" fontId="50" fillId="2" borderId="42" xfId="1" applyNumberFormat="1" applyFont="1" applyFill="1" applyBorder="1" applyAlignment="1">
      <alignment horizontal="left"/>
    </xf>
    <xf numFmtId="0" fontId="28" fillId="0" borderId="0" xfId="0" applyFont="1"/>
    <xf numFmtId="0" fontId="48" fillId="5" borderId="0" xfId="0" applyFont="1" applyFill="1"/>
    <xf numFmtId="0" fontId="49" fillId="5" borderId="0" xfId="0" applyFont="1" applyFill="1"/>
    <xf numFmtId="164" fontId="50" fillId="2" borderId="1" xfId="1" applyNumberFormat="1" applyFont="1" applyFill="1" applyBorder="1" applyAlignment="1">
      <alignment horizontal="left"/>
    </xf>
    <xf numFmtId="164" fontId="50" fillId="2" borderId="54" xfId="1" applyNumberFormat="1" applyFont="1" applyFill="1" applyBorder="1" applyAlignment="1">
      <alignment horizontal="left"/>
    </xf>
    <xf numFmtId="164" fontId="50" fillId="2" borderId="42" xfId="1" applyNumberFormat="1" applyFont="1" applyFill="1" applyBorder="1" applyAlignment="1">
      <alignment horizontal="left"/>
    </xf>
    <xf numFmtId="0" fontId="22" fillId="3" borderId="9" xfId="0" applyFont="1" applyFill="1" applyBorder="1" applyAlignment="1">
      <alignment horizontal="center" vertical="center" wrapText="1"/>
    </xf>
    <xf numFmtId="172" fontId="22" fillId="3" borderId="32" xfId="0" applyNumberFormat="1" applyFont="1" applyFill="1" applyBorder="1" applyAlignment="1">
      <alignment horizontal="center" vertical="center" wrapText="1"/>
    </xf>
    <xf numFmtId="172" fontId="22" fillId="3" borderId="55" xfId="0" applyNumberFormat="1" applyFont="1" applyFill="1" applyBorder="1" applyAlignment="1">
      <alignment horizontal="center" vertical="center" wrapText="1"/>
    </xf>
    <xf numFmtId="172" fontId="22" fillId="14" borderId="9" xfId="0" applyNumberFormat="1" applyFont="1" applyFill="1" applyBorder="1" applyAlignment="1">
      <alignment horizontal="center" vertical="center" wrapText="1"/>
    </xf>
    <xf numFmtId="172" fontId="22" fillId="14" borderId="32" xfId="0" applyNumberFormat="1" applyFont="1" applyFill="1" applyBorder="1" applyAlignment="1">
      <alignment horizontal="center" vertical="center" wrapText="1"/>
    </xf>
    <xf numFmtId="172" fontId="22" fillId="14" borderId="10" xfId="0" applyNumberFormat="1" applyFont="1" applyFill="1" applyBorder="1" applyAlignment="1">
      <alignment horizontal="center" vertical="center" wrapText="1"/>
    </xf>
    <xf numFmtId="164" fontId="23" fillId="11" borderId="3"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8" xfId="1" applyNumberFormat="1" applyFont="1" applyFill="1" applyBorder="1" applyAlignment="1">
      <alignment horizontal="right"/>
    </xf>
    <xf numFmtId="41" fontId="6" fillId="2" borderId="3" xfId="1" applyNumberFormat="1" applyFont="1" applyFill="1" applyBorder="1" applyAlignment="1">
      <alignment horizontal="right"/>
    </xf>
    <xf numFmtId="41" fontId="6" fillId="2" borderId="11"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8" xfId="1" applyNumberFormat="1" applyFont="1" applyFill="1" applyBorder="1" applyAlignment="1">
      <alignment horizontal="right"/>
    </xf>
    <xf numFmtId="169" fontId="6" fillId="2" borderId="3" xfId="1" applyNumberFormat="1" applyFont="1" applyFill="1" applyBorder="1" applyAlignment="1">
      <alignment horizontal="right"/>
    </xf>
    <xf numFmtId="169" fontId="6" fillId="2" borderId="11"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8" xfId="1" applyNumberFormat="1" applyFont="1" applyFill="1" applyBorder="1" applyAlignment="1">
      <alignment horizontal="right"/>
    </xf>
    <xf numFmtId="173" fontId="6" fillId="2" borderId="3" xfId="1" applyNumberFormat="1" applyFont="1" applyFill="1" applyBorder="1" applyAlignment="1">
      <alignment horizontal="right"/>
    </xf>
    <xf numFmtId="173" fontId="6" fillId="2" borderId="11" xfId="1" applyNumberFormat="1" applyFont="1" applyFill="1" applyBorder="1" applyAlignment="1">
      <alignment horizontal="right"/>
    </xf>
    <xf numFmtId="164" fontId="23" fillId="11" borderId="26" xfId="1" applyNumberFormat="1" applyFont="1" applyFill="1" applyBorder="1" applyAlignment="1">
      <alignment horizontal="left"/>
    </xf>
    <xf numFmtId="171" fontId="6" fillId="2" borderId="54" xfId="1" applyNumberFormat="1" applyFont="1" applyFill="1" applyBorder="1" applyAlignment="1">
      <alignment horizontal="right"/>
    </xf>
    <xf numFmtId="171" fontId="6" fillId="2" borderId="56" xfId="1" applyNumberFormat="1" applyFont="1" applyFill="1" applyBorder="1" applyAlignment="1">
      <alignment horizontal="right"/>
    </xf>
    <xf numFmtId="171" fontId="6" fillId="2" borderId="26" xfId="1" applyNumberFormat="1" applyFont="1" applyFill="1" applyBorder="1" applyAlignment="1">
      <alignment horizontal="right"/>
    </xf>
    <xf numFmtId="171" fontId="6" fillId="2" borderId="15" xfId="1" applyNumberFormat="1" applyFont="1" applyFill="1" applyBorder="1" applyAlignment="1">
      <alignment horizontal="right"/>
    </xf>
    <xf numFmtId="172" fontId="22" fillId="3" borderId="10" xfId="0" applyNumberFormat="1" applyFont="1" applyFill="1" applyBorder="1" applyAlignment="1">
      <alignment horizontal="center" vertical="center" wrapText="1"/>
    </xf>
    <xf numFmtId="3" fontId="6" fillId="2" borderId="11" xfId="1" applyNumberFormat="1" applyFont="1" applyFill="1" applyBorder="1" applyAlignment="1">
      <alignment horizontal="right"/>
    </xf>
    <xf numFmtId="3" fontId="6" fillId="2" borderId="15"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5" xfId="1" applyNumberFormat="1" applyFont="1" applyFill="1" applyBorder="1" applyAlignment="1">
      <alignment horizontal="right"/>
    </xf>
    <xf numFmtId="1" fontId="6" fillId="2" borderId="11" xfId="1" applyNumberFormat="1" applyFont="1" applyFill="1" applyBorder="1" applyAlignment="1"/>
    <xf numFmtId="1" fontId="6" fillId="2" borderId="15" xfId="1" applyNumberFormat="1" applyFont="1" applyFill="1" applyBorder="1" applyAlignment="1"/>
    <xf numFmtId="41" fontId="6" fillId="15" borderId="1" xfId="1" applyNumberFormat="1" applyFont="1" applyFill="1" applyBorder="1" applyAlignment="1">
      <alignment horizontal="right"/>
    </xf>
    <xf numFmtId="41" fontId="6" fillId="2" borderId="54" xfId="1" applyNumberFormat="1" applyFont="1" applyFill="1" applyBorder="1" applyAlignment="1">
      <alignment horizontal="right"/>
    </xf>
    <xf numFmtId="164" fontId="23"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0" fillId="5" borderId="57" xfId="2" applyFont="1" applyFill="1" applyBorder="1" applyAlignment="1">
      <alignment horizontal="center" vertical="top"/>
    </xf>
    <xf numFmtId="0" fontId="6" fillId="0" borderId="33" xfId="0" applyFont="1" applyBorder="1" applyAlignment="1">
      <alignment vertical="center"/>
    </xf>
    <xf numFmtId="0" fontId="6" fillId="0" borderId="1" xfId="0" applyFont="1" applyBorder="1" applyAlignment="1">
      <alignment vertical="center" wrapText="1"/>
    </xf>
    <xf numFmtId="0" fontId="6" fillId="0" borderId="1" xfId="0" applyFont="1" applyBorder="1"/>
    <xf numFmtId="0" fontId="6" fillId="0" borderId="1" xfId="0" applyFont="1" applyBorder="1" applyAlignment="1">
      <alignment wrapText="1"/>
    </xf>
    <xf numFmtId="0" fontId="6" fillId="0" borderId="33" xfId="0" applyFont="1" applyBorder="1" applyAlignment="1">
      <alignment vertical="center" wrapText="1"/>
    </xf>
    <xf numFmtId="0" fontId="6" fillId="0" borderId="11" xfId="0" applyFont="1" applyBorder="1" applyAlignment="1">
      <alignment vertical="center"/>
    </xf>
    <xf numFmtId="49" fontId="25" fillId="0" borderId="11" xfId="0" applyNumberFormat="1" applyFont="1" applyBorder="1" applyAlignment="1">
      <alignment horizontal="left" vertical="top" wrapText="1"/>
    </xf>
    <xf numFmtId="0" fontId="6" fillId="0" borderId="11" xfId="0" applyFont="1" applyBorder="1" applyAlignment="1">
      <alignment wrapText="1"/>
    </xf>
    <xf numFmtId="0" fontId="6" fillId="0" borderId="11" xfId="0" applyFont="1" applyBorder="1" applyAlignment="1">
      <alignment vertical="center" wrapText="1"/>
    </xf>
    <xf numFmtId="0" fontId="6" fillId="2" borderId="58" xfId="0" applyFont="1" applyFill="1" applyBorder="1" applyAlignment="1">
      <alignment horizontal="left" vertical="top" wrapText="1"/>
    </xf>
    <xf numFmtId="0" fontId="6" fillId="2" borderId="15" xfId="0" applyFont="1" applyFill="1" applyBorder="1" applyAlignment="1">
      <alignment horizontal="left" vertical="top" wrapText="1"/>
    </xf>
    <xf numFmtId="0" fontId="19" fillId="2" borderId="0" xfId="0" applyFont="1" applyFill="1" applyAlignment="1">
      <alignment horizontal="left" vertical="center" wrapText="1"/>
    </xf>
    <xf numFmtId="0" fontId="18" fillId="2" borderId="0" xfId="0" applyFont="1" applyFill="1" applyAlignment="1">
      <alignment horizontal="left" wrapText="1"/>
    </xf>
    <xf numFmtId="0" fontId="28" fillId="0" borderId="0" xfId="0" applyFont="1" applyAlignment="1">
      <alignment horizontal="center" wrapText="1"/>
    </xf>
    <xf numFmtId="0" fontId="28" fillId="0" borderId="0" xfId="0" applyFont="1" applyAlignment="1">
      <alignment horizontal="center"/>
    </xf>
    <xf numFmtId="0" fontId="29" fillId="0" borderId="0" xfId="0" applyFont="1" applyAlignment="1">
      <alignment horizontal="left"/>
    </xf>
    <xf numFmtId="0" fontId="18" fillId="2" borderId="0" xfId="0" applyFont="1" applyFill="1" applyAlignment="1">
      <alignment horizontal="left" vertical="center" wrapText="1"/>
    </xf>
    <xf numFmtId="0" fontId="20" fillId="0" borderId="0" xfId="2" applyFont="1" applyAlignment="1">
      <alignment horizontal="center" vertical="top"/>
    </xf>
    <xf numFmtId="0" fontId="16" fillId="6" borderId="0" xfId="3" applyFont="1" applyFill="1" applyAlignment="1">
      <alignment horizontal="center" vertical="center" wrapText="1"/>
    </xf>
    <xf numFmtId="0" fontId="20" fillId="5" borderId="0" xfId="2" applyFont="1" applyFill="1" applyAlignment="1">
      <alignment horizontal="center" vertical="top"/>
    </xf>
    <xf numFmtId="0" fontId="32" fillId="0" borderId="0" xfId="0" applyFont="1" applyAlignment="1">
      <alignment horizontal="center"/>
    </xf>
    <xf numFmtId="164" fontId="2" fillId="2" borderId="4" xfId="1" applyNumberFormat="1" applyFont="1" applyFill="1" applyBorder="1" applyAlignment="1">
      <alignment horizontal="left" vertical="center"/>
    </xf>
    <xf numFmtId="164" fontId="2" fillId="2" borderId="42" xfId="1" applyNumberFormat="1" applyFont="1" applyFill="1" applyBorder="1" applyAlignment="1">
      <alignment horizontal="left" vertical="center"/>
    </xf>
    <xf numFmtId="0" fontId="8" fillId="0" borderId="0" xfId="0" applyFont="1" applyAlignment="1">
      <alignment horizontal="left" vertical="center"/>
    </xf>
    <xf numFmtId="0" fontId="2" fillId="4" borderId="39" xfId="0" applyFont="1" applyFill="1" applyBorder="1" applyAlignment="1">
      <alignment horizontal="center" vertical="center"/>
    </xf>
    <xf numFmtId="0" fontId="2" fillId="4" borderId="40" xfId="0" applyFont="1" applyFill="1" applyBorder="1" applyAlignment="1">
      <alignment horizontal="center" vertical="center"/>
    </xf>
    <xf numFmtId="0" fontId="2" fillId="4" borderId="44" xfId="0" applyFont="1" applyFill="1" applyBorder="1" applyAlignment="1">
      <alignment horizontal="center" vertical="center"/>
    </xf>
    <xf numFmtId="0" fontId="8" fillId="2" borderId="5" xfId="0" applyFont="1" applyFill="1" applyBorder="1" applyAlignment="1">
      <alignment horizontal="left" vertical="center"/>
    </xf>
    <xf numFmtId="0" fontId="8" fillId="2" borderId="0" xfId="0" applyFont="1" applyFill="1" applyAlignment="1">
      <alignment horizontal="left" vertical="center"/>
    </xf>
    <xf numFmtId="0" fontId="8" fillId="4" borderId="39" xfId="0" applyFont="1" applyFill="1" applyBorder="1" applyAlignment="1">
      <alignment horizontal="center" vertical="center"/>
    </xf>
    <xf numFmtId="0" fontId="8" fillId="4" borderId="40" xfId="0" applyFont="1" applyFill="1" applyBorder="1" applyAlignment="1">
      <alignment horizontal="center" vertical="center"/>
    </xf>
    <xf numFmtId="0" fontId="8" fillId="4" borderId="44" xfId="0" applyFont="1" applyFill="1" applyBorder="1" applyAlignment="1">
      <alignment horizontal="center" vertical="center"/>
    </xf>
    <xf numFmtId="0" fontId="8" fillId="2" borderId="5" xfId="0" applyFont="1" applyFill="1" applyBorder="1" applyAlignment="1">
      <alignment horizontal="left" vertical="center" wrapText="1"/>
    </xf>
    <xf numFmtId="0" fontId="8" fillId="2" borderId="0" xfId="0" applyFont="1" applyFill="1" applyAlignment="1">
      <alignment horizontal="left" vertical="center" wrapText="1"/>
    </xf>
    <xf numFmtId="0" fontId="2" fillId="4" borderId="8" xfId="0" applyFont="1" applyFill="1" applyBorder="1" applyAlignment="1">
      <alignment horizontal="center" vertical="center"/>
    </xf>
    <xf numFmtId="0" fontId="2" fillId="4" borderId="34" xfId="0" applyFont="1" applyFill="1" applyBorder="1" applyAlignment="1">
      <alignment horizontal="center" vertical="center"/>
    </xf>
    <xf numFmtId="0" fontId="8" fillId="0" borderId="13" xfId="0" applyFont="1" applyBorder="1" applyAlignment="1">
      <alignment horizontal="left" vertical="center"/>
    </xf>
    <xf numFmtId="0" fontId="8" fillId="0" borderId="46" xfId="0" applyFont="1" applyBorder="1" applyAlignment="1">
      <alignment horizontal="left" vertical="center"/>
    </xf>
    <xf numFmtId="0" fontId="15" fillId="3" borderId="1" xfId="0" applyFont="1" applyFill="1" applyBorder="1" applyAlignment="1">
      <alignment horizontal="center" vertical="center" wrapText="1"/>
    </xf>
    <xf numFmtId="0" fontId="15" fillId="3" borderId="45" xfId="0" applyFont="1" applyFill="1" applyBorder="1" applyAlignment="1">
      <alignment horizontal="center" vertical="center" wrapText="1"/>
    </xf>
    <xf numFmtId="0" fontId="15" fillId="3" borderId="46" xfId="0" applyFont="1" applyFill="1" applyBorder="1" applyAlignment="1">
      <alignment horizontal="center" vertical="center" wrapText="1"/>
    </xf>
    <xf numFmtId="0" fontId="2" fillId="5" borderId="36" xfId="0" applyFont="1" applyFill="1" applyBorder="1" applyAlignment="1">
      <alignment horizontal="left"/>
    </xf>
    <xf numFmtId="0" fontId="2" fillId="5" borderId="49" xfId="0" applyFont="1" applyFill="1" applyBorder="1" applyAlignment="1">
      <alignment horizontal="center"/>
    </xf>
    <xf numFmtId="0" fontId="2" fillId="5" borderId="48" xfId="0" applyFont="1" applyFill="1" applyBorder="1" applyAlignment="1">
      <alignment horizontal="center"/>
    </xf>
    <xf numFmtId="164" fontId="2" fillId="2" borderId="1" xfId="1" applyNumberFormat="1" applyFont="1" applyFill="1" applyBorder="1" applyAlignment="1">
      <alignment horizontal="left"/>
    </xf>
    <xf numFmtId="0" fontId="8" fillId="0" borderId="5" xfId="0" applyFont="1" applyBorder="1" applyAlignment="1">
      <alignment horizontal="left" vertical="center" wrapText="1"/>
    </xf>
    <xf numFmtId="0" fontId="8" fillId="0" borderId="0" xfId="0" applyFont="1" applyAlignment="1">
      <alignment horizontal="left" vertical="center" wrapText="1"/>
    </xf>
    <xf numFmtId="0" fontId="8" fillId="2" borderId="33" xfId="0" applyFont="1" applyFill="1" applyBorder="1" applyAlignment="1">
      <alignment horizontal="left" vertical="center"/>
    </xf>
    <xf numFmtId="0" fontId="8" fillId="2" borderId="5" xfId="0" applyFont="1" applyFill="1" applyBorder="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2" fillId="2" borderId="1" xfId="0" applyFont="1" applyFill="1" applyBorder="1"/>
    <xf numFmtId="0" fontId="2" fillId="5" borderId="4" xfId="0" applyFont="1" applyFill="1" applyBorder="1" applyAlignment="1">
      <alignment horizontal="left"/>
    </xf>
    <xf numFmtId="0" fontId="2" fillId="2" borderId="0" xfId="0" applyFont="1" applyFill="1"/>
    <xf numFmtId="0" fontId="2" fillId="2" borderId="38" xfId="0" applyFont="1" applyFill="1" applyBorder="1"/>
    <xf numFmtId="164" fontId="2" fillId="2" borderId="0" xfId="1" applyNumberFormat="1" applyFont="1" applyFill="1" applyBorder="1" applyAlignment="1">
      <alignment horizontal="left"/>
    </xf>
    <xf numFmtId="0" fontId="42" fillId="2" borderId="0" xfId="0" applyFont="1" applyFill="1" applyAlignment="1">
      <alignment horizontal="left" vertical="center"/>
    </xf>
    <xf numFmtId="0" fontId="44" fillId="4" borderId="9" xfId="0" applyFont="1" applyFill="1" applyBorder="1" applyAlignment="1">
      <alignment horizontal="center" vertical="center"/>
    </xf>
    <xf numFmtId="0" fontId="44" fillId="4" borderId="32" xfId="0" applyFont="1" applyFill="1" applyBorder="1" applyAlignment="1">
      <alignment horizontal="center" vertical="center"/>
    </xf>
    <xf numFmtId="0" fontId="44" fillId="4" borderId="10" xfId="0" applyFont="1" applyFill="1" applyBorder="1" applyAlignment="1">
      <alignment horizontal="center" vertical="center"/>
    </xf>
    <xf numFmtId="0" fontId="15" fillId="3" borderId="8" xfId="0" applyFont="1" applyFill="1" applyBorder="1" applyAlignment="1">
      <alignment horizontal="center" vertical="center" wrapText="1"/>
    </xf>
    <xf numFmtId="0" fontId="15" fillId="3" borderId="34" xfId="0" applyFont="1" applyFill="1" applyBorder="1" applyAlignment="1">
      <alignment horizontal="center" vertical="center" wrapText="1"/>
    </xf>
    <xf numFmtId="0" fontId="20" fillId="0" borderId="0" xfId="2" applyFont="1" applyAlignment="1">
      <alignment horizontal="left" vertical="top"/>
    </xf>
    <xf numFmtId="0" fontId="16" fillId="6" borderId="0" xfId="3" applyFont="1" applyFill="1" applyAlignment="1">
      <alignment horizontal="left" vertical="center" wrapText="1"/>
    </xf>
    <xf numFmtId="0" fontId="20" fillId="5" borderId="0" xfId="2" applyFont="1" applyFill="1" applyAlignment="1">
      <alignment horizontal="left" vertical="top"/>
    </xf>
    <xf numFmtId="0" fontId="49" fillId="13" borderId="45" xfId="0" applyFont="1" applyFill="1" applyBorder="1" applyAlignment="1">
      <alignment horizontal="center"/>
    </xf>
    <xf numFmtId="0" fontId="49" fillId="13" borderId="47" xfId="0" applyFont="1" applyFill="1" applyBorder="1" applyAlignment="1">
      <alignment horizontal="center"/>
    </xf>
    <xf numFmtId="0" fontId="49" fillId="12" borderId="45" xfId="0" applyFont="1" applyFill="1" applyBorder="1" applyAlignment="1">
      <alignment horizontal="center"/>
    </xf>
    <xf numFmtId="0" fontId="49" fillId="12" borderId="47" xfId="0" applyFont="1" applyFill="1" applyBorder="1" applyAlignment="1">
      <alignment horizontal="center"/>
    </xf>
    <xf numFmtId="0" fontId="48" fillId="5" borderId="1" xfId="0" applyFont="1" applyFill="1" applyBorder="1" applyAlignment="1">
      <alignment horizontal="center" vertical="center"/>
    </xf>
    <xf numFmtId="0" fontId="48" fillId="4" borderId="1" xfId="0" applyFont="1" applyFill="1" applyBorder="1" applyAlignment="1">
      <alignment horizontal="center" vertical="center"/>
    </xf>
    <xf numFmtId="0" fontId="51" fillId="0" borderId="0" xfId="0" applyFont="1" applyAlignment="1">
      <alignment wrapText="1"/>
    </xf>
    <xf numFmtId="0" fontId="23" fillId="0" borderId="0" xfId="0" applyFont="1" applyAlignment="1">
      <alignment wrapText="1"/>
    </xf>
    <xf numFmtId="0" fontId="37" fillId="5" borderId="0" xfId="2" applyFont="1" applyFill="1" applyAlignment="1">
      <alignment horizontal="left" vertical="top"/>
    </xf>
    <xf numFmtId="0" fontId="22" fillId="3" borderId="1" xfId="4" applyFont="1" applyFill="1" applyBorder="1" applyAlignment="1">
      <alignment horizontal="left" vertical="top" wrapText="1"/>
    </xf>
    <xf numFmtId="3" fontId="22" fillId="3" borderId="1" xfId="1" applyNumberFormat="1" applyFont="1" applyFill="1" applyBorder="1" applyAlignment="1">
      <alignment horizontal="left" vertical="top" wrapText="1"/>
    </xf>
    <xf numFmtId="0" fontId="37" fillId="0" borderId="0" xfId="2" applyFont="1" applyAlignment="1">
      <alignment horizontal="left" vertical="top"/>
    </xf>
    <xf numFmtId="0" fontId="37" fillId="6" borderId="0" xfId="3" applyFont="1" applyFill="1" applyAlignment="1">
      <alignment horizontal="left" vertical="center" wrapText="1"/>
    </xf>
    <xf numFmtId="0" fontId="2" fillId="0" borderId="0" xfId="0" applyFont="1" applyAlignment="1">
      <alignment vertical="top" wrapText="1"/>
    </xf>
    <xf numFmtId="0" fontId="39" fillId="0" borderId="5" xfId="0" applyFont="1" applyBorder="1" applyAlignment="1">
      <alignment horizontal="left" vertical="top" wrapText="1"/>
    </xf>
    <xf numFmtId="0" fontId="39" fillId="0" borderId="0" xfId="0" applyFont="1" applyAlignment="1">
      <alignment horizontal="left" vertical="top" wrapText="1"/>
    </xf>
    <xf numFmtId="0" fontId="40" fillId="10" borderId="31" xfId="0" applyFont="1" applyFill="1" applyBorder="1" applyAlignment="1">
      <alignment horizontal="center" vertical="center"/>
    </xf>
    <xf numFmtId="0" fontId="40" fillId="10" borderId="30" xfId="0" applyFont="1" applyFill="1" applyBorder="1" applyAlignment="1">
      <alignment horizontal="center" vertical="center"/>
    </xf>
    <xf numFmtId="0" fontId="40" fillId="10" borderId="29" xfId="0" applyFont="1" applyFill="1" applyBorder="1" applyAlignment="1">
      <alignment horizontal="center" vertical="center"/>
    </xf>
    <xf numFmtId="0" fontId="40" fillId="10" borderId="5" xfId="0" applyFont="1" applyFill="1" applyBorder="1" applyAlignment="1">
      <alignment horizontal="center" vertical="center"/>
    </xf>
    <xf numFmtId="0" fontId="40" fillId="10"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0" fillId="0" borderId="31" xfId="0" applyBorder="1" applyAlignment="1">
      <alignment horizontal="left" vertical="top" wrapText="1"/>
    </xf>
    <xf numFmtId="0" fontId="0" fillId="0" borderId="30" xfId="0" applyBorder="1" applyAlignment="1">
      <alignment horizontal="left" vertical="top" wrapText="1"/>
    </xf>
    <xf numFmtId="0" fontId="0" fillId="0" borderId="29" xfId="0" applyBorder="1" applyAlignment="1">
      <alignment horizontal="left" vertical="top" wrapText="1"/>
    </xf>
    <xf numFmtId="0" fontId="38" fillId="0" borderId="0" xfId="0" applyFont="1" applyAlignment="1">
      <alignment horizontal="left" vertical="center"/>
    </xf>
    <xf numFmtId="0" fontId="6" fillId="2" borderId="3" xfId="0" applyFont="1" applyFill="1" applyBorder="1" applyAlignment="1">
      <alignment horizontal="center" vertical="top" wrapText="1"/>
    </xf>
    <xf numFmtId="0" fontId="6" fillId="0" borderId="3" xfId="0" applyFont="1" applyBorder="1" applyAlignment="1">
      <alignment horizontal="center" vertical="top"/>
    </xf>
    <xf numFmtId="0" fontId="6" fillId="0" borderId="3" xfId="0" applyFont="1" applyBorder="1" applyAlignment="1">
      <alignment horizontal="center" vertical="top" wrapText="1"/>
    </xf>
    <xf numFmtId="0" fontId="49" fillId="0" borderId="12" xfId="0" applyFont="1" applyBorder="1" applyAlignment="1">
      <alignment horizontal="center" vertical="top" wrapText="1"/>
    </xf>
    <xf numFmtId="0" fontId="49" fillId="0" borderId="6" xfId="0" applyFont="1" applyBorder="1" applyAlignment="1">
      <alignment horizontal="center" vertical="top" wrapText="1"/>
    </xf>
    <xf numFmtId="0" fontId="49" fillId="0" borderId="2" xfId="0" applyFont="1" applyBorder="1" applyAlignment="1">
      <alignment horizontal="center" vertical="top" wrapText="1"/>
    </xf>
    <xf numFmtId="0" fontId="49" fillId="0" borderId="12" xfId="0" applyFont="1" applyBorder="1" applyAlignment="1">
      <alignment vertical="top" wrapText="1"/>
    </xf>
    <xf numFmtId="0" fontId="49" fillId="0" borderId="6" xfId="0" applyFont="1" applyBorder="1" applyAlignment="1">
      <alignment vertical="top" wrapText="1"/>
    </xf>
    <xf numFmtId="0" fontId="49" fillId="0" borderId="14" xfId="0" applyFont="1" applyBorder="1" applyAlignment="1">
      <alignment vertical="top" wrapText="1"/>
    </xf>
    <xf numFmtId="0" fontId="6" fillId="0" borderId="3" xfId="0" applyFont="1" applyBorder="1" applyAlignment="1">
      <alignment horizontal="left" vertical="top" wrapText="1"/>
    </xf>
    <xf numFmtId="0" fontId="6" fillId="0" borderId="12" xfId="0" applyFont="1" applyBorder="1" applyAlignment="1">
      <alignment horizontal="center" vertical="top" wrapText="1"/>
    </xf>
    <xf numFmtId="0" fontId="6" fillId="0" borderId="6" xfId="0" applyFont="1" applyBorder="1" applyAlignment="1">
      <alignment horizontal="center"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32">
    <dxf>
      <font>
        <strike val="0"/>
        <outline val="0"/>
        <shadow val="0"/>
        <u val="none"/>
        <vertAlign val="baseline"/>
        <sz val="12"/>
        <color auto="1"/>
        <name val="Times New Roman"/>
        <family val="1"/>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color auto="1"/>
        <name val="Times New Roman"/>
        <family val="1"/>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AFB4F2-E40F-4E3A-A4D2-BF14854B8505}" name="Table_Facility_List_Staging_8_26_2013.accdb_11432" displayName="Table_Facility_List_Staging_8_26_2013.accdb_11432" ref="A7:AA115" headerRowDxfId="31" dataDxfId="29" totalsRowDxfId="27" headerRowBorderDxfId="30" tableBorderDxfId="28">
  <autoFilter ref="A7:AA115" xr:uid="{61BD7780-12DE-4870-B406-61B4C7C077E2}"/>
  <tableColumns count="27">
    <tableColumn id="2" xr3:uid="{48A3640F-ABF4-4BF4-A246-43DA41CA0027}" name="Name" dataDxfId="26"/>
    <tableColumn id="3" xr3:uid="{FDA65017-4350-469E-A90B-2877359ADF98}" name="Address" dataDxfId="25"/>
    <tableColumn id="4" xr3:uid="{41BDE193-F2F4-4044-882D-F0F6EEEF3131}" name="City" dataDxfId="24"/>
    <tableColumn id="6" xr3:uid="{7D5ABE1C-F48C-4615-A79F-561156595747}" name="State" dataDxfId="23"/>
    <tableColumn id="7" xr3:uid="{6A760C6A-167B-4C8F-9322-3BFA954CF86B}" name="Zip" dataDxfId="22"/>
    <tableColumn id="9" xr3:uid="{A387F29F-96E2-47C0-A808-9448EEA32847}" name="AOR" dataDxfId="21"/>
    <tableColumn id="12" xr3:uid="{B8F9460B-D8DE-4640-9108-9D9BECDBC735}" name="Type Detailed" dataDxfId="20"/>
    <tableColumn id="81" xr3:uid="{97541B3C-AE67-4A41-B359-72A892F944C6}" name="Male/Female" dataDxfId="19"/>
    <tableColumn id="43" xr3:uid="{A8BC0DB1-A080-428E-866F-623EEE7BD02E}" name="FY24 ALOS" dataDxfId="18"/>
    <tableColumn id="67" xr3:uid="{1F7A4E65-4378-4966-B271-6F4ED145E262}" name="Level A" dataDxfId="17"/>
    <tableColumn id="68" xr3:uid="{52EE7C13-025E-4625-AFA4-1158C0DB94E6}" name="Level B" dataDxfId="16"/>
    <tableColumn id="69" xr3:uid="{2B04F58D-4123-4085-AD57-D6E8D9D97410}" name="Level C" dataDxfId="15"/>
    <tableColumn id="70" xr3:uid="{1170D75F-C572-49F7-BD59-3A68195C5227}" name="Level D" dataDxfId="14"/>
    <tableColumn id="71" xr3:uid="{4B2F9C0C-96DA-4B4D-91F5-5384AA508DD1}" name="Male Crim" dataDxfId="13"/>
    <tableColumn id="72" xr3:uid="{51CF5899-C5D9-458E-A298-BA0BFB67B846}" name="Male Non-Crim" dataDxfId="12"/>
    <tableColumn id="73" xr3:uid="{B2B98D2A-566F-48B5-829F-C36B850BDB67}" name="Female Crim" dataDxfId="11"/>
    <tableColumn id="74" xr3:uid="{D0AB0065-3C79-4671-B179-0F1B17709555}" name="Female Non-Crim" dataDxfId="10"/>
    <tableColumn id="75" xr3:uid="{4031E6C0-BE5A-43CD-92CC-19DE2C19035C}" name="ICE Threat Level 1" dataDxfId="9"/>
    <tableColumn id="76" xr3:uid="{F6504371-4FD9-49B0-AA2F-E4A47CFEFF1F}" name="ICE Threat Level 2" dataDxfId="8"/>
    <tableColumn id="77" xr3:uid="{9C96DD39-38CA-422C-9A94-450886651401}" name="ICE Threat Level 3" dataDxfId="7"/>
    <tableColumn id="78" xr3:uid="{B7A19F13-ED1A-47BE-96FB-82D04F4B4B58}" name="No ICE Threat Level" dataDxfId="6"/>
    <tableColumn id="79" xr3:uid="{BE9FAEA1-342B-4B0B-A7C9-BA2FB9922CF5}" name="Mandatory" dataDxfId="5"/>
    <tableColumn id="86" xr3:uid="{F7426D64-FFFD-440F-8EF1-5EBF6F3F6AF1}" name="Guaranteed Minimum" dataDxfId="4"/>
    <tableColumn id="124" xr3:uid="{005BDF95-830B-4D24-B43F-5CC0F1572D4A}" name="Last Inspection Type" dataDxfId="3"/>
    <tableColumn id="10" xr3:uid="{8BA4033E-39FE-4A1E-B08B-447612A800B4}" name="ODO Inspection End Date" dataDxfId="2"/>
    <tableColumn id="1" xr3:uid="{E36BB348-8CDF-49F6-9615-84BB34B24056}" name="ODO Last Inspection Standard" dataDxfId="1"/>
    <tableColumn id="8" xr3:uid="{FB1C9613-EC4B-4BA7-A34E-2E6FB6CE6B9A}" name="ODO Final Rating"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9" t="s">
        <v>202</v>
      </c>
    </row>
    <row r="2" spans="1:1" ht="51.75" customHeight="1" x14ac:dyDescent="0.25">
      <c r="A2" s="8" t="s">
        <v>11</v>
      </c>
    </row>
    <row r="3" spans="1:1" ht="76.349999999999994" customHeight="1" x14ac:dyDescent="0.25">
      <c r="A3" s="8" t="s">
        <v>235</v>
      </c>
    </row>
    <row r="4" spans="1:1" ht="22.5" customHeight="1" x14ac:dyDescent="0.25">
      <c r="A4" s="8" t="s">
        <v>201</v>
      </c>
    </row>
    <row r="5" spans="1:1" ht="36.75" customHeight="1" x14ac:dyDescent="0.25">
      <c r="A5" s="8" t="s">
        <v>174</v>
      </c>
    </row>
    <row r="6" spans="1:1" x14ac:dyDescent="0.2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744F2-909F-471D-8C16-05FB2DE9D848}">
  <dimension ref="A1:BD237"/>
  <sheetViews>
    <sheetView zoomScale="85" zoomScaleNormal="85" workbookViewId="0">
      <selection sqref="A1:D1"/>
    </sheetView>
  </sheetViews>
  <sheetFormatPr defaultRowHeight="15.75" x14ac:dyDescent="0.25"/>
  <cols>
    <col min="1" max="1" width="23.42578125" customWidth="1"/>
    <col min="2" max="2" width="16.7109375" customWidth="1"/>
    <col min="3" max="3" width="37.28515625" bestFit="1" customWidth="1"/>
    <col min="4" max="4" width="34.7109375" customWidth="1"/>
    <col min="5" max="9" width="19.5703125" customWidth="1"/>
    <col min="10" max="10" width="15" customWidth="1"/>
    <col min="13" max="13" width="8.7109375" style="3"/>
  </cols>
  <sheetData>
    <row r="1" spans="1:56" ht="26.25" customHeight="1" thickBot="1" x14ac:dyDescent="0.3">
      <c r="A1" s="432" t="s">
        <v>664</v>
      </c>
      <c r="B1" s="433"/>
      <c r="C1" s="433"/>
      <c r="D1" s="433"/>
      <c r="E1" s="156"/>
      <c r="F1" s="156"/>
      <c r="G1" s="156"/>
      <c r="H1" s="155"/>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 customHeight="1" thickBot="1" x14ac:dyDescent="0.3">
      <c r="A2" s="439" t="s">
        <v>663</v>
      </c>
      <c r="B2" s="440"/>
      <c r="C2" s="440"/>
      <c r="D2" s="440"/>
      <c r="E2" s="440"/>
      <c r="F2" s="440"/>
      <c r="G2" s="440"/>
      <c r="H2" s="441"/>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2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6.5" thickBot="1" x14ac:dyDescent="0.3">
      <c r="A4" s="154"/>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3">
      <c r="A5" s="432" t="s">
        <v>662</v>
      </c>
      <c r="B5" s="433"/>
      <c r="C5" s="433"/>
      <c r="D5" s="434"/>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3">
      <c r="A6" s="150" t="s">
        <v>646</v>
      </c>
      <c r="B6" s="149" t="s">
        <v>645</v>
      </c>
      <c r="C6" s="149" t="s">
        <v>644</v>
      </c>
      <c r="D6" s="149" t="s">
        <v>643</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6.5" thickBot="1" x14ac:dyDescent="0.3">
      <c r="A7" s="147" t="s">
        <v>642</v>
      </c>
      <c r="B7" s="146">
        <v>41</v>
      </c>
      <c r="C7" s="146">
        <v>14.46</v>
      </c>
      <c r="D7" s="146">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6.5" thickBot="1" x14ac:dyDescent="0.3">
      <c r="A8" s="147" t="s">
        <v>641</v>
      </c>
      <c r="B8" s="146">
        <v>10</v>
      </c>
      <c r="C8" s="146">
        <v>26.3</v>
      </c>
      <c r="D8" s="146">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6.5" thickBot="1" x14ac:dyDescent="0.3">
      <c r="A9" s="147" t="s">
        <v>640</v>
      </c>
      <c r="B9" s="146">
        <v>231</v>
      </c>
      <c r="C9" s="146">
        <v>10.48</v>
      </c>
      <c r="D9" s="146">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3">
      <c r="A10" s="148" t="s">
        <v>639</v>
      </c>
      <c r="B10" s="146">
        <v>12</v>
      </c>
      <c r="C10" s="146">
        <v>20.83</v>
      </c>
      <c r="D10" s="146">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6.5" thickBot="1" x14ac:dyDescent="0.3">
      <c r="A11" s="147" t="s">
        <v>638</v>
      </c>
      <c r="B11" s="146">
        <v>2</v>
      </c>
      <c r="C11" s="146">
        <v>11</v>
      </c>
      <c r="D11" s="146">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6.5" thickBot="1" x14ac:dyDescent="0.3">
      <c r="A12" s="144" t="s">
        <v>637</v>
      </c>
      <c r="B12" s="143">
        <v>296</v>
      </c>
      <c r="C12" s="143">
        <v>11.99</v>
      </c>
      <c r="D12" s="143">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2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25">
      <c r="A14" s="442" t="s">
        <v>661</v>
      </c>
      <c r="B14" s="442"/>
      <c r="C14" s="442"/>
      <c r="D14" s="442"/>
      <c r="E14" s="442"/>
      <c r="F14" s="442"/>
      <c r="G14" s="442"/>
      <c r="H14" s="442"/>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6.5" thickBot="1" x14ac:dyDescent="0.3">
      <c r="A15" s="151"/>
      <c r="B15" s="151"/>
      <c r="C15" s="151"/>
      <c r="D15" s="151"/>
      <c r="E15" s="151"/>
      <c r="F15" s="151"/>
      <c r="G15" s="151"/>
      <c r="H15" s="151"/>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3">
      <c r="A16" s="432" t="s">
        <v>660</v>
      </c>
      <c r="B16" s="433"/>
      <c r="C16" s="433"/>
      <c r="D16" s="434"/>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3">
      <c r="A17" s="150" t="s">
        <v>646</v>
      </c>
      <c r="B17" s="149" t="s">
        <v>645</v>
      </c>
      <c r="C17" s="149" t="s">
        <v>644</v>
      </c>
      <c r="D17" s="149" t="s">
        <v>643</v>
      </c>
      <c r="E17" s="153"/>
      <c r="F17" s="152"/>
      <c r="G17" s="152"/>
      <c r="H17" s="152"/>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6.5" thickBot="1" x14ac:dyDescent="0.3">
      <c r="A18" s="147" t="s">
        <v>642</v>
      </c>
      <c r="B18" s="146">
        <v>52</v>
      </c>
      <c r="C18" s="145">
        <v>9.884615385</v>
      </c>
      <c r="D18" s="145">
        <v>11.42222222</v>
      </c>
      <c r="E18" s="140"/>
      <c r="F18" s="139"/>
      <c r="G18" s="139"/>
      <c r="H18" s="139"/>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6.5" thickBot="1" x14ac:dyDescent="0.3">
      <c r="A19" s="147" t="s">
        <v>641</v>
      </c>
      <c r="B19" s="146">
        <v>5</v>
      </c>
      <c r="C19" s="145">
        <v>15.2</v>
      </c>
      <c r="D19" s="145">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6.5" thickBot="1" x14ac:dyDescent="0.3">
      <c r="A20" s="147" t="s">
        <v>640</v>
      </c>
      <c r="B20" s="146">
        <v>111</v>
      </c>
      <c r="C20" s="145">
        <v>7.4864864860000004</v>
      </c>
      <c r="D20" s="145">
        <v>7.6944444440000002</v>
      </c>
      <c r="E20" s="153"/>
      <c r="F20" s="152"/>
      <c r="G20" s="152"/>
      <c r="H20" s="152"/>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35" customHeight="1" thickBot="1" x14ac:dyDescent="0.3">
      <c r="A21" s="148" t="s">
        <v>639</v>
      </c>
      <c r="B21" s="146">
        <v>19</v>
      </c>
      <c r="C21" s="145">
        <v>7.0526315789999998</v>
      </c>
      <c r="D21" s="145">
        <v>7.4444444440000002</v>
      </c>
      <c r="E21" s="138"/>
      <c r="F21" s="138"/>
      <c r="G21" s="138"/>
      <c r="H21" s="138"/>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6.5" thickBot="1" x14ac:dyDescent="0.3">
      <c r="A22" s="147" t="s">
        <v>638</v>
      </c>
      <c r="B22" s="146">
        <v>39</v>
      </c>
      <c r="C22" s="145">
        <v>17.410256409999999</v>
      </c>
      <c r="D22" s="145">
        <v>19.399999999999999</v>
      </c>
      <c r="E22" s="12"/>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6.5" thickBot="1" x14ac:dyDescent="0.3">
      <c r="A23" s="144" t="s">
        <v>637</v>
      </c>
      <c r="B23" s="143">
        <v>226</v>
      </c>
      <c r="C23" s="142">
        <v>11.406797971999998</v>
      </c>
      <c r="D23" s="142">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2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25">
      <c r="A25" s="442" t="s">
        <v>659</v>
      </c>
      <c r="B25" s="442"/>
      <c r="C25" s="442"/>
      <c r="D25" s="442"/>
      <c r="E25" s="442"/>
      <c r="F25" s="442"/>
      <c r="G25" s="442"/>
      <c r="H25" s="442"/>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25">
      <c r="A26" s="151" t="s">
        <v>658</v>
      </c>
      <c r="B26" s="151"/>
      <c r="C26" s="151"/>
      <c r="D26" s="151"/>
      <c r="E26" s="151"/>
      <c r="F26" s="151"/>
      <c r="G26" s="151"/>
      <c r="H26" s="151"/>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6.5" thickBot="1" x14ac:dyDescent="0.3">
      <c r="A27" s="151"/>
      <c r="B27" s="151"/>
      <c r="C27" s="151"/>
      <c r="D27" s="151"/>
      <c r="E27" s="151"/>
      <c r="F27" s="151"/>
      <c r="G27" s="151"/>
      <c r="H27" s="151"/>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3">
      <c r="A28" s="432" t="s">
        <v>657</v>
      </c>
      <c r="B28" s="433"/>
      <c r="C28" s="433"/>
      <c r="D28" s="434"/>
      <c r="E28" s="151"/>
      <c r="F28" s="151"/>
      <c r="G28" s="151"/>
      <c r="H28" s="151"/>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3">
      <c r="A29" s="150" t="s">
        <v>646</v>
      </c>
      <c r="B29" s="149" t="s">
        <v>645</v>
      </c>
      <c r="C29" s="149" t="s">
        <v>644</v>
      </c>
      <c r="D29" s="149" t="s">
        <v>643</v>
      </c>
      <c r="E29" s="151"/>
      <c r="F29" s="151"/>
      <c r="G29" s="151"/>
      <c r="H29" s="151"/>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6.5" thickBot="1" x14ac:dyDescent="0.3">
      <c r="A30" s="147" t="s">
        <v>642</v>
      </c>
      <c r="B30" s="146">
        <v>59</v>
      </c>
      <c r="C30" s="145">
        <v>11.78</v>
      </c>
      <c r="D30" s="145">
        <v>35</v>
      </c>
      <c r="E30" s="151"/>
      <c r="F30" s="151"/>
      <c r="G30" s="151"/>
      <c r="H30" s="151"/>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6.5" thickBot="1" x14ac:dyDescent="0.3">
      <c r="A31" s="147" t="s">
        <v>641</v>
      </c>
      <c r="B31" s="146">
        <v>13</v>
      </c>
      <c r="C31" s="145">
        <v>17.079999999999998</v>
      </c>
      <c r="D31" s="145">
        <v>64.540000000000006</v>
      </c>
      <c r="E31" s="151"/>
      <c r="F31" s="151"/>
      <c r="G31" s="151"/>
      <c r="H31" s="151"/>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6.5" thickBot="1" x14ac:dyDescent="0.3">
      <c r="A32" s="147" t="s">
        <v>640</v>
      </c>
      <c r="B32" s="146">
        <v>146</v>
      </c>
      <c r="C32" s="145">
        <v>10.210000000000001</v>
      </c>
      <c r="D32" s="145">
        <v>18.420000000000002</v>
      </c>
      <c r="E32" s="151"/>
      <c r="F32" s="151"/>
      <c r="G32" s="151"/>
      <c r="H32" s="151"/>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65" customHeight="1" thickBot="1" x14ac:dyDescent="0.3">
      <c r="A33" s="148" t="s">
        <v>639</v>
      </c>
      <c r="B33" s="146">
        <v>32</v>
      </c>
      <c r="C33" s="145">
        <v>4.91</v>
      </c>
      <c r="D33" s="145">
        <v>9.9700000000000006</v>
      </c>
      <c r="E33" s="151"/>
      <c r="F33" s="151"/>
      <c r="G33" s="151"/>
      <c r="H33" s="151"/>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6.5" thickBot="1" x14ac:dyDescent="0.3">
      <c r="A34" s="147" t="s">
        <v>638</v>
      </c>
      <c r="B34" s="146">
        <v>61</v>
      </c>
      <c r="C34" s="145">
        <v>50.8</v>
      </c>
      <c r="D34" s="145">
        <v>87.23</v>
      </c>
      <c r="E34" s="151"/>
      <c r="F34" s="151"/>
      <c r="G34" s="151"/>
      <c r="H34" s="151"/>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6.5" thickBot="1" x14ac:dyDescent="0.3">
      <c r="A35" s="144" t="s">
        <v>637</v>
      </c>
      <c r="B35" s="143">
        <v>311</v>
      </c>
      <c r="C35" s="142">
        <v>18.21</v>
      </c>
      <c r="D35" s="142">
        <v>36.119999999999997</v>
      </c>
      <c r="E35" s="151"/>
      <c r="F35" s="151"/>
      <c r="G35" s="151"/>
      <c r="H35" s="151"/>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2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25">
      <c r="A37" s="141" t="s">
        <v>656</v>
      </c>
      <c r="B37" s="141"/>
      <c r="C37" s="141"/>
      <c r="D37" s="141"/>
      <c r="E37" s="141"/>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25">
      <c r="A38" s="141"/>
      <c r="B38" s="141"/>
      <c r="C38" s="141"/>
      <c r="D38" s="141"/>
      <c r="E38" s="141"/>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6.5" thickBot="1" x14ac:dyDescent="0.3">
      <c r="A39" s="141"/>
      <c r="B39" s="141"/>
      <c r="C39" s="141"/>
      <c r="D39" s="141"/>
      <c r="E39" s="141"/>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6.5" thickBot="1" x14ac:dyDescent="0.3">
      <c r="A40" s="432" t="s">
        <v>655</v>
      </c>
      <c r="B40" s="433"/>
      <c r="C40" s="433"/>
      <c r="D40" s="434"/>
      <c r="E40" s="141"/>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3">
      <c r="A41" s="150" t="s">
        <v>646</v>
      </c>
      <c r="B41" s="149" t="s">
        <v>645</v>
      </c>
      <c r="C41" s="149" t="s">
        <v>644</v>
      </c>
      <c r="D41" s="149" t="s">
        <v>643</v>
      </c>
      <c r="E41" s="141"/>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6.5" thickBot="1" x14ac:dyDescent="0.3">
      <c r="A42" s="147" t="s">
        <v>642</v>
      </c>
      <c r="B42" s="146">
        <v>96</v>
      </c>
      <c r="C42" s="145">
        <v>14.614583333333334</v>
      </c>
      <c r="D42" s="145">
        <v>32.385416666666664</v>
      </c>
      <c r="E42" s="141"/>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6.5" thickBot="1" x14ac:dyDescent="0.3">
      <c r="A43" s="147" t="s">
        <v>641</v>
      </c>
      <c r="B43" s="146">
        <v>5</v>
      </c>
      <c r="C43" s="145">
        <v>29</v>
      </c>
      <c r="D43" s="145">
        <v>57.6</v>
      </c>
      <c r="E43" s="141"/>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6.5" thickBot="1" x14ac:dyDescent="0.3">
      <c r="A44" s="147" t="s">
        <v>640</v>
      </c>
      <c r="B44" s="146">
        <v>200</v>
      </c>
      <c r="C44" s="145">
        <v>12.205</v>
      </c>
      <c r="D44" s="145">
        <v>17.045000000000002</v>
      </c>
      <c r="E44" s="141"/>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30.75" thickBot="1" x14ac:dyDescent="0.3">
      <c r="A45" s="148" t="s">
        <v>639</v>
      </c>
      <c r="B45" s="146">
        <v>19</v>
      </c>
      <c r="C45" s="145">
        <v>4.1052631578947372</v>
      </c>
      <c r="D45" s="145">
        <v>26</v>
      </c>
      <c r="E45" s="141"/>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6.5" thickBot="1" x14ac:dyDescent="0.3">
      <c r="A46" s="147" t="s">
        <v>638</v>
      </c>
      <c r="B46" s="146">
        <v>57</v>
      </c>
      <c r="C46" s="145">
        <v>43.210526315789473</v>
      </c>
      <c r="D46" s="145">
        <v>73.578947368421055</v>
      </c>
      <c r="E46" s="141"/>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6.5" thickBot="1" x14ac:dyDescent="0.3">
      <c r="A47" s="144" t="s">
        <v>637</v>
      </c>
      <c r="B47" s="143">
        <v>377</v>
      </c>
      <c r="C47" s="142">
        <v>17.320954907161802</v>
      </c>
      <c r="D47" s="142">
        <v>30.488063660477454</v>
      </c>
      <c r="E47" s="141"/>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25">
      <c r="E48" s="141"/>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25">
      <c r="A49" s="141" t="s">
        <v>654</v>
      </c>
      <c r="B49" s="141"/>
      <c r="C49" s="141"/>
      <c r="D49" s="141"/>
      <c r="E49" s="141"/>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25">
      <c r="A50" s="141"/>
      <c r="B50" s="141"/>
      <c r="C50" s="141"/>
      <c r="D50" s="141"/>
      <c r="E50" s="141"/>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6.5" thickBot="1" x14ac:dyDescent="0.3">
      <c r="A51" s="141"/>
      <c r="B51" s="141"/>
      <c r="C51" s="141"/>
      <c r="D51" s="141"/>
      <c r="E51" s="141"/>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6.5" thickBot="1" x14ac:dyDescent="0.3">
      <c r="A52" s="432" t="s">
        <v>653</v>
      </c>
      <c r="B52" s="433"/>
      <c r="C52" s="433"/>
      <c r="D52" s="434"/>
      <c r="E52" s="141"/>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30.75" thickBot="1" x14ac:dyDescent="0.3">
      <c r="A53" s="150" t="s">
        <v>646</v>
      </c>
      <c r="B53" s="149" t="s">
        <v>645</v>
      </c>
      <c r="C53" s="149" t="s">
        <v>644</v>
      </c>
      <c r="D53" s="149" t="s">
        <v>643</v>
      </c>
      <c r="E53" s="141"/>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6.5" thickBot="1" x14ac:dyDescent="0.3">
      <c r="A54" s="147" t="s">
        <v>642</v>
      </c>
      <c r="B54" s="146">
        <v>110</v>
      </c>
      <c r="C54" s="146">
        <v>14</v>
      </c>
      <c r="D54" s="145">
        <v>34.390909090909091</v>
      </c>
      <c r="E54" s="141"/>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6.5" thickBot="1" x14ac:dyDescent="0.3">
      <c r="A55" s="147" t="s">
        <v>641</v>
      </c>
      <c r="B55" s="146">
        <v>13</v>
      </c>
      <c r="C55" s="145">
        <v>20.46153846153846</v>
      </c>
      <c r="D55" s="146">
        <v>31</v>
      </c>
      <c r="E55" s="141"/>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6.5" thickBot="1" x14ac:dyDescent="0.3">
      <c r="A56" s="147" t="s">
        <v>640</v>
      </c>
      <c r="B56" s="146">
        <v>178</v>
      </c>
      <c r="C56" s="145">
        <v>10.258426966292134</v>
      </c>
      <c r="D56" s="145">
        <v>18.713483146067414</v>
      </c>
      <c r="E56" s="141"/>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30.75" thickBot="1" x14ac:dyDescent="0.3">
      <c r="A57" s="148" t="s">
        <v>639</v>
      </c>
      <c r="B57" s="146">
        <v>17</v>
      </c>
      <c r="C57" s="145">
        <v>8.0588235294117645</v>
      </c>
      <c r="D57" s="145">
        <v>15.647058823529411</v>
      </c>
      <c r="E57" s="141"/>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6.5" thickBot="1" x14ac:dyDescent="0.3">
      <c r="A58" s="147" t="s">
        <v>638</v>
      </c>
      <c r="B58" s="146">
        <v>55</v>
      </c>
      <c r="C58" s="145">
        <v>62.18181818181818</v>
      </c>
      <c r="D58" s="145">
        <v>90.618181818181824</v>
      </c>
      <c r="E58" s="141"/>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6.5" thickBot="1" x14ac:dyDescent="0.3">
      <c r="A59" s="144" t="s">
        <v>637</v>
      </c>
      <c r="B59" s="143">
        <v>373</v>
      </c>
      <c r="C59" s="142">
        <v>19.273458445040216</v>
      </c>
      <c r="D59" s="142">
        <v>34.227882037533512</v>
      </c>
      <c r="E59" s="141"/>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25">
      <c r="E60" s="141"/>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25">
      <c r="A61" s="141" t="s">
        <v>652</v>
      </c>
      <c r="B61" s="141"/>
      <c r="C61" s="141"/>
      <c r="D61" s="141"/>
      <c r="E61" s="141"/>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25">
      <c r="A62" s="141"/>
      <c r="B62" s="141"/>
      <c r="C62" s="141"/>
      <c r="D62" s="141"/>
      <c r="E62" s="141"/>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6.5" thickBot="1" x14ac:dyDescent="0.3">
      <c r="A63" s="141"/>
      <c r="B63" s="141"/>
      <c r="C63" s="141"/>
      <c r="D63" s="141"/>
      <c r="E63" s="141"/>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6.5" thickBot="1" x14ac:dyDescent="0.3">
      <c r="A64" s="432" t="s">
        <v>651</v>
      </c>
      <c r="B64" s="433"/>
      <c r="C64" s="433"/>
      <c r="D64" s="434"/>
      <c r="E64" s="141"/>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30.75" thickBot="1" x14ac:dyDescent="0.3">
      <c r="A65" s="150" t="s">
        <v>646</v>
      </c>
      <c r="B65" s="149" t="s">
        <v>645</v>
      </c>
      <c r="C65" s="149" t="s">
        <v>644</v>
      </c>
      <c r="D65" s="149" t="s">
        <v>643</v>
      </c>
      <c r="E65" s="141"/>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6.5" thickBot="1" x14ac:dyDescent="0.3">
      <c r="A66" s="147" t="s">
        <v>642</v>
      </c>
      <c r="B66" s="146">
        <v>125</v>
      </c>
      <c r="C66" s="145">
        <v>14.151999999999999</v>
      </c>
      <c r="D66" s="145">
        <v>37.479999999999997</v>
      </c>
      <c r="E66" s="141"/>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6.5" thickBot="1" x14ac:dyDescent="0.3">
      <c r="A67" s="147" t="s">
        <v>641</v>
      </c>
      <c r="B67" s="146">
        <v>26</v>
      </c>
      <c r="C67" s="145">
        <v>15.76923076923077</v>
      </c>
      <c r="D67" s="145">
        <v>36.538461538461497</v>
      </c>
      <c r="E67" s="141"/>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6.5" thickBot="1" x14ac:dyDescent="0.3">
      <c r="A68" s="147" t="s">
        <v>640</v>
      </c>
      <c r="B68" s="146">
        <v>184</v>
      </c>
      <c r="C68" s="145">
        <v>11.804347826086957</v>
      </c>
      <c r="D68" s="145">
        <v>17.815217391304348</v>
      </c>
      <c r="E68" s="141"/>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30.75" thickBot="1" x14ac:dyDescent="0.3">
      <c r="A69" s="148" t="s">
        <v>639</v>
      </c>
      <c r="B69" s="146">
        <v>23</v>
      </c>
      <c r="C69" s="145">
        <v>14.478260869565217</v>
      </c>
      <c r="D69" s="145">
        <v>33.478260869565219</v>
      </c>
      <c r="E69" s="141"/>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6.5" thickBot="1" x14ac:dyDescent="0.3">
      <c r="A70" s="147" t="s">
        <v>638</v>
      </c>
      <c r="B70" s="146">
        <v>60</v>
      </c>
      <c r="C70" s="145">
        <v>68.38333333333334</v>
      </c>
      <c r="D70" s="145">
        <v>118.1</v>
      </c>
      <c r="E70" s="141"/>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6.5" thickBot="1" x14ac:dyDescent="0.3">
      <c r="A71" s="144" t="s">
        <v>637</v>
      </c>
      <c r="B71" s="143">
        <v>418</v>
      </c>
      <c r="C71" s="142">
        <v>21.02153110047847</v>
      </c>
      <c r="D71" s="142">
        <v>40.117224880382778</v>
      </c>
      <c r="E71" s="141"/>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25">
      <c r="A72" s="141"/>
      <c r="B72" s="141"/>
      <c r="C72" s="141"/>
      <c r="D72" s="141"/>
      <c r="E72" s="141"/>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25">
      <c r="A73" s="141" t="s">
        <v>650</v>
      </c>
      <c r="B73" s="141"/>
      <c r="C73" s="141"/>
      <c r="D73" s="141"/>
      <c r="E73" s="141"/>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25">
      <c r="A74" s="141"/>
      <c r="B74" s="141"/>
      <c r="C74" s="141"/>
      <c r="D74" s="141"/>
      <c r="E74" s="141"/>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6.5" thickBot="1" x14ac:dyDescent="0.3">
      <c r="A75" s="141"/>
      <c r="B75" s="141"/>
      <c r="C75" s="141"/>
      <c r="D75" s="141"/>
      <c r="E75" s="141"/>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6.5" thickBot="1" x14ac:dyDescent="0.3">
      <c r="A76" s="432" t="s">
        <v>649</v>
      </c>
      <c r="B76" s="433"/>
      <c r="C76" s="433"/>
      <c r="D76" s="434"/>
      <c r="E76" s="141"/>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30.75" thickBot="1" x14ac:dyDescent="0.3">
      <c r="A77" s="150" t="s">
        <v>646</v>
      </c>
      <c r="B77" s="149" t="s">
        <v>645</v>
      </c>
      <c r="C77" s="149" t="s">
        <v>644</v>
      </c>
      <c r="D77" s="149" t="s">
        <v>643</v>
      </c>
      <c r="E77" s="141"/>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6.5" thickBot="1" x14ac:dyDescent="0.3">
      <c r="A78" s="147" t="s">
        <v>642</v>
      </c>
      <c r="B78" s="146">
        <v>126</v>
      </c>
      <c r="C78" s="145">
        <v>13.365079365079366</v>
      </c>
      <c r="D78" s="145">
        <v>43.261904761904759</v>
      </c>
      <c r="E78" s="141"/>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6.5" thickBot="1" x14ac:dyDescent="0.3">
      <c r="A79" s="147" t="s">
        <v>641</v>
      </c>
      <c r="B79" s="146">
        <v>12</v>
      </c>
      <c r="C79" s="145">
        <v>15.916666666666666</v>
      </c>
      <c r="D79" s="145">
        <v>19.416666666666668</v>
      </c>
      <c r="E79" s="141"/>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6.5" thickBot="1" x14ac:dyDescent="0.3">
      <c r="A80" s="147" t="s">
        <v>640</v>
      </c>
      <c r="B80" s="146">
        <v>95</v>
      </c>
      <c r="C80" s="145">
        <v>14.684210526315789</v>
      </c>
      <c r="D80" s="145">
        <v>24.821052631578947</v>
      </c>
      <c r="E80" s="141"/>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30.75" thickBot="1" x14ac:dyDescent="0.3">
      <c r="A81" s="148" t="s">
        <v>639</v>
      </c>
      <c r="B81" s="146">
        <v>40</v>
      </c>
      <c r="C81" s="145">
        <v>7.85</v>
      </c>
      <c r="D81" s="145">
        <v>44.274999999999999</v>
      </c>
      <c r="E81" s="141"/>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6.5" thickBot="1" x14ac:dyDescent="0.3">
      <c r="A82" s="147" t="s">
        <v>638</v>
      </c>
      <c r="B82" s="146">
        <v>78</v>
      </c>
      <c r="C82" s="145">
        <v>53.756410256410255</v>
      </c>
      <c r="D82" s="145">
        <v>94.974358974358978</v>
      </c>
      <c r="E82" s="141"/>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6.5" thickBot="1" x14ac:dyDescent="0.3">
      <c r="A83" s="144" t="s">
        <v>637</v>
      </c>
      <c r="B83" s="143">
        <v>351</v>
      </c>
      <c r="C83" s="142">
        <v>22.156695156695157</v>
      </c>
      <c r="D83" s="142">
        <v>49.06267806267806</v>
      </c>
      <c r="E83" s="141"/>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25">
      <c r="A84" s="141"/>
      <c r="B84" s="141"/>
      <c r="C84" s="141"/>
      <c r="D84" s="141"/>
      <c r="E84" s="141"/>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25">
      <c r="A85" s="141" t="s">
        <v>648</v>
      </c>
      <c r="B85" s="141"/>
      <c r="C85" s="141"/>
      <c r="D85" s="141"/>
      <c r="E85" s="141"/>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25">
      <c r="A86" s="141"/>
      <c r="B86" s="141"/>
      <c r="C86" s="141"/>
      <c r="D86" s="141"/>
      <c r="E86" s="141"/>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6.5" thickBot="1" x14ac:dyDescent="0.3">
      <c r="A87" s="141"/>
      <c r="B87" s="141"/>
      <c r="C87" s="141"/>
      <c r="D87" s="141"/>
      <c r="E87" s="141"/>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6.5" thickBot="1" x14ac:dyDescent="0.3">
      <c r="A88" s="432" t="s">
        <v>647</v>
      </c>
      <c r="B88" s="433"/>
      <c r="C88" s="433"/>
      <c r="D88" s="434"/>
      <c r="E88" s="141"/>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30.75" thickBot="1" x14ac:dyDescent="0.3">
      <c r="A89" s="150" t="s">
        <v>646</v>
      </c>
      <c r="B89" s="149" t="s">
        <v>645</v>
      </c>
      <c r="C89" s="149" t="s">
        <v>644</v>
      </c>
      <c r="D89" s="149" t="s">
        <v>643</v>
      </c>
      <c r="E89" s="141"/>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6.5" thickBot="1" x14ac:dyDescent="0.3">
      <c r="A90" s="147" t="s">
        <v>642</v>
      </c>
      <c r="B90" s="146">
        <v>131</v>
      </c>
      <c r="C90" s="145">
        <v>13.557251908396946</v>
      </c>
      <c r="D90" s="145">
        <v>39.541984732824424</v>
      </c>
      <c r="E90" s="141"/>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6.5" thickBot="1" x14ac:dyDescent="0.3">
      <c r="A91" s="147" t="s">
        <v>641</v>
      </c>
      <c r="B91" s="146">
        <v>9</v>
      </c>
      <c r="C91" s="145">
        <v>19.666666666666668</v>
      </c>
      <c r="D91" s="145">
        <v>45.555555555555557</v>
      </c>
      <c r="E91" s="141"/>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6.5" thickBot="1" x14ac:dyDescent="0.3">
      <c r="A92" s="147" t="s">
        <v>640</v>
      </c>
      <c r="B92" s="146">
        <v>231</v>
      </c>
      <c r="C92" s="145">
        <v>11.103896103896103</v>
      </c>
      <c r="D92" s="145">
        <v>19.826839826839826</v>
      </c>
      <c r="E92" s="141"/>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30.75" thickBot="1" x14ac:dyDescent="0.3">
      <c r="A93" s="148" t="s">
        <v>639</v>
      </c>
      <c r="B93" s="146">
        <v>46</v>
      </c>
      <c r="C93" s="145">
        <v>7.1956521739130439</v>
      </c>
      <c r="D93" s="145">
        <v>28.195652173913043</v>
      </c>
      <c r="E93" s="141"/>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6.5" thickBot="1" x14ac:dyDescent="0.3">
      <c r="A94" s="147" t="s">
        <v>638</v>
      </c>
      <c r="B94" s="146">
        <v>80</v>
      </c>
      <c r="C94" s="145">
        <v>65.037499999999994</v>
      </c>
      <c r="D94" s="145">
        <v>105.7625</v>
      </c>
      <c r="E94" s="141"/>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6.5" thickBot="1" x14ac:dyDescent="0.3">
      <c r="A95" s="144" t="s">
        <v>637</v>
      </c>
      <c r="B95" s="143">
        <v>497</v>
      </c>
      <c r="C95" s="142">
        <v>20.225352112676056</v>
      </c>
      <c r="D95" s="142">
        <v>40.096579476861166</v>
      </c>
      <c r="E95" s="141"/>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25">
      <c r="A96" s="141"/>
      <c r="B96" s="141"/>
      <c r="C96" s="141"/>
      <c r="D96" s="141"/>
      <c r="E96" s="141"/>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25">
      <c r="A97" s="141" t="s">
        <v>636</v>
      </c>
      <c r="B97" s="141"/>
      <c r="C97" s="141"/>
      <c r="D97" s="141"/>
      <c r="E97" s="141"/>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25">
      <c r="A98" s="141"/>
      <c r="B98" s="141"/>
      <c r="C98" s="141"/>
      <c r="D98" s="141"/>
      <c r="E98" s="141"/>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25">
      <c r="A99" s="141"/>
      <c r="B99" s="141"/>
      <c r="C99" s="141"/>
      <c r="D99" s="141"/>
      <c r="E99" s="141"/>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25">
      <c r="A100" s="141"/>
      <c r="B100" s="141"/>
      <c r="D100" s="141"/>
      <c r="E100" s="141"/>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25">
      <c r="A101" s="141"/>
      <c r="B101" s="141"/>
      <c r="C101" s="141"/>
      <c r="D101" s="141"/>
      <c r="E101" s="141"/>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25">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25">
      <c r="A103" s="435" t="s">
        <v>635</v>
      </c>
      <c r="B103" s="436"/>
      <c r="C103" s="436"/>
      <c r="D103" s="436"/>
      <c r="E103" s="436"/>
      <c r="F103" s="436"/>
      <c r="G103" s="436"/>
      <c r="H103" s="436"/>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6" customHeight="1" x14ac:dyDescent="0.25">
      <c r="A104" s="437" t="s">
        <v>634</v>
      </c>
      <c r="B104" s="438"/>
      <c r="C104" s="438"/>
      <c r="D104" s="438"/>
      <c r="E104" s="438"/>
      <c r="F104" s="438"/>
      <c r="G104" s="438"/>
      <c r="H104" s="438"/>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25">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25">
      <c r="A106" s="435" t="s">
        <v>633</v>
      </c>
      <c r="B106" s="436"/>
      <c r="C106" s="436"/>
      <c r="D106" s="436"/>
      <c r="E106" s="436"/>
      <c r="F106" s="436"/>
      <c r="G106" s="436"/>
      <c r="H106" s="436"/>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25">
      <c r="A107" s="430" t="s">
        <v>632</v>
      </c>
      <c r="B107" s="431"/>
      <c r="C107" s="431"/>
      <c r="D107" s="431"/>
      <c r="E107" s="431"/>
      <c r="F107" s="431"/>
      <c r="G107" s="431"/>
      <c r="H107" s="431"/>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25">
      <c r="A108" s="138"/>
      <c r="B108" s="138"/>
      <c r="C108" s="138"/>
      <c r="D108" s="138"/>
      <c r="E108" s="138"/>
      <c r="F108" s="138"/>
      <c r="G108" s="138"/>
      <c r="H108" s="138"/>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25">
      <c r="A109" s="138"/>
      <c r="B109" s="138"/>
      <c r="C109" s="138"/>
      <c r="D109" s="138"/>
      <c r="E109" s="138"/>
      <c r="F109" s="138"/>
      <c r="G109" s="138"/>
      <c r="H109" s="138"/>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25">
      <c r="A110" s="138"/>
      <c r="B110" s="138"/>
      <c r="C110" s="138"/>
      <c r="D110" s="138"/>
      <c r="E110" s="138"/>
      <c r="F110" s="138"/>
      <c r="G110" s="138"/>
      <c r="H110" s="138"/>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25">
      <c r="A111" s="119"/>
      <c r="B111" s="119"/>
      <c r="C111" s="119"/>
      <c r="D111" s="119"/>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25">
      <c r="A112" s="119"/>
      <c r="B112" s="119"/>
      <c r="C112" s="119"/>
      <c r="D112" s="119"/>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25">
      <c r="A113" s="119"/>
      <c r="B113" s="119"/>
      <c r="C113" s="119"/>
      <c r="D113" s="119"/>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25">
      <c r="A114" s="119"/>
      <c r="B114" s="119"/>
      <c r="C114" s="119"/>
      <c r="D114" s="119"/>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25">
      <c r="A115" s="119"/>
      <c r="B115" s="119"/>
      <c r="C115" s="119"/>
      <c r="D115" s="119"/>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25">
      <c r="A116" s="119"/>
      <c r="B116" s="119"/>
      <c r="C116" s="119"/>
      <c r="D116" s="119"/>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25">
      <c r="A117" s="119"/>
      <c r="B117" s="119"/>
      <c r="C117" s="119"/>
      <c r="D117" s="119"/>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25">
      <c r="A118" s="119"/>
      <c r="B118" s="119"/>
      <c r="C118" s="119"/>
      <c r="D118" s="119"/>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25">
      <c r="A119" s="119"/>
      <c r="B119" s="119"/>
      <c r="C119" s="119"/>
      <c r="D119" s="119"/>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25">
      <c r="A120" s="119"/>
      <c r="B120" s="119"/>
      <c r="C120" s="119"/>
      <c r="D120" s="119"/>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25">
      <c r="A121" s="119"/>
      <c r="B121" s="119"/>
      <c r="C121" s="119"/>
      <c r="D121" s="119"/>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25">
      <c r="A122" s="119"/>
      <c r="B122" s="119"/>
      <c r="C122" s="119"/>
      <c r="D122" s="119"/>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25">
      <c r="A123" s="119"/>
      <c r="B123" s="119"/>
      <c r="C123" s="119"/>
      <c r="D123" s="119"/>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25">
      <c r="A124" s="119"/>
      <c r="B124" s="119"/>
      <c r="C124" s="119"/>
      <c r="D124" s="119"/>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25">
      <c r="A125" s="119"/>
      <c r="B125" s="119"/>
      <c r="C125" s="119"/>
      <c r="D125" s="119"/>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25">
      <c r="A126" s="119"/>
      <c r="B126" s="119"/>
      <c r="C126" s="119"/>
      <c r="D126" s="119"/>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25">
      <c r="A127" s="119"/>
      <c r="B127" s="119"/>
      <c r="C127" s="119"/>
      <c r="D127" s="119"/>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25">
      <c r="A128" s="119"/>
      <c r="B128" s="119"/>
      <c r="C128" s="119"/>
      <c r="D128" s="119"/>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25">
      <c r="A129" s="119"/>
      <c r="B129" s="119"/>
      <c r="C129" s="119"/>
      <c r="D129" s="119"/>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25">
      <c r="A130" s="119"/>
      <c r="B130" s="119"/>
      <c r="C130" s="119"/>
      <c r="D130" s="119"/>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25">
      <c r="A131" s="119"/>
      <c r="B131" s="119"/>
      <c r="C131" s="119"/>
      <c r="D131" s="119"/>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25">
      <c r="A132" s="119"/>
      <c r="B132" s="119"/>
      <c r="C132" s="119"/>
      <c r="D132" s="119"/>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25">
      <c r="A133" s="119"/>
      <c r="B133" s="119"/>
      <c r="C133" s="119"/>
      <c r="D133" s="119"/>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25">
      <c r="A134" s="119"/>
      <c r="B134" s="119"/>
      <c r="C134" s="119"/>
      <c r="D134" s="119"/>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25">
      <c r="A135" s="119"/>
      <c r="B135" s="119"/>
      <c r="C135" s="119"/>
      <c r="D135" s="119"/>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25">
      <c r="A136" s="119"/>
      <c r="B136" s="119"/>
      <c r="C136" s="119"/>
      <c r="D136" s="119"/>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25">
      <c r="A137" s="119"/>
      <c r="B137" s="119"/>
      <c r="C137" s="119"/>
      <c r="D137" s="119"/>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25">
      <c r="A138" s="119"/>
      <c r="B138" s="119"/>
      <c r="C138" s="119"/>
      <c r="D138" s="119"/>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25">
      <c r="A139" s="119"/>
      <c r="B139" s="119"/>
      <c r="C139" s="119"/>
      <c r="D139" s="119"/>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25">
      <c r="A140" s="119"/>
      <c r="B140" s="119"/>
      <c r="C140" s="119"/>
      <c r="D140" s="119"/>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25">
      <c r="A141" s="119"/>
      <c r="B141" s="119"/>
      <c r="C141" s="119"/>
      <c r="D141" s="119"/>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25">
      <c r="A142" s="119"/>
      <c r="B142" s="119"/>
      <c r="C142" s="119"/>
      <c r="D142" s="119"/>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25">
      <c r="A143" s="119"/>
      <c r="B143" s="119"/>
      <c r="C143" s="119"/>
      <c r="D143" s="119"/>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25">
      <c r="A144" s="119"/>
      <c r="B144" s="119"/>
      <c r="C144" s="119"/>
      <c r="D144" s="119"/>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25">
      <c r="A145" s="119"/>
      <c r="B145" s="119"/>
      <c r="C145" s="119"/>
      <c r="D145" s="119"/>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25">
      <c r="A146" s="119"/>
      <c r="B146" s="119"/>
      <c r="C146" s="119"/>
      <c r="D146" s="119"/>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25">
      <c r="A147" s="119"/>
      <c r="B147" s="119"/>
      <c r="C147" s="119"/>
      <c r="D147" s="119"/>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25">
      <c r="A148" s="119"/>
      <c r="B148" s="119"/>
      <c r="C148" s="119"/>
      <c r="D148" s="119"/>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25">
      <c r="A149" s="119"/>
      <c r="B149" s="119"/>
      <c r="C149" s="119"/>
      <c r="D149" s="119"/>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25">
      <c r="A150" s="119"/>
      <c r="B150" s="119"/>
      <c r="C150" s="119"/>
      <c r="D150" s="119"/>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25">
      <c r="A151" s="119"/>
      <c r="B151" s="119"/>
      <c r="C151" s="119"/>
      <c r="D151" s="119"/>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25">
      <c r="A152" s="119"/>
      <c r="B152" s="119"/>
      <c r="C152" s="119"/>
      <c r="D152" s="119"/>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25">
      <c r="A153" s="119"/>
      <c r="B153" s="119"/>
      <c r="C153" s="119"/>
      <c r="D153" s="119"/>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25">
      <c r="A154" s="119"/>
      <c r="B154" s="119"/>
      <c r="C154" s="119"/>
      <c r="D154" s="119"/>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25">
      <c r="A155" s="119"/>
      <c r="B155" s="119"/>
      <c r="C155" s="119"/>
      <c r="D155" s="119"/>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25">
      <c r="A156" s="119"/>
      <c r="B156" s="119"/>
      <c r="C156" s="119"/>
      <c r="D156" s="119"/>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25">
      <c r="A157" s="119"/>
      <c r="B157" s="119"/>
      <c r="C157" s="119"/>
      <c r="D157" s="119"/>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25">
      <c r="A158" s="119"/>
      <c r="B158" s="119"/>
      <c r="C158" s="119"/>
      <c r="D158" s="119"/>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25">
      <c r="A159" s="119"/>
      <c r="B159" s="119"/>
      <c r="C159" s="119"/>
      <c r="D159" s="119"/>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25">
      <c r="A160" s="119"/>
      <c r="B160" s="119"/>
      <c r="C160" s="119"/>
      <c r="D160" s="119"/>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25">
      <c r="A161" s="119"/>
      <c r="B161" s="119"/>
      <c r="C161" s="119"/>
      <c r="D161" s="119"/>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25">
      <c r="A162" s="119"/>
      <c r="B162" s="119"/>
      <c r="C162" s="119"/>
      <c r="D162" s="119"/>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25">
      <c r="A163" s="119"/>
      <c r="B163" s="119"/>
      <c r="C163" s="119"/>
      <c r="D163" s="119"/>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25">
      <c r="A164" s="119"/>
      <c r="B164" s="119"/>
      <c r="C164" s="119"/>
      <c r="D164" s="119"/>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25">
      <c r="A165" s="119"/>
      <c r="B165" s="119"/>
      <c r="C165" s="119"/>
      <c r="D165" s="119"/>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25">
      <c r="A166" s="119"/>
      <c r="B166" s="119"/>
      <c r="C166" s="119"/>
      <c r="D166" s="119"/>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25">
      <c r="A167" s="119"/>
      <c r="B167" s="119"/>
      <c r="C167" s="119"/>
      <c r="D167" s="119"/>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25">
      <c r="A168" s="119"/>
      <c r="B168" s="119"/>
      <c r="C168" s="119"/>
      <c r="D168" s="119"/>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25">
      <c r="A169" s="119"/>
      <c r="B169" s="119"/>
      <c r="C169" s="119"/>
      <c r="D169" s="119"/>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25">
      <c r="A170" s="119"/>
      <c r="B170" s="119"/>
      <c r="C170" s="119"/>
      <c r="D170" s="119"/>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25">
      <c r="A171" s="119"/>
      <c r="B171" s="119"/>
      <c r="C171" s="119"/>
      <c r="D171" s="119"/>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25">
      <c r="A172" s="119"/>
      <c r="B172" s="119"/>
      <c r="C172" s="119"/>
      <c r="D172" s="119"/>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25">
      <c r="A173" s="119"/>
      <c r="B173" s="119"/>
      <c r="C173" s="119"/>
      <c r="D173" s="119"/>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25">
      <c r="A174" s="119"/>
      <c r="B174" s="119"/>
      <c r="C174" s="119"/>
      <c r="D174" s="119"/>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25">
      <c r="A175" s="119"/>
      <c r="B175" s="119"/>
      <c r="C175" s="119"/>
      <c r="D175" s="119"/>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25">
      <c r="A176" s="119"/>
      <c r="B176" s="119"/>
      <c r="C176" s="119"/>
      <c r="D176" s="119"/>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25">
      <c r="A177" s="119"/>
      <c r="B177" s="119"/>
      <c r="C177" s="119"/>
      <c r="D177" s="119"/>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25">
      <c r="A178" s="119"/>
      <c r="B178" s="119"/>
      <c r="C178" s="119"/>
      <c r="D178" s="119"/>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25">
      <c r="A179" s="119"/>
      <c r="B179" s="119"/>
      <c r="C179" s="119"/>
      <c r="D179" s="119"/>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25">
      <c r="A180" s="119"/>
      <c r="B180" s="119"/>
      <c r="C180" s="119"/>
      <c r="D180" s="119"/>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25">
      <c r="A181" s="119"/>
      <c r="B181" s="119"/>
      <c r="C181" s="119"/>
      <c r="D181" s="119"/>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25">
      <c r="A182" s="119"/>
      <c r="B182" s="119"/>
      <c r="C182" s="119"/>
      <c r="D182" s="119"/>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25">
      <c r="A183" s="119"/>
      <c r="B183" s="119"/>
      <c r="C183" s="119"/>
      <c r="D183" s="119"/>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25">
      <c r="A184" s="119"/>
      <c r="B184" s="119"/>
      <c r="C184" s="119"/>
      <c r="D184" s="119"/>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25">
      <c r="A185" s="119"/>
      <c r="B185" s="119"/>
      <c r="C185" s="119"/>
      <c r="D185" s="119"/>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25">
      <c r="A186" s="119"/>
      <c r="B186" s="119"/>
      <c r="C186" s="119"/>
      <c r="D186" s="119"/>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25">
      <c r="A187" s="119"/>
      <c r="B187" s="119"/>
      <c r="C187" s="119"/>
      <c r="D187" s="119"/>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25">
      <c r="A188" s="119"/>
      <c r="B188" s="119"/>
      <c r="C188" s="119"/>
      <c r="D188" s="119"/>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25">
      <c r="A189" s="119"/>
      <c r="B189" s="119"/>
      <c r="C189" s="119"/>
      <c r="D189" s="119"/>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25">
      <c r="A190" s="119"/>
      <c r="B190" s="119"/>
      <c r="C190" s="119"/>
      <c r="D190" s="119"/>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25">
      <c r="A191" s="119"/>
      <c r="B191" s="119"/>
      <c r="C191" s="119"/>
      <c r="D191" s="119"/>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25">
      <c r="A192" s="119"/>
      <c r="B192" s="119"/>
      <c r="C192" s="119"/>
      <c r="D192" s="119"/>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25">
      <c r="A193" s="119"/>
      <c r="B193" s="119"/>
      <c r="C193" s="119"/>
      <c r="D193" s="119"/>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25">
      <c r="A194" s="119"/>
      <c r="B194" s="119"/>
      <c r="C194" s="119"/>
      <c r="D194" s="119"/>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25">
      <c r="A195" s="119"/>
      <c r="B195" s="119"/>
      <c r="C195" s="119"/>
      <c r="D195" s="119"/>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25">
      <c r="A196" s="119"/>
      <c r="B196" s="119"/>
      <c r="C196" s="119"/>
      <c r="D196" s="119"/>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25">
      <c r="A197" s="119"/>
      <c r="B197" s="119"/>
      <c r="C197" s="119"/>
      <c r="D197" s="119"/>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25">
      <c r="A198" s="119"/>
      <c r="B198" s="119"/>
      <c r="C198" s="119"/>
      <c r="D198" s="119"/>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25">
      <c r="A199" s="119"/>
      <c r="B199" s="119"/>
      <c r="C199" s="119"/>
      <c r="D199" s="119"/>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25">
      <c r="A200" s="119"/>
      <c r="B200" s="119"/>
      <c r="C200" s="119"/>
      <c r="D200" s="119"/>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25">
      <c r="A201" s="119"/>
      <c r="B201" s="119"/>
      <c r="C201" s="119"/>
      <c r="D201" s="119"/>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25">
      <c r="A202" s="119"/>
      <c r="B202" s="119"/>
      <c r="C202" s="119"/>
      <c r="D202" s="119"/>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25">
      <c r="A203" s="119"/>
      <c r="B203" s="119"/>
      <c r="C203" s="119"/>
      <c r="D203" s="119"/>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25">
      <c r="A204" s="119"/>
      <c r="B204" s="119"/>
      <c r="C204" s="119"/>
      <c r="D204" s="119"/>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25">
      <c r="A205" s="119"/>
      <c r="B205" s="119"/>
      <c r="C205" s="119"/>
      <c r="D205" s="119"/>
      <c r="M205"/>
    </row>
    <row r="206" spans="1:56" x14ac:dyDescent="0.25">
      <c r="A206" s="119"/>
      <c r="B206" s="119"/>
      <c r="C206" s="119"/>
      <c r="D206" s="119"/>
      <c r="M206"/>
    </row>
    <row r="207" spans="1:56" x14ac:dyDescent="0.25">
      <c r="A207" s="119"/>
      <c r="B207" s="119"/>
      <c r="C207" s="119"/>
      <c r="D207" s="119"/>
    </row>
    <row r="208" spans="1:56" x14ac:dyDescent="0.25">
      <c r="A208" s="119"/>
      <c r="B208" s="119"/>
      <c r="C208" s="119"/>
      <c r="D208" s="119"/>
    </row>
    <row r="209" spans="1:4" x14ac:dyDescent="0.25">
      <c r="A209" s="119"/>
      <c r="B209" s="119"/>
      <c r="C209" s="119"/>
      <c r="D209" s="119"/>
    </row>
    <row r="210" spans="1:4" x14ac:dyDescent="0.25">
      <c r="A210" s="119"/>
      <c r="B210" s="119"/>
      <c r="C210" s="119"/>
      <c r="D210" s="119"/>
    </row>
    <row r="211" spans="1:4" x14ac:dyDescent="0.25">
      <c r="A211" s="119"/>
      <c r="B211" s="119"/>
      <c r="C211" s="119"/>
      <c r="D211" s="119"/>
    </row>
    <row r="212" spans="1:4" x14ac:dyDescent="0.25">
      <c r="A212" s="119"/>
      <c r="B212" s="119"/>
      <c r="C212" s="119"/>
      <c r="D212" s="119"/>
    </row>
    <row r="213" spans="1:4" x14ac:dyDescent="0.25">
      <c r="A213" s="119"/>
      <c r="B213" s="119"/>
      <c r="C213" s="119"/>
      <c r="D213" s="119"/>
    </row>
    <row r="214" spans="1:4" x14ac:dyDescent="0.25">
      <c r="A214" s="119"/>
      <c r="B214" s="119"/>
      <c r="C214" s="119"/>
      <c r="D214" s="119"/>
    </row>
    <row r="215" spans="1:4" x14ac:dyDescent="0.25">
      <c r="A215" s="119"/>
      <c r="B215" s="119"/>
      <c r="C215" s="119"/>
      <c r="D215" s="119"/>
    </row>
    <row r="216" spans="1:4" x14ac:dyDescent="0.25">
      <c r="A216" s="119"/>
      <c r="B216" s="119"/>
      <c r="C216" s="119"/>
      <c r="D216" s="119"/>
    </row>
    <row r="217" spans="1:4" x14ac:dyDescent="0.25">
      <c r="A217" s="119"/>
      <c r="B217" s="119"/>
      <c r="C217" s="119"/>
      <c r="D217" s="119"/>
    </row>
    <row r="218" spans="1:4" x14ac:dyDescent="0.25">
      <c r="A218" s="119"/>
      <c r="B218" s="119"/>
      <c r="C218" s="119"/>
      <c r="D218" s="119"/>
    </row>
    <row r="219" spans="1:4" x14ac:dyDescent="0.25">
      <c r="A219" s="119"/>
      <c r="B219" s="119"/>
      <c r="C219" s="119"/>
      <c r="D219" s="119"/>
    </row>
    <row r="220" spans="1:4" x14ac:dyDescent="0.25">
      <c r="A220" s="119"/>
      <c r="B220" s="119"/>
      <c r="C220" s="119"/>
      <c r="D220" s="119"/>
    </row>
    <row r="221" spans="1:4" x14ac:dyDescent="0.25">
      <c r="A221" s="119"/>
      <c r="B221" s="119"/>
      <c r="C221" s="119"/>
      <c r="D221" s="119"/>
    </row>
    <row r="222" spans="1:4" x14ac:dyDescent="0.25">
      <c r="A222" s="119"/>
      <c r="B222" s="119"/>
      <c r="C222" s="119"/>
      <c r="D222" s="119"/>
    </row>
    <row r="223" spans="1:4" x14ac:dyDescent="0.25">
      <c r="A223" s="119"/>
      <c r="B223" s="119"/>
      <c r="C223" s="119"/>
      <c r="D223" s="119"/>
    </row>
    <row r="224" spans="1:4" x14ac:dyDescent="0.25">
      <c r="A224" s="119"/>
      <c r="B224" s="119"/>
      <c r="C224" s="119"/>
      <c r="D224" s="119"/>
    </row>
    <row r="225" spans="1:4" x14ac:dyDescent="0.25">
      <c r="A225" s="119"/>
      <c r="B225" s="119"/>
      <c r="C225" s="119"/>
      <c r="D225" s="119"/>
    </row>
    <row r="226" spans="1:4" x14ac:dyDescent="0.25">
      <c r="A226" s="119"/>
      <c r="B226" s="119"/>
      <c r="C226" s="119"/>
      <c r="D226" s="119"/>
    </row>
    <row r="227" spans="1:4" x14ac:dyDescent="0.25">
      <c r="A227" s="119"/>
      <c r="B227" s="119"/>
      <c r="C227" s="119"/>
      <c r="D227" s="119"/>
    </row>
    <row r="228" spans="1:4" x14ac:dyDescent="0.25">
      <c r="A228" s="119"/>
      <c r="B228" s="119"/>
      <c r="C228" s="119"/>
      <c r="D228" s="119"/>
    </row>
    <row r="229" spans="1:4" x14ac:dyDescent="0.25">
      <c r="A229" s="119"/>
      <c r="B229" s="119"/>
      <c r="C229" s="119"/>
      <c r="D229" s="119"/>
    </row>
    <row r="230" spans="1:4" x14ac:dyDescent="0.25">
      <c r="A230" s="119"/>
      <c r="B230" s="119"/>
      <c r="C230" s="119"/>
      <c r="D230" s="119"/>
    </row>
    <row r="231" spans="1:4" x14ac:dyDescent="0.25">
      <c r="A231" s="119"/>
      <c r="B231" s="119"/>
      <c r="C231" s="119"/>
      <c r="D231" s="119"/>
    </row>
    <row r="232" spans="1:4" x14ac:dyDescent="0.25">
      <c r="A232" s="119"/>
      <c r="B232" s="119"/>
      <c r="C232" s="119"/>
      <c r="D232" s="119"/>
    </row>
    <row r="233" spans="1:4" x14ac:dyDescent="0.25">
      <c r="A233" s="119"/>
      <c r="B233" s="119"/>
      <c r="C233" s="119"/>
      <c r="D233" s="119"/>
    </row>
    <row r="234" spans="1:4" x14ac:dyDescent="0.25">
      <c r="A234" s="119"/>
      <c r="B234" s="119"/>
      <c r="C234" s="119"/>
      <c r="D234" s="119"/>
    </row>
    <row r="235" spans="1:4" x14ac:dyDescent="0.25">
      <c r="A235" s="119"/>
      <c r="B235" s="119"/>
      <c r="C235" s="119"/>
      <c r="D235" s="119"/>
    </row>
    <row r="236" spans="1:4" x14ac:dyDescent="0.25">
      <c r="A236" s="119"/>
      <c r="B236" s="119"/>
      <c r="C236" s="119"/>
      <c r="D236" s="119"/>
    </row>
    <row r="237" spans="1:4" x14ac:dyDescent="0.25">
      <c r="A237" s="119"/>
      <c r="B237" s="119"/>
      <c r="C237" s="119"/>
      <c r="D237" s="119"/>
    </row>
  </sheetData>
  <mergeCells count="16">
    <mergeCell ref="A1:D1"/>
    <mergeCell ref="A28:D28"/>
    <mergeCell ref="A2:H2"/>
    <mergeCell ref="A5:D5"/>
    <mergeCell ref="A14:H14"/>
    <mergeCell ref="A16:D16"/>
    <mergeCell ref="A25:H25"/>
    <mergeCell ref="A107:H107"/>
    <mergeCell ref="A40:D40"/>
    <mergeCell ref="A52:D52"/>
    <mergeCell ref="A64:D64"/>
    <mergeCell ref="A103:H103"/>
    <mergeCell ref="A104:H104"/>
    <mergeCell ref="A106:H106"/>
    <mergeCell ref="A76:D76"/>
    <mergeCell ref="A88:D88"/>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5D71B-C9BD-460B-A612-9191CE0F0065}">
  <sheetPr>
    <pageSetUpPr fitToPage="1"/>
  </sheetPr>
  <dimension ref="A1:D162"/>
  <sheetViews>
    <sheetView showGridLines="0" zoomScale="85" zoomScaleNormal="100" workbookViewId="0">
      <selection activeCell="B121" sqref="B121"/>
    </sheetView>
  </sheetViews>
  <sheetFormatPr defaultRowHeight="15" x14ac:dyDescent="0.25"/>
  <cols>
    <col min="1" max="1" width="26.5703125" style="1" customWidth="1"/>
    <col min="2" max="2" width="160.7109375" customWidth="1"/>
  </cols>
  <sheetData>
    <row r="1" spans="1:2" s="2" customFormat="1" ht="26.25" x14ac:dyDescent="0.25">
      <c r="A1" s="368" t="s">
        <v>10</v>
      </c>
      <c r="B1" s="368"/>
    </row>
    <row r="2" spans="1:2" s="2" customFormat="1" ht="74.25" customHeight="1" x14ac:dyDescent="0.25">
      <c r="A2" s="369" t="s">
        <v>11</v>
      </c>
      <c r="B2" s="369"/>
    </row>
    <row r="3" spans="1:2" s="2" customFormat="1" ht="48.6" customHeight="1" thickBot="1" x14ac:dyDescent="0.3">
      <c r="A3" s="10" t="s">
        <v>206</v>
      </c>
      <c r="B3" s="350"/>
    </row>
    <row r="4" spans="1:2" ht="18.75" x14ac:dyDescent="0.25">
      <c r="A4" s="14" t="s">
        <v>77</v>
      </c>
      <c r="B4" s="15" t="s">
        <v>78</v>
      </c>
    </row>
    <row r="5" spans="1:2" ht="15.75" x14ac:dyDescent="0.25">
      <c r="A5" s="16" t="s">
        <v>12</v>
      </c>
      <c r="B5" s="17" t="s">
        <v>13</v>
      </c>
    </row>
    <row r="6" spans="1:2" ht="15.75" x14ac:dyDescent="0.25">
      <c r="A6" s="16" t="s">
        <v>14</v>
      </c>
      <c r="B6" s="17" t="s">
        <v>15</v>
      </c>
    </row>
    <row r="7" spans="1:2" ht="15.75" x14ac:dyDescent="0.25">
      <c r="A7" s="16" t="s">
        <v>16</v>
      </c>
      <c r="B7" s="17" t="s">
        <v>17</v>
      </c>
    </row>
    <row r="8" spans="1:2" ht="15.75" x14ac:dyDescent="0.25">
      <c r="A8" s="16" t="s">
        <v>18</v>
      </c>
      <c r="B8" s="17" t="s">
        <v>19</v>
      </c>
    </row>
    <row r="9" spans="1:2" ht="15.75" x14ac:dyDescent="0.25">
      <c r="A9" s="16" t="s">
        <v>3</v>
      </c>
      <c r="B9" s="17" t="s">
        <v>20</v>
      </c>
    </row>
    <row r="10" spans="1:2" ht="15.75" x14ac:dyDescent="0.25">
      <c r="A10" s="16" t="s">
        <v>21</v>
      </c>
      <c r="B10" s="17" t="s">
        <v>22</v>
      </c>
    </row>
    <row r="11" spans="1:2" ht="15.75" x14ac:dyDescent="0.25">
      <c r="A11" s="16" t="s">
        <v>23</v>
      </c>
      <c r="B11" s="17" t="s">
        <v>24</v>
      </c>
    </row>
    <row r="12" spans="1:2" ht="15.75" x14ac:dyDescent="0.25">
      <c r="A12" s="16" t="s">
        <v>25</v>
      </c>
      <c r="B12" s="17" t="s">
        <v>26</v>
      </c>
    </row>
    <row r="13" spans="1:2" ht="47.25" x14ac:dyDescent="0.25">
      <c r="A13" s="16" t="s">
        <v>27</v>
      </c>
      <c r="B13" s="17" t="s">
        <v>28</v>
      </c>
    </row>
    <row r="14" spans="1:2" ht="47.25" x14ac:dyDescent="0.25">
      <c r="A14" s="16" t="s">
        <v>29</v>
      </c>
      <c r="B14" s="17" t="s">
        <v>30</v>
      </c>
    </row>
    <row r="15" spans="1:2" ht="15.75" x14ac:dyDescent="0.25">
      <c r="A15" s="16" t="s">
        <v>31</v>
      </c>
      <c r="B15" s="17" t="s">
        <v>32</v>
      </c>
    </row>
    <row r="16" spans="1:2" ht="47.25" customHeight="1" x14ac:dyDescent="0.25">
      <c r="A16" s="452" t="s">
        <v>33</v>
      </c>
      <c r="B16" s="17" t="s">
        <v>34</v>
      </c>
    </row>
    <row r="17" spans="1:2" ht="47.25" x14ac:dyDescent="0.25">
      <c r="A17" s="452"/>
      <c r="B17" s="17" t="s">
        <v>35</v>
      </c>
    </row>
    <row r="18" spans="1:2" ht="47.1" customHeight="1" x14ac:dyDescent="0.25">
      <c r="A18" s="452" t="s">
        <v>209</v>
      </c>
      <c r="B18" s="17" t="s">
        <v>210</v>
      </c>
    </row>
    <row r="19" spans="1:2" ht="47.25" x14ac:dyDescent="0.25">
      <c r="A19" s="452"/>
      <c r="B19" s="17" t="s">
        <v>211</v>
      </c>
    </row>
    <row r="20" spans="1:2" ht="31.5" x14ac:dyDescent="0.25">
      <c r="A20" s="16" t="s">
        <v>36</v>
      </c>
      <c r="B20" s="17" t="s">
        <v>801</v>
      </c>
    </row>
    <row r="21" spans="1:2" ht="15.75" x14ac:dyDescent="0.25">
      <c r="A21" s="16" t="s">
        <v>37</v>
      </c>
      <c r="B21" s="17" t="s">
        <v>38</v>
      </c>
    </row>
    <row r="22" spans="1:2" ht="15.75" x14ac:dyDescent="0.25">
      <c r="A22" s="16" t="s">
        <v>39</v>
      </c>
      <c r="B22" s="17" t="s">
        <v>40</v>
      </c>
    </row>
    <row r="23" spans="1:2" ht="15.75" x14ac:dyDescent="0.25">
      <c r="A23" s="16" t="s">
        <v>41</v>
      </c>
      <c r="B23" s="17" t="s">
        <v>42</v>
      </c>
    </row>
    <row r="24" spans="1:2" ht="31.5" x14ac:dyDescent="0.25">
      <c r="A24" s="16" t="s">
        <v>43</v>
      </c>
      <c r="B24" s="17" t="s">
        <v>44</v>
      </c>
    </row>
    <row r="25" spans="1:2" ht="31.5" x14ac:dyDescent="0.25">
      <c r="A25" s="16" t="s">
        <v>45</v>
      </c>
      <c r="B25" s="17" t="s">
        <v>46</v>
      </c>
    </row>
    <row r="26" spans="1:2" ht="15.75" x14ac:dyDescent="0.25">
      <c r="A26" s="16" t="s">
        <v>47</v>
      </c>
      <c r="B26" s="17" t="s">
        <v>48</v>
      </c>
    </row>
    <row r="27" spans="1:2" ht="15.75" x14ac:dyDescent="0.25">
      <c r="A27" s="16" t="s">
        <v>49</v>
      </c>
      <c r="B27" s="17" t="s">
        <v>50</v>
      </c>
    </row>
    <row r="28" spans="1:2" ht="15.75" x14ac:dyDescent="0.25">
      <c r="A28" s="16" t="s">
        <v>51</v>
      </c>
      <c r="B28" s="17" t="s">
        <v>52</v>
      </c>
    </row>
    <row r="29" spans="1:2" ht="15.75" x14ac:dyDescent="0.25">
      <c r="A29" s="16" t="s">
        <v>53</v>
      </c>
      <c r="B29" s="17" t="s">
        <v>54</v>
      </c>
    </row>
    <row r="30" spans="1:2" ht="15.75" x14ac:dyDescent="0.25">
      <c r="A30" s="16" t="s">
        <v>55</v>
      </c>
      <c r="B30" s="17" t="s">
        <v>56</v>
      </c>
    </row>
    <row r="31" spans="1:2" ht="15.75" x14ac:dyDescent="0.25">
      <c r="A31" s="16" t="s">
        <v>1</v>
      </c>
      <c r="B31" s="17" t="s">
        <v>57</v>
      </c>
    </row>
    <row r="32" spans="1:2" ht="31.5" x14ac:dyDescent="0.25">
      <c r="A32" s="16" t="s">
        <v>233</v>
      </c>
      <c r="B32" s="17" t="s">
        <v>58</v>
      </c>
    </row>
    <row r="33" spans="1:2" ht="15.75" x14ac:dyDescent="0.25">
      <c r="A33" s="16" t="s">
        <v>2</v>
      </c>
      <c r="B33" s="17" t="s">
        <v>59</v>
      </c>
    </row>
    <row r="34" spans="1:2" ht="31.5" x14ac:dyDescent="0.25">
      <c r="A34" s="16" t="s">
        <v>60</v>
      </c>
      <c r="B34" s="17" t="s">
        <v>61</v>
      </c>
    </row>
    <row r="35" spans="1:2" ht="15.75" x14ac:dyDescent="0.25">
      <c r="A35" s="16" t="s">
        <v>62</v>
      </c>
      <c r="B35" s="17" t="s">
        <v>63</v>
      </c>
    </row>
    <row r="36" spans="1:2" ht="31.5" x14ac:dyDescent="0.25">
      <c r="A36" s="16" t="s">
        <v>64</v>
      </c>
      <c r="B36" s="17" t="s">
        <v>65</v>
      </c>
    </row>
    <row r="37" spans="1:2" ht="15.75" x14ac:dyDescent="0.25">
      <c r="A37" s="16" t="s">
        <v>66</v>
      </c>
      <c r="B37" s="17" t="s">
        <v>212</v>
      </c>
    </row>
    <row r="38" spans="1:2" ht="15.75" x14ac:dyDescent="0.25">
      <c r="A38" s="16" t="s">
        <v>5</v>
      </c>
      <c r="B38" s="17" t="s">
        <v>213</v>
      </c>
    </row>
    <row r="39" spans="1:2" ht="15.75" x14ac:dyDescent="0.25">
      <c r="A39" s="452" t="s">
        <v>67</v>
      </c>
      <c r="B39" s="17" t="s">
        <v>68</v>
      </c>
    </row>
    <row r="40" spans="1:2" ht="15.75" x14ac:dyDescent="0.25">
      <c r="A40" s="452"/>
      <c r="B40" s="17" t="s">
        <v>69</v>
      </c>
    </row>
    <row r="41" spans="1:2" ht="47.25" x14ac:dyDescent="0.25">
      <c r="A41" s="452"/>
      <c r="B41" s="17" t="s">
        <v>70</v>
      </c>
    </row>
    <row r="42" spans="1:2" ht="47.25" x14ac:dyDescent="0.25">
      <c r="A42" s="452"/>
      <c r="B42" s="17" t="s">
        <v>71</v>
      </c>
    </row>
    <row r="43" spans="1:2" ht="15.75" x14ac:dyDescent="0.25">
      <c r="A43" s="452"/>
      <c r="B43" s="17" t="s">
        <v>72</v>
      </c>
    </row>
    <row r="44" spans="1:2" ht="15.75" x14ac:dyDescent="0.25">
      <c r="A44" s="452"/>
      <c r="B44" s="17" t="s">
        <v>73</v>
      </c>
    </row>
    <row r="45" spans="1:2" ht="15.75" x14ac:dyDescent="0.25">
      <c r="A45" s="452"/>
      <c r="B45" s="17" t="s">
        <v>74</v>
      </c>
    </row>
    <row r="46" spans="1:2" ht="15.75" x14ac:dyDescent="0.25">
      <c r="A46" s="16" t="s">
        <v>75</v>
      </c>
      <c r="B46" s="17" t="s">
        <v>76</v>
      </c>
    </row>
    <row r="47" spans="1:2" ht="31.5" x14ac:dyDescent="0.25">
      <c r="A47" s="452" t="s">
        <v>228</v>
      </c>
      <c r="B47" s="17" t="s">
        <v>214</v>
      </c>
    </row>
    <row r="48" spans="1:2" ht="15.75" x14ac:dyDescent="0.25">
      <c r="A48" s="452"/>
      <c r="B48" s="17" t="s">
        <v>215</v>
      </c>
    </row>
    <row r="49" spans="1:2" ht="15.75" x14ac:dyDescent="0.25">
      <c r="A49" s="452"/>
      <c r="B49" s="17" t="s">
        <v>216</v>
      </c>
    </row>
    <row r="50" spans="1:2" ht="15.75" customHeight="1" x14ac:dyDescent="0.25">
      <c r="A50" s="452" t="s">
        <v>802</v>
      </c>
      <c r="B50" s="351" t="s">
        <v>803</v>
      </c>
    </row>
    <row r="51" spans="1:2" ht="15.75" x14ac:dyDescent="0.25">
      <c r="A51" s="452"/>
      <c r="B51" s="17" t="s">
        <v>217</v>
      </c>
    </row>
    <row r="52" spans="1:2" ht="35.450000000000003" customHeight="1" x14ac:dyDescent="0.25">
      <c r="A52" s="452"/>
      <c r="B52" s="17" t="s">
        <v>218</v>
      </c>
    </row>
    <row r="53" spans="1:2" ht="86.25" customHeight="1" x14ac:dyDescent="0.25">
      <c r="A53" s="452"/>
      <c r="B53" s="17" t="s">
        <v>804</v>
      </c>
    </row>
    <row r="54" spans="1:2" ht="87.6" customHeight="1" x14ac:dyDescent="0.25">
      <c r="A54" s="452"/>
      <c r="B54" s="17" t="s">
        <v>231</v>
      </c>
    </row>
    <row r="55" spans="1:2" ht="31.5" x14ac:dyDescent="0.25">
      <c r="A55" s="452"/>
      <c r="B55" s="17" t="s">
        <v>219</v>
      </c>
    </row>
    <row r="56" spans="1:2" ht="78.75" x14ac:dyDescent="0.25">
      <c r="A56" s="452"/>
      <c r="B56" s="17" t="s">
        <v>229</v>
      </c>
    </row>
    <row r="57" spans="1:2" ht="15.75" x14ac:dyDescent="0.25">
      <c r="A57" s="452"/>
      <c r="B57" s="17" t="s">
        <v>220</v>
      </c>
    </row>
    <row r="58" spans="1:2" ht="31.5" x14ac:dyDescent="0.25">
      <c r="A58" s="452"/>
      <c r="B58" s="17" t="s">
        <v>805</v>
      </c>
    </row>
    <row r="59" spans="1:2" ht="15.75" x14ac:dyDescent="0.25">
      <c r="A59" s="452"/>
      <c r="B59" s="17" t="s">
        <v>806</v>
      </c>
    </row>
    <row r="60" spans="1:2" ht="15.75" x14ac:dyDescent="0.25">
      <c r="A60" s="453" t="s">
        <v>807</v>
      </c>
      <c r="B60" s="352" t="s">
        <v>808</v>
      </c>
    </row>
    <row r="61" spans="1:2" ht="15.75" x14ac:dyDescent="0.25">
      <c r="A61" s="454"/>
      <c r="B61" s="353" t="s">
        <v>809</v>
      </c>
    </row>
    <row r="62" spans="1:2" ht="51" customHeight="1" x14ac:dyDescent="0.25">
      <c r="A62" s="454"/>
      <c r="B62" s="354" t="s">
        <v>810</v>
      </c>
    </row>
    <row r="63" spans="1:2" ht="15.75" x14ac:dyDescent="0.25">
      <c r="A63" s="452" t="s">
        <v>811</v>
      </c>
      <c r="B63" s="355" t="s">
        <v>812</v>
      </c>
    </row>
    <row r="64" spans="1:2" ht="31.5" x14ac:dyDescent="0.25">
      <c r="A64" s="452"/>
      <c r="B64" s="17" t="s">
        <v>813</v>
      </c>
    </row>
    <row r="65" spans="1:2" ht="15.75" x14ac:dyDescent="0.25">
      <c r="A65" s="452"/>
      <c r="B65" s="17" t="s">
        <v>221</v>
      </c>
    </row>
    <row r="66" spans="1:2" ht="15.75" x14ac:dyDescent="0.25">
      <c r="A66" s="452"/>
      <c r="B66" s="17" t="s">
        <v>814</v>
      </c>
    </row>
    <row r="67" spans="1:2" ht="78.75" x14ac:dyDescent="0.25">
      <c r="A67" s="452"/>
      <c r="B67" s="17" t="s">
        <v>230</v>
      </c>
    </row>
    <row r="68" spans="1:2" ht="15.75" x14ac:dyDescent="0.25">
      <c r="A68" s="452"/>
      <c r="B68" s="17" t="s">
        <v>806</v>
      </c>
    </row>
    <row r="69" spans="1:2" ht="15.75" x14ac:dyDescent="0.25">
      <c r="A69" s="445" t="s">
        <v>815</v>
      </c>
      <c r="B69" s="351" t="s">
        <v>816</v>
      </c>
    </row>
    <row r="70" spans="1:2" ht="15.75" x14ac:dyDescent="0.25">
      <c r="A70" s="445"/>
      <c r="B70" s="17" t="s">
        <v>222</v>
      </c>
    </row>
    <row r="71" spans="1:2" ht="50.45" customHeight="1" x14ac:dyDescent="0.25">
      <c r="A71" s="445"/>
      <c r="B71" s="17" t="s">
        <v>817</v>
      </c>
    </row>
    <row r="72" spans="1:2" ht="47.25" x14ac:dyDescent="0.25">
      <c r="A72" s="445"/>
      <c r="B72" s="17" t="s">
        <v>818</v>
      </c>
    </row>
    <row r="73" spans="1:2" ht="31.5" x14ac:dyDescent="0.25">
      <c r="A73" s="445"/>
      <c r="B73" s="17" t="s">
        <v>801</v>
      </c>
    </row>
    <row r="74" spans="1:2" ht="15.75" x14ac:dyDescent="0.25">
      <c r="A74" s="445"/>
      <c r="B74" s="17" t="s">
        <v>819</v>
      </c>
    </row>
    <row r="75" spans="1:2" ht="15.75" x14ac:dyDescent="0.25">
      <c r="A75" s="445" t="s">
        <v>232</v>
      </c>
      <c r="B75" s="351" t="s">
        <v>820</v>
      </c>
    </row>
    <row r="76" spans="1:2" ht="15.75" x14ac:dyDescent="0.25">
      <c r="A76" s="445"/>
      <c r="B76" s="17" t="s">
        <v>223</v>
      </c>
    </row>
    <row r="77" spans="1:2" ht="83.45" customHeight="1" x14ac:dyDescent="0.25">
      <c r="A77" s="445"/>
      <c r="B77" s="17" t="s">
        <v>230</v>
      </c>
    </row>
    <row r="78" spans="1:2" ht="78.75" x14ac:dyDescent="0.25">
      <c r="A78" s="445"/>
      <c r="B78" s="18" t="s">
        <v>229</v>
      </c>
    </row>
    <row r="79" spans="1:2" ht="15.75" x14ac:dyDescent="0.25">
      <c r="A79" s="445"/>
      <c r="B79" s="17" t="s">
        <v>220</v>
      </c>
    </row>
    <row r="80" spans="1:2" ht="31.5" x14ac:dyDescent="0.25">
      <c r="A80" s="445"/>
      <c r="B80" s="17" t="s">
        <v>821</v>
      </c>
    </row>
    <row r="81" spans="1:2" ht="15.75" x14ac:dyDescent="0.25">
      <c r="A81" s="445"/>
      <c r="B81" s="17" t="s">
        <v>819</v>
      </c>
    </row>
    <row r="82" spans="1:2" ht="15.75" x14ac:dyDescent="0.25">
      <c r="A82" s="444" t="s">
        <v>822</v>
      </c>
      <c r="B82" s="351" t="s">
        <v>823</v>
      </c>
    </row>
    <row r="83" spans="1:2" ht="15.75" x14ac:dyDescent="0.25">
      <c r="A83" s="444"/>
      <c r="B83" s="17" t="s">
        <v>223</v>
      </c>
    </row>
    <row r="84" spans="1:2" ht="31.5" x14ac:dyDescent="0.25">
      <c r="A84" s="444"/>
      <c r="B84" s="17" t="s">
        <v>219</v>
      </c>
    </row>
    <row r="85" spans="1:2" ht="15.75" x14ac:dyDescent="0.25">
      <c r="A85" s="444"/>
      <c r="B85" s="17" t="s">
        <v>224</v>
      </c>
    </row>
    <row r="86" spans="1:2" ht="47.25" x14ac:dyDescent="0.25">
      <c r="A86" s="444"/>
      <c r="B86" s="17" t="s">
        <v>225</v>
      </c>
    </row>
    <row r="87" spans="1:2" ht="15.75" x14ac:dyDescent="0.25">
      <c r="A87" s="444"/>
      <c r="B87" s="17" t="s">
        <v>226</v>
      </c>
    </row>
    <row r="88" spans="1:2" ht="15.75" x14ac:dyDescent="0.25">
      <c r="A88" s="444"/>
      <c r="B88" s="17" t="s">
        <v>227</v>
      </c>
    </row>
    <row r="89" spans="1:2" ht="15.75" x14ac:dyDescent="0.25">
      <c r="A89" s="444"/>
      <c r="B89" s="17" t="s">
        <v>220</v>
      </c>
    </row>
    <row r="90" spans="1:2" ht="78.75" x14ac:dyDescent="0.25">
      <c r="A90" s="444"/>
      <c r="B90" s="17" t="s">
        <v>230</v>
      </c>
    </row>
    <row r="91" spans="1:2" ht="15.75" x14ac:dyDescent="0.25">
      <c r="A91" s="444"/>
      <c r="B91" s="17" t="s">
        <v>819</v>
      </c>
    </row>
    <row r="92" spans="1:2" ht="15.6" customHeight="1" x14ac:dyDescent="0.25">
      <c r="A92" s="443" t="s">
        <v>824</v>
      </c>
      <c r="B92" s="19" t="s">
        <v>825</v>
      </c>
    </row>
    <row r="93" spans="1:2" ht="15.75" x14ac:dyDescent="0.25">
      <c r="A93" s="443"/>
      <c r="B93" s="356" t="s">
        <v>826</v>
      </c>
    </row>
    <row r="94" spans="1:2" ht="15.75" x14ac:dyDescent="0.25">
      <c r="A94" s="443"/>
      <c r="B94" s="20" t="s">
        <v>223</v>
      </c>
    </row>
    <row r="95" spans="1:2" ht="15.75" x14ac:dyDescent="0.25">
      <c r="A95" s="443"/>
      <c r="B95" s="19" t="s">
        <v>827</v>
      </c>
    </row>
    <row r="96" spans="1:2" ht="63" x14ac:dyDescent="0.25">
      <c r="A96" s="443"/>
      <c r="B96" s="20" t="s">
        <v>828</v>
      </c>
    </row>
    <row r="97" spans="1:2" ht="31.5" x14ac:dyDescent="0.25">
      <c r="A97" s="443"/>
      <c r="B97" s="20" t="s">
        <v>829</v>
      </c>
    </row>
    <row r="98" spans="1:2" ht="48.95" customHeight="1" x14ac:dyDescent="0.25">
      <c r="A98" s="443"/>
      <c r="B98" s="19" t="s">
        <v>830</v>
      </c>
    </row>
    <row r="99" spans="1:2" ht="31.5" x14ac:dyDescent="0.25">
      <c r="A99" s="443"/>
      <c r="B99" s="20" t="s">
        <v>831</v>
      </c>
    </row>
    <row r="100" spans="1:2" ht="143.44999999999999" customHeight="1" x14ac:dyDescent="0.25">
      <c r="A100" s="443"/>
      <c r="B100" s="19" t="s">
        <v>832</v>
      </c>
    </row>
    <row r="101" spans="1:2" ht="66" customHeight="1" x14ac:dyDescent="0.25">
      <c r="A101" s="443"/>
      <c r="B101" s="20" t="s">
        <v>833</v>
      </c>
    </row>
    <row r="102" spans="1:2" ht="31.5" x14ac:dyDescent="0.25">
      <c r="A102" s="443" t="s">
        <v>834</v>
      </c>
      <c r="B102" s="20" t="s">
        <v>835</v>
      </c>
    </row>
    <row r="103" spans="1:2" ht="147.94999999999999" customHeight="1" x14ac:dyDescent="0.25">
      <c r="A103" s="443"/>
      <c r="B103" s="357" t="s">
        <v>836</v>
      </c>
    </row>
    <row r="104" spans="1:2" ht="15.6" customHeight="1" x14ac:dyDescent="0.25">
      <c r="A104" s="443"/>
      <c r="B104" s="20" t="s">
        <v>837</v>
      </c>
    </row>
    <row r="105" spans="1:2" ht="15.75" x14ac:dyDescent="0.25">
      <c r="A105" s="443"/>
      <c r="B105" s="358" t="s">
        <v>819</v>
      </c>
    </row>
    <row r="106" spans="1:2" ht="31.5" x14ac:dyDescent="0.25">
      <c r="A106" s="443"/>
      <c r="B106" s="359" t="s">
        <v>838</v>
      </c>
    </row>
    <row r="107" spans="1:2" ht="15.75" x14ac:dyDescent="0.25">
      <c r="A107" s="443"/>
      <c r="B107" s="20" t="s">
        <v>839</v>
      </c>
    </row>
    <row r="108" spans="1:2" ht="15.75" x14ac:dyDescent="0.25">
      <c r="A108" s="444" t="s">
        <v>840</v>
      </c>
      <c r="B108" s="20" t="s">
        <v>841</v>
      </c>
    </row>
    <row r="109" spans="1:2" ht="15.75" x14ac:dyDescent="0.25">
      <c r="A109" s="444"/>
      <c r="B109" s="355" t="s">
        <v>812</v>
      </c>
    </row>
    <row r="110" spans="1:2" ht="15.75" x14ac:dyDescent="0.25">
      <c r="A110" s="444"/>
      <c r="B110" s="353" t="s">
        <v>809</v>
      </c>
    </row>
    <row r="111" spans="1:2" ht="47.25" x14ac:dyDescent="0.25">
      <c r="A111" s="444"/>
      <c r="B111" s="354" t="s">
        <v>810</v>
      </c>
    </row>
    <row r="112" spans="1:2" ht="31.5" x14ac:dyDescent="0.25">
      <c r="A112" s="444"/>
      <c r="B112" s="17" t="s">
        <v>842</v>
      </c>
    </row>
    <row r="113" spans="1:2" ht="15.75" x14ac:dyDescent="0.25">
      <c r="A113" s="444"/>
      <c r="B113" s="17" t="s">
        <v>221</v>
      </c>
    </row>
    <row r="114" spans="1:2" ht="15.75" x14ac:dyDescent="0.25">
      <c r="A114" s="444"/>
      <c r="B114" s="17" t="s">
        <v>814</v>
      </c>
    </row>
    <row r="115" spans="1:2" ht="15.75" x14ac:dyDescent="0.25">
      <c r="A115" s="444"/>
      <c r="B115" s="20" t="s">
        <v>843</v>
      </c>
    </row>
    <row r="116" spans="1:2" ht="15.75" x14ac:dyDescent="0.25">
      <c r="A116" s="444"/>
      <c r="B116" s="20" t="s">
        <v>844</v>
      </c>
    </row>
    <row r="117" spans="1:2" ht="21" customHeight="1" x14ac:dyDescent="0.25">
      <c r="A117" s="444"/>
      <c r="B117" s="20" t="s">
        <v>845</v>
      </c>
    </row>
    <row r="118" spans="1:2" ht="31.5" x14ac:dyDescent="0.25">
      <c r="A118" s="444"/>
      <c r="B118" s="20" t="s">
        <v>846</v>
      </c>
    </row>
    <row r="119" spans="1:2" ht="31.5" x14ac:dyDescent="0.25">
      <c r="A119" s="444"/>
      <c r="B119" s="20" t="s">
        <v>847</v>
      </c>
    </row>
    <row r="120" spans="1:2" ht="15.6" customHeight="1" x14ac:dyDescent="0.25">
      <c r="A120" s="445" t="s">
        <v>848</v>
      </c>
      <c r="B120" s="18" t="s">
        <v>849</v>
      </c>
    </row>
    <row r="121" spans="1:2" ht="15.75" x14ac:dyDescent="0.25">
      <c r="A121" s="445"/>
      <c r="B121" s="19" t="s">
        <v>850</v>
      </c>
    </row>
    <row r="122" spans="1:2" ht="15.75" x14ac:dyDescent="0.25">
      <c r="A122" s="445"/>
      <c r="B122" s="19" t="s">
        <v>851</v>
      </c>
    </row>
    <row r="123" spans="1:2" ht="15.75" x14ac:dyDescent="0.25">
      <c r="A123" s="445"/>
      <c r="B123" s="19" t="s">
        <v>852</v>
      </c>
    </row>
    <row r="124" spans="1:2" ht="15.75" x14ac:dyDescent="0.25">
      <c r="A124" s="445"/>
      <c r="B124" s="19" t="s">
        <v>853</v>
      </c>
    </row>
    <row r="125" spans="1:2" ht="15.75" x14ac:dyDescent="0.25">
      <c r="A125" s="446" t="s">
        <v>854</v>
      </c>
      <c r="B125" s="19" t="s">
        <v>855</v>
      </c>
    </row>
    <row r="126" spans="1:2" ht="15.6" customHeight="1" x14ac:dyDescent="0.25">
      <c r="A126" s="447"/>
      <c r="B126" s="18" t="s">
        <v>856</v>
      </c>
    </row>
    <row r="127" spans="1:2" ht="15.75" x14ac:dyDescent="0.25">
      <c r="A127" s="447"/>
      <c r="B127" s="18" t="s">
        <v>857</v>
      </c>
    </row>
    <row r="128" spans="1:2" ht="16.5" customHeight="1" x14ac:dyDescent="0.25">
      <c r="A128" s="447"/>
      <c r="B128" s="18" t="s">
        <v>858</v>
      </c>
    </row>
    <row r="129" spans="1:4" ht="16.5" customHeight="1" x14ac:dyDescent="0.25">
      <c r="A129" s="447"/>
      <c r="B129" s="18" t="s">
        <v>859</v>
      </c>
    </row>
    <row r="130" spans="1:4" ht="16.5" customHeight="1" x14ac:dyDescent="0.25">
      <c r="A130" s="447"/>
      <c r="B130" s="19" t="s">
        <v>860</v>
      </c>
    </row>
    <row r="131" spans="1:4" ht="16.5" customHeight="1" x14ac:dyDescent="0.25">
      <c r="A131" s="447"/>
      <c r="B131" s="18" t="s">
        <v>856</v>
      </c>
    </row>
    <row r="132" spans="1:4" ht="16.5" customHeight="1" x14ac:dyDescent="0.25">
      <c r="A132" s="447"/>
      <c r="B132" s="18" t="s">
        <v>857</v>
      </c>
    </row>
    <row r="133" spans="1:4" ht="16.5" customHeight="1" x14ac:dyDescent="0.25">
      <c r="A133" s="447"/>
      <c r="B133" s="18" t="s">
        <v>861</v>
      </c>
    </row>
    <row r="134" spans="1:4" ht="16.5" customHeight="1" x14ac:dyDescent="0.25">
      <c r="A134" s="447"/>
      <c r="B134" s="18" t="s">
        <v>859</v>
      </c>
    </row>
    <row r="135" spans="1:4" ht="15.75" x14ac:dyDescent="0.25">
      <c r="A135" s="447"/>
      <c r="B135" s="19" t="s">
        <v>862</v>
      </c>
    </row>
    <row r="136" spans="1:4" ht="15.75" x14ac:dyDescent="0.25">
      <c r="A136" s="447"/>
      <c r="B136" s="18" t="s">
        <v>856</v>
      </c>
    </row>
    <row r="137" spans="1:4" ht="15.75" x14ac:dyDescent="0.25">
      <c r="A137" s="447"/>
      <c r="B137" s="18" t="s">
        <v>857</v>
      </c>
      <c r="D137" s="75"/>
    </row>
    <row r="138" spans="1:4" ht="15.75" x14ac:dyDescent="0.25">
      <c r="A138" s="447"/>
      <c r="B138" s="18" t="s">
        <v>858</v>
      </c>
    </row>
    <row r="139" spans="1:4" ht="15.75" x14ac:dyDescent="0.25">
      <c r="A139" s="447"/>
      <c r="B139" s="18" t="s">
        <v>859</v>
      </c>
    </row>
    <row r="140" spans="1:4" ht="15.75" x14ac:dyDescent="0.25">
      <c r="A140" s="447"/>
      <c r="B140" s="19" t="s">
        <v>863</v>
      </c>
    </row>
    <row r="141" spans="1:4" ht="15.75" x14ac:dyDescent="0.25">
      <c r="A141" s="447"/>
      <c r="B141" s="18" t="s">
        <v>856</v>
      </c>
    </row>
    <row r="142" spans="1:4" ht="15.75" x14ac:dyDescent="0.25">
      <c r="A142" s="447"/>
      <c r="B142" s="18" t="s">
        <v>857</v>
      </c>
    </row>
    <row r="143" spans="1:4" ht="15.75" x14ac:dyDescent="0.25">
      <c r="A143" s="447"/>
      <c r="B143" s="18" t="s">
        <v>858</v>
      </c>
    </row>
    <row r="144" spans="1:4" ht="15.75" x14ac:dyDescent="0.25">
      <c r="A144" s="447"/>
      <c r="B144" s="18" t="s">
        <v>864</v>
      </c>
    </row>
    <row r="145" spans="1:2" ht="15.75" x14ac:dyDescent="0.25">
      <c r="A145" s="447"/>
      <c r="B145" s="18" t="s">
        <v>865</v>
      </c>
    </row>
    <row r="146" spans="1:2" ht="15.75" x14ac:dyDescent="0.25">
      <c r="A146" s="447"/>
      <c r="B146" s="18" t="s">
        <v>866</v>
      </c>
    </row>
    <row r="147" spans="1:2" ht="54.6" customHeight="1" x14ac:dyDescent="0.25">
      <c r="A147" s="447"/>
      <c r="B147" s="18" t="s">
        <v>867</v>
      </c>
    </row>
    <row r="148" spans="1:2" ht="15.75" x14ac:dyDescent="0.25">
      <c r="A148" s="447"/>
      <c r="B148" s="18" t="s">
        <v>868</v>
      </c>
    </row>
    <row r="149" spans="1:2" ht="31.5" x14ac:dyDescent="0.25">
      <c r="A149" s="447"/>
      <c r="B149" s="18" t="s">
        <v>869</v>
      </c>
    </row>
    <row r="150" spans="1:2" ht="15.75" x14ac:dyDescent="0.25">
      <c r="A150" s="447"/>
      <c r="B150" s="18" t="s">
        <v>217</v>
      </c>
    </row>
    <row r="151" spans="1:2" ht="31.5" x14ac:dyDescent="0.25">
      <c r="A151" s="447"/>
      <c r="B151" s="18" t="s">
        <v>870</v>
      </c>
    </row>
    <row r="152" spans="1:2" ht="94.5" x14ac:dyDescent="0.25">
      <c r="A152" s="447"/>
      <c r="B152" s="18" t="s">
        <v>871</v>
      </c>
    </row>
    <row r="153" spans="1:2" ht="21.6" customHeight="1" x14ac:dyDescent="0.25">
      <c r="A153" s="447"/>
      <c r="B153" s="18" t="s">
        <v>872</v>
      </c>
    </row>
    <row r="154" spans="1:2" ht="54" customHeight="1" x14ac:dyDescent="0.25">
      <c r="A154" s="447"/>
      <c r="B154" s="360" t="s">
        <v>817</v>
      </c>
    </row>
    <row r="155" spans="1:2" ht="15.75" x14ac:dyDescent="0.25">
      <c r="A155" s="448"/>
      <c r="B155" s="360" t="s">
        <v>873</v>
      </c>
    </row>
    <row r="156" spans="1:2" ht="15.75" x14ac:dyDescent="0.25">
      <c r="A156" s="449" t="s">
        <v>874</v>
      </c>
      <c r="B156" s="18" t="s">
        <v>875</v>
      </c>
    </row>
    <row r="157" spans="1:2" ht="15.75" x14ac:dyDescent="0.25">
      <c r="A157" s="450"/>
      <c r="B157" s="18" t="s">
        <v>876</v>
      </c>
    </row>
    <row r="158" spans="1:2" ht="15.75" x14ac:dyDescent="0.25">
      <c r="A158" s="450"/>
      <c r="B158" s="18" t="s">
        <v>877</v>
      </c>
    </row>
    <row r="159" spans="1:2" ht="15.75" x14ac:dyDescent="0.25">
      <c r="A159" s="450"/>
      <c r="B159" s="18" t="s">
        <v>878</v>
      </c>
    </row>
    <row r="160" spans="1:2" ht="15.75" x14ac:dyDescent="0.25">
      <c r="A160" s="450"/>
      <c r="B160" s="18" t="s">
        <v>879</v>
      </c>
    </row>
    <row r="161" spans="1:2" ht="15.75" x14ac:dyDescent="0.25">
      <c r="A161" s="450"/>
      <c r="B161" s="18" t="s">
        <v>880</v>
      </c>
    </row>
    <row r="162" spans="1:2" ht="16.5" thickBot="1" x14ac:dyDescent="0.3">
      <c r="A162" s="451"/>
      <c r="B162" s="361" t="s">
        <v>881</v>
      </c>
    </row>
  </sheetData>
  <mergeCells count="18">
    <mergeCell ref="A47:A49"/>
    <mergeCell ref="A1:B1"/>
    <mergeCell ref="A2:B2"/>
    <mergeCell ref="A16:A17"/>
    <mergeCell ref="A18:A19"/>
    <mergeCell ref="A39:A45"/>
    <mergeCell ref="A156:A162"/>
    <mergeCell ref="A50:A59"/>
    <mergeCell ref="A60:A62"/>
    <mergeCell ref="A63:A68"/>
    <mergeCell ref="A69:A74"/>
    <mergeCell ref="A75:A81"/>
    <mergeCell ref="A82:A91"/>
    <mergeCell ref="A92:A101"/>
    <mergeCell ref="A102:A107"/>
    <mergeCell ref="A108:A119"/>
    <mergeCell ref="A120:A124"/>
    <mergeCell ref="A125:A155"/>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70"/>
  <sheetViews>
    <sheetView showGridLines="0" zoomScaleNormal="100" zoomScalePageLayoutView="110" workbookViewId="0">
      <selection activeCell="H29" sqref="H29"/>
    </sheetView>
  </sheetViews>
  <sheetFormatPr defaultRowHeight="15.75" x14ac:dyDescent="0.25"/>
  <cols>
    <col min="1" max="1" width="17.5703125" bestFit="1" customWidth="1"/>
    <col min="2" max="2" width="9.85546875" bestFit="1" customWidth="1"/>
    <col min="3" max="3" width="16.5703125" bestFit="1" customWidth="1"/>
    <col min="4" max="4" width="11.5703125" customWidth="1"/>
    <col min="5" max="5" width="20.5703125" customWidth="1"/>
    <col min="6" max="6" width="13.42578125" style="48" customWidth="1"/>
    <col min="7" max="7" width="15.85546875" style="54" customWidth="1"/>
    <col min="8" max="8" width="19.5703125" customWidth="1"/>
    <col min="9" max="9" width="15" customWidth="1"/>
    <col min="12" max="12" width="8.7109375" style="3"/>
  </cols>
  <sheetData>
    <row r="1" spans="1:55" ht="38.450000000000003" customHeight="1" x14ac:dyDescent="0.25">
      <c r="A1" s="368" t="s">
        <v>10</v>
      </c>
      <c r="B1" s="368"/>
      <c r="C1" s="368"/>
      <c r="D1" s="368"/>
      <c r="E1" s="368"/>
      <c r="F1" s="368"/>
      <c r="G1" s="368"/>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 customHeight="1" x14ac:dyDescent="0.25">
      <c r="A2" s="369" t="s">
        <v>11</v>
      </c>
      <c r="B2" s="369"/>
      <c r="C2" s="369"/>
      <c r="D2" s="369"/>
      <c r="E2" s="369"/>
      <c r="F2" s="369"/>
      <c r="G2" s="369"/>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25">
      <c r="A3" s="369"/>
      <c r="B3" s="369"/>
      <c r="C3" s="369"/>
      <c r="D3" s="369"/>
      <c r="E3" s="369"/>
      <c r="F3" s="369"/>
      <c r="G3" s="369"/>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25" x14ac:dyDescent="0.25">
      <c r="A4" s="370" t="s">
        <v>255</v>
      </c>
      <c r="B4" s="370"/>
      <c r="C4" s="370"/>
      <c r="D4" s="370"/>
      <c r="E4" s="370"/>
      <c r="F4" s="370"/>
      <c r="G4" s="370"/>
      <c r="H4" s="56"/>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25" x14ac:dyDescent="0.25">
      <c r="A5" s="55"/>
      <c r="B5" s="55"/>
      <c r="C5" s="55"/>
      <c r="D5" s="55"/>
      <c r="E5" s="55"/>
      <c r="F5" s="55"/>
      <c r="G5" s="55"/>
      <c r="H5" s="56"/>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25">
      <c r="A6" s="57"/>
      <c r="B6" s="57"/>
      <c r="C6" s="57"/>
      <c r="D6" s="3"/>
      <c r="E6" s="3"/>
      <c r="F6" s="40"/>
      <c r="G6" s="49"/>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25">
      <c r="A7" s="363" t="s">
        <v>239</v>
      </c>
      <c r="B7" s="363"/>
      <c r="C7" s="363"/>
      <c r="D7" s="58"/>
      <c r="E7" s="3"/>
      <c r="F7" s="40"/>
      <c r="G7" s="49"/>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25">
      <c r="A8" s="21" t="s">
        <v>237</v>
      </c>
      <c r="B8" s="21" t="s">
        <v>176</v>
      </c>
      <c r="C8" s="21" t="s">
        <v>238</v>
      </c>
      <c r="D8" s="3"/>
      <c r="E8" s="371" t="s">
        <v>268</v>
      </c>
      <c r="F8" s="371"/>
      <c r="G8" s="371"/>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25">
      <c r="A9" s="4" t="s">
        <v>178</v>
      </c>
      <c r="B9" s="37">
        <v>161179</v>
      </c>
      <c r="C9" s="38">
        <v>154731.8400001844</v>
      </c>
      <c r="D9" s="3"/>
      <c r="E9" s="35" t="s">
        <v>243</v>
      </c>
      <c r="F9" s="41" t="s">
        <v>176</v>
      </c>
      <c r="G9" s="50" t="s">
        <v>244</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25">
      <c r="A10" s="4" t="s">
        <v>266</v>
      </c>
      <c r="B10" s="6">
        <v>16932</v>
      </c>
      <c r="C10" s="22">
        <v>46393.679999998305</v>
      </c>
      <c r="D10" s="3"/>
      <c r="E10" s="36" t="s">
        <v>245</v>
      </c>
      <c r="F10" s="42">
        <v>25075</v>
      </c>
      <c r="G10" s="34">
        <v>0.98697158151617725</v>
      </c>
      <c r="H10" s="3"/>
      <c r="I10" s="6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25">
      <c r="A11" s="4" t="s">
        <v>241</v>
      </c>
      <c r="B11" s="37">
        <v>4907</v>
      </c>
      <c r="C11" s="38">
        <v>883.2599999999137</v>
      </c>
      <c r="D11" s="3"/>
      <c r="E11" s="36" t="s">
        <v>246</v>
      </c>
      <c r="F11" s="43">
        <v>331</v>
      </c>
      <c r="G11" s="39">
        <v>1.302841848382272E-2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25">
      <c r="A12" s="4" t="s">
        <v>253</v>
      </c>
      <c r="B12" s="37">
        <v>1342</v>
      </c>
      <c r="C12" s="38">
        <v>4965.3999999998741</v>
      </c>
      <c r="D12" s="3"/>
      <c r="E12" s="5" t="s">
        <v>0</v>
      </c>
      <c r="F12" s="44">
        <v>25406</v>
      </c>
      <c r="G12" s="51">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25">
      <c r="A13" s="4" t="s">
        <v>267</v>
      </c>
      <c r="B13" s="37">
        <v>233</v>
      </c>
      <c r="C13" s="38">
        <v>1048.5</v>
      </c>
      <c r="D13" s="58"/>
      <c r="E13" s="59" t="s">
        <v>264</v>
      </c>
      <c r="F13" s="59"/>
      <c r="G13" s="59"/>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25">
      <c r="A14" s="4" t="s">
        <v>242</v>
      </c>
      <c r="B14" s="6">
        <v>8</v>
      </c>
      <c r="C14" s="22">
        <v>0</v>
      </c>
      <c r="D14" s="3"/>
      <c r="E14" s="366" t="s">
        <v>247</v>
      </c>
      <c r="F14" s="366"/>
      <c r="G14" s="366"/>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25">
      <c r="A15" s="5" t="s">
        <v>0</v>
      </c>
      <c r="B15" s="7">
        <v>184601</v>
      </c>
      <c r="C15" s="23">
        <v>208022.67999974752</v>
      </c>
      <c r="D15" s="3"/>
      <c r="E15" s="59"/>
      <c r="F15" s="59"/>
      <c r="G15" s="59"/>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00000000000001" customHeight="1" x14ac:dyDescent="0.25">
      <c r="A16" s="362" t="s">
        <v>270</v>
      </c>
      <c r="B16" s="362"/>
      <c r="C16" s="362"/>
      <c r="E16" s="59"/>
      <c r="F16" s="59"/>
      <c r="G16" s="59"/>
      <c r="H16" s="3"/>
      <c r="I16" s="6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 customHeight="1" x14ac:dyDescent="0.25">
      <c r="A17" s="362" t="s">
        <v>249</v>
      </c>
      <c r="B17" s="362"/>
      <c r="C17" s="362"/>
      <c r="D17" s="3"/>
      <c r="E17" s="59"/>
      <c r="F17" s="59"/>
      <c r="G17" s="59"/>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25">
      <c r="A18" s="60"/>
      <c r="B18" s="60"/>
      <c r="C18" s="60"/>
      <c r="D18" s="3"/>
      <c r="E18" s="366"/>
      <c r="F18" s="366"/>
      <c r="G18" s="366"/>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25">
      <c r="A19" s="363" t="s">
        <v>256</v>
      </c>
      <c r="B19" s="363"/>
      <c r="C19" s="363"/>
      <c r="D19" s="3"/>
      <c r="E19" s="364" t="s">
        <v>269</v>
      </c>
      <c r="F19" s="365"/>
      <c r="G19" s="365"/>
      <c r="H19" s="6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25">
      <c r="A20" s="21" t="s">
        <v>175</v>
      </c>
      <c r="B20" s="21" t="s">
        <v>176</v>
      </c>
      <c r="C20" s="21" t="s">
        <v>14</v>
      </c>
      <c r="D20" s="3"/>
      <c r="E20" s="35" t="s">
        <v>243</v>
      </c>
      <c r="F20" s="45" t="s">
        <v>176</v>
      </c>
      <c r="G20" s="52" t="s">
        <v>244</v>
      </c>
      <c r="H20" s="3"/>
      <c r="I20" s="6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25">
      <c r="A21" s="4" t="s">
        <v>177</v>
      </c>
      <c r="B21" s="6">
        <v>90849</v>
      </c>
      <c r="C21" s="62">
        <v>541.63387599203077</v>
      </c>
      <c r="D21" s="3"/>
      <c r="E21" s="36" t="s">
        <v>245</v>
      </c>
      <c r="F21" s="42">
        <v>3298</v>
      </c>
      <c r="G21" s="34">
        <v>0.90879030035822539</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25">
      <c r="A22" s="4" t="s">
        <v>204</v>
      </c>
      <c r="B22" s="6">
        <v>31</v>
      </c>
      <c r="C22" s="62">
        <v>698.41935483870964</v>
      </c>
      <c r="D22" s="3"/>
      <c r="E22" s="36" t="s">
        <v>246</v>
      </c>
      <c r="F22" s="42">
        <v>331</v>
      </c>
      <c r="G22" s="34">
        <v>9.1209699641774597E-2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25">
      <c r="A23" s="4" t="s">
        <v>203</v>
      </c>
      <c r="B23" s="37">
        <v>93695</v>
      </c>
      <c r="C23" s="63">
        <v>581.90684668338758</v>
      </c>
      <c r="D23" s="3"/>
      <c r="E23" s="5" t="s">
        <v>0</v>
      </c>
      <c r="F23" s="44">
        <v>3629</v>
      </c>
      <c r="G23" s="51">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25">
      <c r="A24" s="4" t="s">
        <v>205</v>
      </c>
      <c r="B24">
        <v>26</v>
      </c>
      <c r="C24" s="63">
        <v>880.88461538461536</v>
      </c>
      <c r="D24" s="3"/>
      <c r="E24" s="366" t="s">
        <v>265</v>
      </c>
      <c r="F24" s="366"/>
      <c r="G24" s="366"/>
      <c r="H24" s="3"/>
      <c r="I24" s="65"/>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45" customHeight="1" x14ac:dyDescent="0.25">
      <c r="A25" s="5" t="s">
        <v>0</v>
      </c>
      <c r="B25" s="7">
        <v>184601</v>
      </c>
      <c r="C25" s="64">
        <v>562.14869908613707</v>
      </c>
      <c r="D25" s="3"/>
      <c r="E25" s="366" t="s">
        <v>247</v>
      </c>
      <c r="F25" s="366"/>
      <c r="G25" s="366"/>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25">
      <c r="A26" s="362" t="str">
        <f>A16</f>
        <v>Data from BI Inc. Participants Report, 02.24.2024</v>
      </c>
      <c r="B26" s="362"/>
      <c r="C26" s="362"/>
      <c r="D26" s="65"/>
      <c r="E26" s="57"/>
      <c r="F26" s="46"/>
      <c r="G26" s="49"/>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25">
      <c r="A27" s="362" t="s">
        <v>271</v>
      </c>
      <c r="B27" s="362"/>
      <c r="C27" s="362"/>
      <c r="D27" s="65"/>
      <c r="F27" s="47"/>
      <c r="G27" s="5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25">
      <c r="A28" s="367"/>
      <c r="B28" s="367"/>
      <c r="C28" s="367"/>
      <c r="D28" s="3"/>
      <c r="E28" s="3"/>
      <c r="F28" s="40"/>
      <c r="G28" s="49"/>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25">
      <c r="A29" s="367"/>
      <c r="B29" s="367"/>
      <c r="C29" s="367"/>
      <c r="D29" s="3"/>
      <c r="E29" s="3"/>
      <c r="F29" s="40"/>
      <c r="G29" s="49"/>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 customHeight="1" thickBot="1" x14ac:dyDescent="0.3">
      <c r="A30" s="367" t="s">
        <v>272</v>
      </c>
      <c r="B30" s="367"/>
      <c r="C30" s="367"/>
      <c r="D30" s="3"/>
      <c r="E30" s="3"/>
      <c r="F30" s="40"/>
      <c r="G30" s="49"/>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2.25" thickBot="1" x14ac:dyDescent="0.3">
      <c r="A31" s="24" t="s">
        <v>207</v>
      </c>
      <c r="B31" s="24" t="s">
        <v>176</v>
      </c>
      <c r="C31" s="24" t="s">
        <v>208</v>
      </c>
      <c r="D31" s="3"/>
      <c r="E31" s="3"/>
      <c r="F31" s="40"/>
      <c r="G31" s="49"/>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5" thickBot="1" x14ac:dyDescent="0.3">
      <c r="A32" s="25" t="s">
        <v>0</v>
      </c>
      <c r="B32" s="26">
        <v>184601</v>
      </c>
      <c r="C32" s="27">
        <v>562.14869908613707</v>
      </c>
      <c r="D32" s="13"/>
      <c r="E32" s="3"/>
      <c r="F32" s="40"/>
      <c r="G32" s="49"/>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5" thickBot="1" x14ac:dyDescent="0.3">
      <c r="A33" s="31" t="s">
        <v>179</v>
      </c>
      <c r="B33" s="32">
        <v>4830</v>
      </c>
      <c r="C33" s="33">
        <v>642.39937888198756</v>
      </c>
      <c r="E33" s="3"/>
      <c r="F33" s="40"/>
      <c r="G33" s="49"/>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5" thickBot="1" x14ac:dyDescent="0.3">
      <c r="A34" s="28" t="s">
        <v>178</v>
      </c>
      <c r="B34" s="29">
        <v>4274</v>
      </c>
      <c r="C34" s="30">
        <v>616.34557791296209</v>
      </c>
      <c r="E34" s="61"/>
      <c r="F34" s="40"/>
      <c r="G34" s="49"/>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5" thickBot="1" x14ac:dyDescent="0.3">
      <c r="A35" s="28" t="s">
        <v>241</v>
      </c>
      <c r="B35" s="29">
        <v>149</v>
      </c>
      <c r="C35" s="30">
        <v>2144.5570469798658</v>
      </c>
      <c r="E35" s="61"/>
      <c r="F35" s="40"/>
      <c r="G35" s="49"/>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5" thickBot="1" x14ac:dyDescent="0.3">
      <c r="A36" s="28" t="s">
        <v>253</v>
      </c>
      <c r="B36" s="29">
        <v>31</v>
      </c>
      <c r="C36" s="30">
        <v>19.70967741935484</v>
      </c>
      <c r="E36" s="61"/>
      <c r="F36" s="40"/>
      <c r="G36" s="49"/>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5" thickBot="1" x14ac:dyDescent="0.3">
      <c r="A37" s="28" t="s">
        <v>266</v>
      </c>
      <c r="B37" s="29">
        <v>376</v>
      </c>
      <c r="C37" s="30">
        <v>394.62234042553189</v>
      </c>
      <c r="E37" s="61"/>
      <c r="F37" s="40"/>
      <c r="G37" s="49"/>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5" thickBot="1" x14ac:dyDescent="0.3">
      <c r="A38" s="31" t="s">
        <v>180</v>
      </c>
      <c r="B38" s="32">
        <v>3659</v>
      </c>
      <c r="C38" s="33">
        <v>527.25143481825637</v>
      </c>
      <c r="E38" s="61"/>
      <c r="F38" s="40"/>
      <c r="G38" s="49"/>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5" thickBot="1" x14ac:dyDescent="0.3">
      <c r="A39" s="28" t="s">
        <v>178</v>
      </c>
      <c r="B39" s="29">
        <v>3438</v>
      </c>
      <c r="C39" s="30">
        <v>543.54130308318793</v>
      </c>
      <c r="E39" s="61"/>
      <c r="F39" s="40"/>
      <c r="G39" s="49"/>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5" thickBot="1" x14ac:dyDescent="0.3">
      <c r="A40" s="28" t="s">
        <v>241</v>
      </c>
      <c r="B40" s="29">
        <v>9</v>
      </c>
      <c r="C40" s="30">
        <v>1595</v>
      </c>
      <c r="E40" s="61"/>
      <c r="F40" s="40"/>
      <c r="G40" s="49"/>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5" thickBot="1" x14ac:dyDescent="0.3">
      <c r="A41" s="28" t="s">
        <v>253</v>
      </c>
      <c r="B41" s="29">
        <v>35</v>
      </c>
      <c r="C41" s="30">
        <v>53.028571428571432</v>
      </c>
      <c r="D41" s="13"/>
      <c r="E41" s="61"/>
      <c r="F41" s="40"/>
      <c r="G41" s="49"/>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5" thickBot="1" x14ac:dyDescent="0.3">
      <c r="A42" s="28" t="s">
        <v>266</v>
      </c>
      <c r="B42" s="29">
        <v>168</v>
      </c>
      <c r="C42" s="30">
        <v>252.51190476190476</v>
      </c>
      <c r="E42" s="61"/>
      <c r="F42" s="40"/>
      <c r="G42" s="49"/>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5" thickBot="1" x14ac:dyDescent="0.3">
      <c r="A43" s="28" t="s">
        <v>267</v>
      </c>
      <c r="B43" s="29">
        <v>9</v>
      </c>
      <c r="C43" s="30">
        <v>209.44444444444446</v>
      </c>
      <c r="E43" s="61"/>
      <c r="F43" s="40"/>
      <c r="G43" s="49"/>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5" thickBot="1" x14ac:dyDescent="0.3">
      <c r="A44" s="31" t="s">
        <v>181</v>
      </c>
      <c r="B44" s="32">
        <v>6702</v>
      </c>
      <c r="C44" s="33">
        <v>565.06415995225302</v>
      </c>
      <c r="E44" s="61"/>
      <c r="F44" s="40"/>
      <c r="G44" s="49"/>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5" thickBot="1" x14ac:dyDescent="0.3">
      <c r="A45" s="28" t="s">
        <v>178</v>
      </c>
      <c r="B45" s="29">
        <v>6435</v>
      </c>
      <c r="C45" s="30">
        <v>571.46216006216002</v>
      </c>
      <c r="E45" s="61"/>
      <c r="F45" s="40"/>
      <c r="G45" s="49"/>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5" thickBot="1" x14ac:dyDescent="0.3">
      <c r="A46" s="28" t="s">
        <v>242</v>
      </c>
      <c r="B46" s="29">
        <v>1</v>
      </c>
      <c r="C46" s="30">
        <v>24</v>
      </c>
      <c r="E46" s="61"/>
      <c r="F46" s="40"/>
      <c r="G46" s="49"/>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5" thickBot="1" x14ac:dyDescent="0.3">
      <c r="A47" s="28" t="s">
        <v>241</v>
      </c>
      <c r="B47" s="29">
        <v>3</v>
      </c>
      <c r="C47" s="30">
        <v>1007.3333333333334</v>
      </c>
      <c r="E47" s="61"/>
      <c r="F47" s="40"/>
      <c r="G47" s="49"/>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5" thickBot="1" x14ac:dyDescent="0.3">
      <c r="A48" s="28" t="s">
        <v>253</v>
      </c>
      <c r="B48" s="29">
        <v>94</v>
      </c>
      <c r="C48" s="30">
        <v>24.457446808510639</v>
      </c>
      <c r="E48" s="61"/>
      <c r="F48" s="40"/>
      <c r="G48" s="49"/>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5" thickBot="1" x14ac:dyDescent="0.3">
      <c r="A49" s="28" t="s">
        <v>266</v>
      </c>
      <c r="B49" s="29">
        <v>169</v>
      </c>
      <c r="C49" s="30">
        <v>617.49112426035504</v>
      </c>
      <c r="E49" s="61"/>
      <c r="F49" s="40"/>
      <c r="G49" s="49"/>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5" thickBot="1" x14ac:dyDescent="0.3">
      <c r="A50" s="31" t="s">
        <v>182</v>
      </c>
      <c r="B50" s="32">
        <v>598</v>
      </c>
      <c r="C50" s="33">
        <v>1005.4247491638796</v>
      </c>
      <c r="E50" s="61"/>
      <c r="F50" s="40"/>
      <c r="G50" s="49"/>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5" thickBot="1" x14ac:dyDescent="0.3">
      <c r="A51" s="28" t="s">
        <v>178</v>
      </c>
      <c r="B51" s="29">
        <v>370</v>
      </c>
      <c r="C51" s="30">
        <v>436.7162162162162</v>
      </c>
      <c r="E51" s="61"/>
      <c r="F51" s="40"/>
      <c r="G51" s="49"/>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5" thickBot="1" x14ac:dyDescent="0.3">
      <c r="A52" s="28" t="s">
        <v>241</v>
      </c>
      <c r="B52" s="29">
        <v>221</v>
      </c>
      <c r="C52" s="30">
        <v>1987.2488687782804</v>
      </c>
      <c r="E52" s="61"/>
      <c r="F52" s="40"/>
      <c r="G52" s="49"/>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5" thickBot="1" x14ac:dyDescent="0.3">
      <c r="A53" s="28" t="s">
        <v>266</v>
      </c>
      <c r="B53" s="29">
        <v>7</v>
      </c>
      <c r="C53" s="30">
        <v>68.142857142857139</v>
      </c>
      <c r="E53" s="61"/>
      <c r="F53" s="40"/>
      <c r="G53" s="49"/>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5" thickBot="1" x14ac:dyDescent="0.3">
      <c r="A54" s="31" t="s">
        <v>183</v>
      </c>
      <c r="B54" s="32">
        <v>16274</v>
      </c>
      <c r="C54" s="33">
        <v>660.72342386628975</v>
      </c>
      <c r="D54" s="13"/>
      <c r="E54" s="61"/>
      <c r="F54" s="40"/>
      <c r="G54" s="49"/>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5" thickBot="1" x14ac:dyDescent="0.3">
      <c r="A55" s="28" t="s">
        <v>178</v>
      </c>
      <c r="B55" s="29">
        <v>14137</v>
      </c>
      <c r="C55" s="30">
        <v>642.48454410412398</v>
      </c>
      <c r="E55" s="61"/>
      <c r="F55" s="40"/>
      <c r="G55" s="49"/>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5" thickBot="1" x14ac:dyDescent="0.3">
      <c r="A56" s="28" t="s">
        <v>241</v>
      </c>
      <c r="B56" s="29">
        <v>540</v>
      </c>
      <c r="C56" s="30">
        <v>2538.7648148148146</v>
      </c>
      <c r="E56" s="61"/>
      <c r="F56" s="40"/>
      <c r="G56" s="49"/>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5" thickBot="1" x14ac:dyDescent="0.3">
      <c r="A57" s="28" t="s">
        <v>253</v>
      </c>
      <c r="B57" s="29">
        <v>75</v>
      </c>
      <c r="C57" s="30">
        <v>23.733333333333334</v>
      </c>
      <c r="E57" s="61"/>
      <c r="F57" s="40"/>
      <c r="G57" s="49"/>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5" thickBot="1" x14ac:dyDescent="0.3">
      <c r="A58" s="28" t="s">
        <v>266</v>
      </c>
      <c r="B58" s="29">
        <v>1522</v>
      </c>
      <c r="C58" s="30">
        <v>195.20105124835743</v>
      </c>
      <c r="E58" s="61"/>
      <c r="F58" s="40"/>
      <c r="G58" s="49"/>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5" thickBot="1" x14ac:dyDescent="0.3">
      <c r="A59" s="31" t="s">
        <v>184</v>
      </c>
      <c r="B59" s="32">
        <v>2928</v>
      </c>
      <c r="C59" s="33">
        <v>371.48360655737707</v>
      </c>
      <c r="E59" s="61"/>
      <c r="F59" s="40"/>
      <c r="G59" s="49"/>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5" thickBot="1" x14ac:dyDescent="0.3">
      <c r="A60" s="28" t="s">
        <v>178</v>
      </c>
      <c r="B60" s="29">
        <v>2052</v>
      </c>
      <c r="C60" s="30">
        <v>471.24122807017545</v>
      </c>
      <c r="E60" s="61"/>
      <c r="F60" s="40"/>
      <c r="G60" s="49"/>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5" thickBot="1" x14ac:dyDescent="0.3">
      <c r="A61" s="28" t="s">
        <v>242</v>
      </c>
      <c r="B61" s="29">
        <v>1</v>
      </c>
      <c r="C61" s="30">
        <v>38</v>
      </c>
      <c r="E61" s="61"/>
      <c r="F61" s="40"/>
      <c r="G61" s="49"/>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5" thickBot="1" x14ac:dyDescent="0.3">
      <c r="A62" s="28" t="s">
        <v>241</v>
      </c>
      <c r="B62" s="29">
        <v>2</v>
      </c>
      <c r="C62" s="30">
        <v>1827</v>
      </c>
      <c r="E62" s="61"/>
      <c r="F62" s="40"/>
      <c r="G62" s="49"/>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5" thickBot="1" x14ac:dyDescent="0.3">
      <c r="A63" s="28" t="s">
        <v>253</v>
      </c>
      <c r="B63" s="29">
        <v>39</v>
      </c>
      <c r="C63" s="30">
        <v>20.153846153846153</v>
      </c>
      <c r="E63" s="61"/>
      <c r="F63" s="40"/>
      <c r="G63" s="49"/>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5" thickBot="1" x14ac:dyDescent="0.3">
      <c r="A64" s="28" t="s">
        <v>266</v>
      </c>
      <c r="B64" s="29">
        <v>803</v>
      </c>
      <c r="C64" s="30">
        <v>134.42216687422166</v>
      </c>
      <c r="E64" s="61"/>
      <c r="F64" s="40"/>
      <c r="G64" s="49"/>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5" thickBot="1" x14ac:dyDescent="0.3">
      <c r="A65" s="28" t="s">
        <v>267</v>
      </c>
      <c r="B65" s="29">
        <v>31</v>
      </c>
      <c r="C65" s="30">
        <v>267.67741935483872</v>
      </c>
      <c r="E65" s="61"/>
      <c r="F65" s="40"/>
      <c r="G65" s="49"/>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5" thickBot="1" x14ac:dyDescent="0.3">
      <c r="A66" s="31" t="s">
        <v>185</v>
      </c>
      <c r="B66" s="32">
        <v>3281</v>
      </c>
      <c r="C66" s="33">
        <v>518.01036269430051</v>
      </c>
      <c r="E66" s="61"/>
      <c r="F66" s="40"/>
      <c r="G66" s="49"/>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5" thickBot="1" x14ac:dyDescent="0.3">
      <c r="A67" s="28" t="s">
        <v>178</v>
      </c>
      <c r="B67" s="29">
        <v>3118</v>
      </c>
      <c r="C67" s="30">
        <v>510.71905067350866</v>
      </c>
      <c r="E67" s="61"/>
      <c r="F67" s="40"/>
      <c r="G67" s="49"/>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45" customHeight="1" thickBot="1" x14ac:dyDescent="0.3">
      <c r="A68" s="28" t="s">
        <v>241</v>
      </c>
      <c r="B68" s="29">
        <v>32</v>
      </c>
      <c r="C68" s="30">
        <v>2255.5625</v>
      </c>
      <c r="E68" s="61"/>
      <c r="F68" s="40"/>
      <c r="G68" s="49"/>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5" thickBot="1" x14ac:dyDescent="0.3">
      <c r="A69" s="28" t="s">
        <v>253</v>
      </c>
      <c r="B69" s="29">
        <v>41</v>
      </c>
      <c r="C69" s="30">
        <v>69.829268292682926</v>
      </c>
      <c r="E69" s="61"/>
      <c r="F69" s="40"/>
      <c r="G69" s="49"/>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5" thickBot="1" x14ac:dyDescent="0.3">
      <c r="A70" s="28" t="s">
        <v>266</v>
      </c>
      <c r="B70" s="29">
        <v>55</v>
      </c>
      <c r="C70" s="30">
        <v>401.4909090909091</v>
      </c>
      <c r="E70" s="61"/>
      <c r="F70" s="40"/>
      <c r="G70" s="49"/>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5" thickBot="1" x14ac:dyDescent="0.3">
      <c r="A71" s="28" t="s">
        <v>267</v>
      </c>
      <c r="B71" s="29">
        <v>35</v>
      </c>
      <c r="C71" s="30">
        <v>287.05714285714288</v>
      </c>
      <c r="E71" s="61"/>
      <c r="F71" s="40"/>
      <c r="G71" s="49"/>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5" thickBot="1" x14ac:dyDescent="0.3">
      <c r="A72" s="31" t="s">
        <v>248</v>
      </c>
      <c r="B72" s="70">
        <v>9564</v>
      </c>
      <c r="C72" s="71">
        <v>855.82904642409039</v>
      </c>
      <c r="E72" s="61"/>
      <c r="F72" s="40"/>
      <c r="G72" s="49"/>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5" thickBot="1" x14ac:dyDescent="0.3">
      <c r="A73" s="28" t="s">
        <v>178</v>
      </c>
      <c r="B73" s="29">
        <v>8934</v>
      </c>
      <c r="C73" s="30">
        <v>776.48220282068507</v>
      </c>
      <c r="E73" s="61"/>
      <c r="F73" s="40"/>
      <c r="G73" s="49"/>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5" thickBot="1" x14ac:dyDescent="0.3">
      <c r="A74" s="28" t="s">
        <v>241</v>
      </c>
      <c r="B74" s="29">
        <v>450</v>
      </c>
      <c r="C74" s="30">
        <v>2648.9222222222224</v>
      </c>
      <c r="E74" s="61"/>
      <c r="F74" s="40"/>
      <c r="G74" s="49"/>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5" thickBot="1" x14ac:dyDescent="0.3">
      <c r="A75" s="28" t="s">
        <v>253</v>
      </c>
      <c r="B75" s="29">
        <v>8</v>
      </c>
      <c r="C75" s="30">
        <v>17.125</v>
      </c>
      <c r="E75" s="61"/>
      <c r="F75" s="40"/>
      <c r="G75" s="49"/>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5" thickBot="1" x14ac:dyDescent="0.3">
      <c r="A76" s="28" t="s">
        <v>266</v>
      </c>
      <c r="B76" s="29">
        <v>172</v>
      </c>
      <c r="C76" s="30">
        <v>325.02906976744185</v>
      </c>
      <c r="E76" s="61"/>
      <c r="F76" s="40"/>
      <c r="G76" s="49"/>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5" thickBot="1" x14ac:dyDescent="0.3">
      <c r="A77" s="31" t="s">
        <v>186</v>
      </c>
      <c r="B77" s="32">
        <v>4118</v>
      </c>
      <c r="C77" s="33">
        <v>172.10344827586206</v>
      </c>
      <c r="E77" s="61"/>
      <c r="F77" s="40"/>
      <c r="G77" s="49"/>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5" thickBot="1" x14ac:dyDescent="0.3">
      <c r="A78" s="28" t="s">
        <v>178</v>
      </c>
      <c r="B78" s="29">
        <v>1933</v>
      </c>
      <c r="C78" s="30">
        <v>196.20486290739782</v>
      </c>
      <c r="D78" s="13"/>
      <c r="E78" s="61"/>
      <c r="F78" s="40"/>
      <c r="G78" s="49"/>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5" thickBot="1" x14ac:dyDescent="0.3">
      <c r="A79" s="28" t="s">
        <v>241</v>
      </c>
      <c r="B79" s="29">
        <v>130</v>
      </c>
      <c r="C79" s="30">
        <v>1558.6076923076923</v>
      </c>
      <c r="E79" s="61"/>
      <c r="F79" s="40"/>
      <c r="G79" s="49"/>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5" thickBot="1" x14ac:dyDescent="0.3">
      <c r="A80" s="28" t="s">
        <v>253</v>
      </c>
      <c r="B80" s="29">
        <v>13</v>
      </c>
      <c r="C80" s="30">
        <v>6.384615384615385</v>
      </c>
      <c r="E80" s="61"/>
      <c r="F80" s="40"/>
      <c r="G80" s="49"/>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5" thickBot="1" x14ac:dyDescent="0.3">
      <c r="A81" s="28" t="s">
        <v>266</v>
      </c>
      <c r="B81" s="29">
        <v>1989</v>
      </c>
      <c r="C81" s="30">
        <v>58.139265962795378</v>
      </c>
      <c r="E81" s="61"/>
      <c r="F81" s="40"/>
      <c r="G81" s="49"/>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5" thickBot="1" x14ac:dyDescent="0.3">
      <c r="A82" s="28" t="s">
        <v>267</v>
      </c>
      <c r="B82" s="29">
        <v>53</v>
      </c>
      <c r="C82" s="30">
        <v>209.75471698113208</v>
      </c>
      <c r="E82" s="61"/>
      <c r="F82" s="40"/>
      <c r="G82" s="49"/>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5" thickBot="1" x14ac:dyDescent="0.3">
      <c r="A83" s="31" t="s">
        <v>236</v>
      </c>
      <c r="B83" s="32">
        <v>9624</v>
      </c>
      <c r="C83" s="33">
        <v>248.43401911886949</v>
      </c>
      <c r="E83" s="61"/>
      <c r="F83" s="40"/>
      <c r="G83" s="49"/>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5" thickBot="1" x14ac:dyDescent="0.3">
      <c r="A84" s="28" t="s">
        <v>178</v>
      </c>
      <c r="B84" s="29">
        <v>7108</v>
      </c>
      <c r="C84" s="30">
        <v>311.99507597073722</v>
      </c>
      <c r="E84" s="61"/>
      <c r="F84" s="40"/>
      <c r="G84" s="49"/>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5" thickBot="1" x14ac:dyDescent="0.3">
      <c r="A85" s="28" t="s">
        <v>253</v>
      </c>
      <c r="B85" s="29">
        <v>206</v>
      </c>
      <c r="C85" s="30">
        <v>10.597087378640778</v>
      </c>
      <c r="E85" s="61"/>
      <c r="F85" s="40"/>
      <c r="G85" s="49"/>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5" thickBot="1" x14ac:dyDescent="0.3">
      <c r="A86" s="28" t="s">
        <v>266</v>
      </c>
      <c r="B86" s="29">
        <v>2310</v>
      </c>
      <c r="C86" s="30">
        <v>74.062770562770567</v>
      </c>
      <c r="E86" s="61"/>
      <c r="F86" s="40"/>
      <c r="G86" s="49"/>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5" thickBot="1" x14ac:dyDescent="0.3">
      <c r="A87" s="31" t="s">
        <v>187</v>
      </c>
      <c r="B87" s="32">
        <v>2853</v>
      </c>
      <c r="C87" s="33">
        <v>335.67052225727303</v>
      </c>
      <c r="E87" s="61"/>
      <c r="F87" s="40"/>
      <c r="G87" s="49"/>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5" thickBot="1" x14ac:dyDescent="0.3">
      <c r="A88" s="28" t="s">
        <v>178</v>
      </c>
      <c r="B88" s="29">
        <v>2321</v>
      </c>
      <c r="C88" s="30">
        <v>340.37225333907799</v>
      </c>
      <c r="E88" s="61"/>
      <c r="F88" s="40"/>
      <c r="G88" s="49"/>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5" thickBot="1" x14ac:dyDescent="0.3">
      <c r="A89" s="28" t="s">
        <v>253</v>
      </c>
      <c r="B89" s="29">
        <v>105</v>
      </c>
      <c r="C89" s="30">
        <v>53.352380952380955</v>
      </c>
      <c r="E89" s="61"/>
      <c r="F89" s="40"/>
      <c r="G89" s="49"/>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5" thickBot="1" x14ac:dyDescent="0.3">
      <c r="A90" s="28" t="s">
        <v>266</v>
      </c>
      <c r="B90" s="29">
        <v>425</v>
      </c>
      <c r="C90" s="30">
        <v>380.26823529411763</v>
      </c>
      <c r="E90" s="61"/>
      <c r="F90" s="40"/>
      <c r="G90" s="49"/>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5" thickBot="1" x14ac:dyDescent="0.3">
      <c r="A91" s="28" t="s">
        <v>267</v>
      </c>
      <c r="B91" s="29">
        <v>2</v>
      </c>
      <c r="C91" s="30">
        <v>224</v>
      </c>
      <c r="E91" s="61"/>
      <c r="F91" s="40"/>
      <c r="G91" s="49"/>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5" thickBot="1" x14ac:dyDescent="0.3">
      <c r="A92" s="31" t="s">
        <v>188</v>
      </c>
      <c r="B92" s="32">
        <v>13329</v>
      </c>
      <c r="C92" s="33">
        <v>460.24285392752643</v>
      </c>
      <c r="E92" s="61"/>
      <c r="F92" s="40"/>
      <c r="G92" s="49"/>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5" thickBot="1" x14ac:dyDescent="0.3">
      <c r="A93" s="28" t="s">
        <v>178</v>
      </c>
      <c r="B93" s="29">
        <v>11801</v>
      </c>
      <c r="C93" s="30">
        <v>404.59562748919581</v>
      </c>
      <c r="E93" s="61"/>
      <c r="F93" s="40"/>
      <c r="G93" s="49"/>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5" thickBot="1" x14ac:dyDescent="0.3">
      <c r="A94" s="28" t="s">
        <v>241</v>
      </c>
      <c r="B94" s="29">
        <v>630</v>
      </c>
      <c r="C94" s="30">
        <v>1777.6301587301587</v>
      </c>
      <c r="E94" s="61"/>
      <c r="F94" s="40"/>
      <c r="G94" s="49"/>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5" thickBot="1" x14ac:dyDescent="0.3">
      <c r="A95" s="28" t="s">
        <v>253</v>
      </c>
      <c r="B95" s="29">
        <v>99</v>
      </c>
      <c r="C95" s="30">
        <v>15.494949494949495</v>
      </c>
      <c r="E95" s="61"/>
      <c r="F95" s="40"/>
      <c r="G95" s="49"/>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5" thickBot="1" x14ac:dyDescent="0.3">
      <c r="A96" s="28" t="s">
        <v>266</v>
      </c>
      <c r="B96" s="29">
        <v>699</v>
      </c>
      <c r="C96" s="30">
        <v>268.67381974248929</v>
      </c>
      <c r="E96" s="61"/>
      <c r="F96" s="40"/>
      <c r="G96" s="49"/>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5" thickBot="1" x14ac:dyDescent="0.3">
      <c r="A97" s="28" t="s">
        <v>267</v>
      </c>
      <c r="B97" s="29">
        <v>100</v>
      </c>
      <c r="C97" s="30">
        <v>507</v>
      </c>
      <c r="E97" s="61"/>
      <c r="F97" s="40"/>
      <c r="G97" s="49"/>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5" thickBot="1" x14ac:dyDescent="0.3">
      <c r="A98" s="31" t="s">
        <v>189</v>
      </c>
      <c r="B98" s="32">
        <v>13633</v>
      </c>
      <c r="C98" s="33">
        <v>451.79014156825349</v>
      </c>
      <c r="E98" s="61"/>
      <c r="F98" s="40"/>
      <c r="G98" s="49"/>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5" thickBot="1" x14ac:dyDescent="0.3">
      <c r="A99" s="28" t="s">
        <v>178</v>
      </c>
      <c r="B99" s="29">
        <v>12829</v>
      </c>
      <c r="C99" s="30">
        <v>461.74167900849636</v>
      </c>
      <c r="E99" s="61"/>
      <c r="F99" s="40"/>
      <c r="G99" s="49"/>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5" thickBot="1" x14ac:dyDescent="0.3">
      <c r="A100" s="28" t="s">
        <v>241</v>
      </c>
      <c r="B100" s="29">
        <v>8</v>
      </c>
      <c r="C100" s="30">
        <v>1628.125</v>
      </c>
      <c r="E100" s="61"/>
      <c r="F100" s="40"/>
      <c r="G100" s="49"/>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5" thickBot="1" x14ac:dyDescent="0.3">
      <c r="A101" s="28" t="s">
        <v>253</v>
      </c>
      <c r="B101" s="29">
        <v>73</v>
      </c>
      <c r="C101" s="30">
        <v>26.849315068493151</v>
      </c>
      <c r="E101" s="61"/>
      <c r="F101" s="40"/>
      <c r="G101" s="49"/>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5" thickBot="1" x14ac:dyDescent="0.3">
      <c r="A102" s="28" t="s">
        <v>266</v>
      </c>
      <c r="B102" s="29">
        <v>723</v>
      </c>
      <c r="C102" s="30">
        <v>305.0982019363762</v>
      </c>
      <c r="E102" s="61"/>
      <c r="F102" s="40"/>
      <c r="G102" s="49"/>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5" thickBot="1" x14ac:dyDescent="0.3">
      <c r="A103" s="31" t="s">
        <v>190</v>
      </c>
      <c r="B103" s="32">
        <v>5335</v>
      </c>
      <c r="C103" s="33">
        <v>523.28734770384256</v>
      </c>
      <c r="E103" s="61"/>
      <c r="F103" s="40"/>
      <c r="G103" s="49"/>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5" thickBot="1" x14ac:dyDescent="0.3">
      <c r="A104" s="28" t="s">
        <v>178</v>
      </c>
      <c r="B104" s="29">
        <v>4713</v>
      </c>
      <c r="C104" s="30">
        <v>554.30553787396559</v>
      </c>
      <c r="E104" s="61"/>
      <c r="F104" s="40"/>
      <c r="G104" s="49"/>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5" thickBot="1" x14ac:dyDescent="0.3">
      <c r="A105" s="28" t="s">
        <v>241</v>
      </c>
      <c r="B105" s="29">
        <v>27</v>
      </c>
      <c r="C105" s="30">
        <v>2136.037037037037</v>
      </c>
      <c r="E105" s="61"/>
      <c r="F105" s="40"/>
      <c r="G105" s="49"/>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5" thickBot="1" x14ac:dyDescent="0.3">
      <c r="A106" s="28" t="s">
        <v>253</v>
      </c>
      <c r="B106" s="29">
        <v>27</v>
      </c>
      <c r="C106" s="30">
        <v>22.444444444444443</v>
      </c>
      <c r="E106" s="61"/>
      <c r="F106" s="40"/>
      <c r="G106" s="49"/>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5" thickBot="1" x14ac:dyDescent="0.3">
      <c r="A107" s="28" t="s">
        <v>266</v>
      </c>
      <c r="B107" s="29">
        <v>568</v>
      </c>
      <c r="C107" s="30">
        <v>213.05809859154928</v>
      </c>
      <c r="E107" s="61"/>
      <c r="F107" s="40"/>
      <c r="G107" s="49"/>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5" thickBot="1" x14ac:dyDescent="0.3">
      <c r="A108" s="31" t="s">
        <v>191</v>
      </c>
      <c r="B108" s="32">
        <v>7897</v>
      </c>
      <c r="C108" s="33">
        <v>601.68519691021902</v>
      </c>
      <c r="E108" s="61"/>
      <c r="F108" s="40"/>
      <c r="G108" s="49"/>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5" thickBot="1" x14ac:dyDescent="0.3">
      <c r="A109" s="28" t="s">
        <v>178</v>
      </c>
      <c r="B109" s="29">
        <v>7160</v>
      </c>
      <c r="C109" s="30">
        <v>582.39413407821235</v>
      </c>
      <c r="E109" s="61"/>
      <c r="F109" s="40"/>
      <c r="G109" s="49"/>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5" thickBot="1" x14ac:dyDescent="0.3">
      <c r="A110" s="28" t="s">
        <v>242</v>
      </c>
      <c r="B110" s="29">
        <v>1</v>
      </c>
      <c r="C110" s="30">
        <v>164</v>
      </c>
      <c r="E110" s="61"/>
      <c r="F110" s="40"/>
      <c r="G110" s="49"/>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5" thickBot="1" x14ac:dyDescent="0.3">
      <c r="A111" s="28" t="s">
        <v>241</v>
      </c>
      <c r="B111" s="29">
        <v>150</v>
      </c>
      <c r="C111" s="30">
        <v>2284.34</v>
      </c>
      <c r="E111" s="61"/>
      <c r="F111" s="40"/>
      <c r="G111" s="49"/>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5" thickBot="1" x14ac:dyDescent="0.3">
      <c r="A112" s="28" t="s">
        <v>266</v>
      </c>
      <c r="B112" s="29">
        <v>583</v>
      </c>
      <c r="C112" s="30">
        <v>409.04631217838767</v>
      </c>
      <c r="E112" s="61"/>
      <c r="F112" s="40"/>
      <c r="G112" s="49"/>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5" thickBot="1" x14ac:dyDescent="0.3">
      <c r="A113" s="28" t="s">
        <v>267</v>
      </c>
      <c r="B113" s="29">
        <v>3</v>
      </c>
      <c r="C113" s="30">
        <v>92.333333333333329</v>
      </c>
      <c r="E113" s="61"/>
      <c r="F113" s="40"/>
      <c r="G113" s="49"/>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5" thickBot="1" x14ac:dyDescent="0.3">
      <c r="A114" s="31" t="s">
        <v>192</v>
      </c>
      <c r="B114" s="32">
        <v>13515</v>
      </c>
      <c r="C114" s="33">
        <v>832.80910099889013</v>
      </c>
      <c r="E114" s="61"/>
      <c r="F114" s="40"/>
      <c r="G114" s="49"/>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5" thickBot="1" x14ac:dyDescent="0.3">
      <c r="A115" s="28" t="s">
        <v>178</v>
      </c>
      <c r="B115" s="29">
        <v>12248</v>
      </c>
      <c r="C115" s="30">
        <v>724.1689255388635</v>
      </c>
      <c r="E115" s="61"/>
      <c r="F115" s="40"/>
      <c r="G115" s="49"/>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5" thickBot="1" x14ac:dyDescent="0.3">
      <c r="A116" s="28" t="s">
        <v>241</v>
      </c>
      <c r="B116" s="29">
        <v>888</v>
      </c>
      <c r="C116" s="30">
        <v>2543.4436936936936</v>
      </c>
      <c r="E116" s="61"/>
      <c r="F116" s="40"/>
      <c r="G116" s="49"/>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5" thickBot="1" x14ac:dyDescent="0.3">
      <c r="A117" s="28" t="s">
        <v>253</v>
      </c>
      <c r="B117" s="29">
        <v>109</v>
      </c>
      <c r="C117" s="30">
        <v>22.422018348623855</v>
      </c>
      <c r="E117" s="61"/>
      <c r="F117" s="40"/>
      <c r="G117" s="49"/>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5" thickBot="1" x14ac:dyDescent="0.3">
      <c r="A118" s="28" t="s">
        <v>266</v>
      </c>
      <c r="B118" s="29">
        <v>270</v>
      </c>
      <c r="C118" s="30">
        <v>462.1185185185185</v>
      </c>
      <c r="E118" s="61"/>
      <c r="F118" s="40"/>
      <c r="G118" s="49"/>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5" thickBot="1" x14ac:dyDescent="0.3">
      <c r="A119" s="31" t="s">
        <v>193</v>
      </c>
      <c r="B119" s="32">
        <v>7234</v>
      </c>
      <c r="C119" s="33">
        <v>570.73458667403929</v>
      </c>
      <c r="E119" s="61"/>
      <c r="F119" s="40"/>
      <c r="G119" s="49"/>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5" thickBot="1" x14ac:dyDescent="0.3">
      <c r="A120" s="28" t="s">
        <v>178</v>
      </c>
      <c r="B120" s="29">
        <v>7173</v>
      </c>
      <c r="C120" s="30">
        <v>571.71099958176501</v>
      </c>
      <c r="E120" s="61"/>
      <c r="F120" s="40"/>
      <c r="G120" s="49"/>
      <c r="L120"/>
    </row>
    <row r="121" spans="1:55" ht="16.5" thickBot="1" x14ac:dyDescent="0.3">
      <c r="A121" s="28" t="s">
        <v>241</v>
      </c>
      <c r="B121" s="29">
        <v>8</v>
      </c>
      <c r="C121" s="30">
        <v>1774.5</v>
      </c>
      <c r="E121" s="61"/>
      <c r="F121" s="40"/>
      <c r="G121" s="49"/>
    </row>
    <row r="122" spans="1:55" ht="16.5" thickBot="1" x14ac:dyDescent="0.3">
      <c r="A122" s="28" t="s">
        <v>253</v>
      </c>
      <c r="B122" s="29">
        <v>25</v>
      </c>
      <c r="C122" s="30">
        <v>17.04</v>
      </c>
      <c r="E122" s="61"/>
      <c r="F122" s="40"/>
    </row>
    <row r="123" spans="1:55" ht="16.5" thickBot="1" x14ac:dyDescent="0.3">
      <c r="A123" s="28" t="s">
        <v>266</v>
      </c>
      <c r="B123" s="29">
        <v>28</v>
      </c>
      <c r="C123" s="30">
        <v>471.03571428571428</v>
      </c>
      <c r="E123" s="61"/>
      <c r="F123" s="40"/>
    </row>
    <row r="124" spans="1:55" ht="16.5" thickBot="1" x14ac:dyDescent="0.3">
      <c r="A124" s="31" t="s">
        <v>194</v>
      </c>
      <c r="B124" s="32">
        <v>5027</v>
      </c>
      <c r="C124" s="33">
        <v>199.76228366819177</v>
      </c>
      <c r="E124" s="61"/>
      <c r="F124" s="40"/>
    </row>
    <row r="125" spans="1:55" ht="16.5" thickBot="1" x14ac:dyDescent="0.3">
      <c r="A125" s="28" t="s">
        <v>178</v>
      </c>
      <c r="B125" s="29">
        <v>4318</v>
      </c>
      <c r="C125" s="30">
        <v>225.63270032422417</v>
      </c>
      <c r="E125" s="61"/>
      <c r="F125" s="40"/>
    </row>
    <row r="126" spans="1:55" ht="16.5" thickBot="1" x14ac:dyDescent="0.3">
      <c r="A126" s="28" t="s">
        <v>253</v>
      </c>
      <c r="B126" s="29">
        <v>119</v>
      </c>
      <c r="C126" s="30">
        <v>10.966386554621849</v>
      </c>
      <c r="E126" s="61"/>
      <c r="F126" s="40"/>
    </row>
    <row r="127" spans="1:55" ht="16.5" thickBot="1" x14ac:dyDescent="0.3">
      <c r="A127" s="28" t="s">
        <v>266</v>
      </c>
      <c r="B127" s="29">
        <v>590</v>
      </c>
      <c r="C127" s="30">
        <v>48.505084745762709</v>
      </c>
      <c r="E127" s="61"/>
      <c r="F127" s="40"/>
    </row>
    <row r="128" spans="1:55" ht="16.5" thickBot="1" x14ac:dyDescent="0.3">
      <c r="A128" s="31" t="s">
        <v>195</v>
      </c>
      <c r="B128" s="32">
        <v>7412</v>
      </c>
      <c r="C128" s="33">
        <v>640.72072315164598</v>
      </c>
      <c r="E128" s="61"/>
      <c r="F128" s="40"/>
    </row>
    <row r="129" spans="1:12" ht="16.5" thickBot="1" x14ac:dyDescent="0.3">
      <c r="A129" s="28" t="s">
        <v>178</v>
      </c>
      <c r="B129" s="29">
        <v>7216</v>
      </c>
      <c r="C129" s="30">
        <v>634.58758314855879</v>
      </c>
      <c r="E129" s="61"/>
      <c r="F129" s="40"/>
    </row>
    <row r="130" spans="1:12" ht="16.5" thickBot="1" x14ac:dyDescent="0.3">
      <c r="A130" s="28" t="s">
        <v>241</v>
      </c>
      <c r="B130" s="29">
        <v>53</v>
      </c>
      <c r="C130" s="30">
        <v>2403.1132075471696</v>
      </c>
      <c r="E130" s="61"/>
      <c r="F130" s="40"/>
    </row>
    <row r="131" spans="1:12" ht="16.5" thickBot="1" x14ac:dyDescent="0.3">
      <c r="A131" s="28" t="s">
        <v>253</v>
      </c>
      <c r="B131" s="29">
        <v>28</v>
      </c>
      <c r="C131" s="30">
        <v>28.642857142857142</v>
      </c>
      <c r="E131" s="61"/>
      <c r="F131" s="40"/>
    </row>
    <row r="132" spans="1:12" ht="16.5" thickBot="1" x14ac:dyDescent="0.3">
      <c r="A132" s="28" t="s">
        <v>266</v>
      </c>
      <c r="B132" s="29">
        <v>115</v>
      </c>
      <c r="C132" s="30">
        <v>362.35652173913041</v>
      </c>
      <c r="E132" s="61"/>
      <c r="F132" s="40"/>
    </row>
    <row r="133" spans="1:12" ht="16.5" thickBot="1" x14ac:dyDescent="0.3">
      <c r="A133" s="31" t="s">
        <v>196</v>
      </c>
      <c r="B133" s="32">
        <v>9291</v>
      </c>
      <c r="C133" s="33">
        <v>208.52620815843289</v>
      </c>
      <c r="E133" s="61"/>
      <c r="F133" s="40"/>
    </row>
    <row r="134" spans="1:12" ht="16.5" thickBot="1" x14ac:dyDescent="0.3">
      <c r="A134" s="28" t="s">
        <v>178</v>
      </c>
      <c r="B134" s="29">
        <v>6339</v>
      </c>
      <c r="C134" s="30">
        <v>264.71525477204608</v>
      </c>
      <c r="E134" s="61"/>
      <c r="F134" s="40"/>
    </row>
    <row r="135" spans="1:12" ht="16.5" thickBot="1" x14ac:dyDescent="0.3">
      <c r="A135" s="28" t="s">
        <v>242</v>
      </c>
      <c r="B135" s="29">
        <v>1</v>
      </c>
      <c r="C135" s="30">
        <v>24</v>
      </c>
      <c r="E135" s="61"/>
      <c r="F135" s="40"/>
    </row>
    <row r="136" spans="1:12" ht="16.5" thickBot="1" x14ac:dyDescent="0.3">
      <c r="A136" s="28" t="s">
        <v>241</v>
      </c>
      <c r="B136" s="29">
        <v>4</v>
      </c>
      <c r="C136" s="30">
        <v>726.5</v>
      </c>
      <c r="E136" s="61"/>
      <c r="F136" s="40"/>
    </row>
    <row r="137" spans="1:12" ht="16.5" thickBot="1" x14ac:dyDescent="0.3">
      <c r="A137" s="28" t="s">
        <v>253</v>
      </c>
      <c r="B137" s="29">
        <v>72</v>
      </c>
      <c r="C137" s="30">
        <v>15.986111111111111</v>
      </c>
      <c r="E137" s="61"/>
      <c r="F137" s="40"/>
    </row>
    <row r="138" spans="1:12" ht="16.5" thickBot="1" x14ac:dyDescent="0.3">
      <c r="A138" s="28" t="s">
        <v>266</v>
      </c>
      <c r="B138" s="29">
        <v>2875</v>
      </c>
      <c r="C138" s="30">
        <v>88.802086956521734</v>
      </c>
      <c r="E138" s="61"/>
    </row>
    <row r="139" spans="1:12" ht="16.5" thickBot="1" x14ac:dyDescent="0.3">
      <c r="A139" s="31" t="s">
        <v>197</v>
      </c>
      <c r="B139" s="32">
        <v>2563</v>
      </c>
      <c r="C139" s="33">
        <v>490.76043698790482</v>
      </c>
      <c r="E139" s="61"/>
    </row>
    <row r="140" spans="1:12" ht="16.5" thickBot="1" x14ac:dyDescent="0.3">
      <c r="A140" s="28" t="s">
        <v>178</v>
      </c>
      <c r="B140" s="29">
        <v>1879</v>
      </c>
      <c r="C140" s="30">
        <v>559.28738690792977</v>
      </c>
      <c r="E140" s="61"/>
    </row>
    <row r="141" spans="1:12" ht="16.5" thickBot="1" x14ac:dyDescent="0.3">
      <c r="A141" s="28" t="s">
        <v>242</v>
      </c>
      <c r="B141" s="29">
        <v>1</v>
      </c>
      <c r="C141" s="30">
        <v>1659</v>
      </c>
      <c r="E141" s="61"/>
      <c r="J141" s="3"/>
      <c r="L141"/>
    </row>
    <row r="142" spans="1:12" ht="16.5" thickBot="1" x14ac:dyDescent="0.3">
      <c r="A142" s="28" t="s">
        <v>241</v>
      </c>
      <c r="B142" s="29">
        <v>48</v>
      </c>
      <c r="C142" s="30">
        <v>2279.4791666666665</v>
      </c>
      <c r="E142" s="61"/>
      <c r="J142" s="3"/>
      <c r="L142"/>
    </row>
    <row r="143" spans="1:12" ht="16.5" thickBot="1" x14ac:dyDescent="0.3">
      <c r="A143" s="28" t="s">
        <v>253</v>
      </c>
      <c r="B143" s="29">
        <v>32</v>
      </c>
      <c r="C143" s="30">
        <v>7.6875</v>
      </c>
      <c r="E143" s="61"/>
      <c r="G143"/>
      <c r="J143" s="3"/>
      <c r="L143"/>
    </row>
    <row r="144" spans="1:12" ht="16.5" thickBot="1" x14ac:dyDescent="0.3">
      <c r="A144" s="28" t="s">
        <v>266</v>
      </c>
      <c r="B144" s="29">
        <v>603</v>
      </c>
      <c r="C144" s="30">
        <v>158.53731343283582</v>
      </c>
      <c r="E144" s="61"/>
      <c r="G144"/>
      <c r="J144" s="3"/>
      <c r="L144"/>
    </row>
    <row r="145" spans="1:7" ht="16.5" thickBot="1" x14ac:dyDescent="0.3">
      <c r="A145" s="31" t="s">
        <v>198</v>
      </c>
      <c r="B145" s="32">
        <v>19227</v>
      </c>
      <c r="C145" s="33">
        <v>700.27263743693766</v>
      </c>
      <c r="E145" s="61"/>
      <c r="G145"/>
    </row>
    <row r="146" spans="1:7" ht="16.5" thickBot="1" x14ac:dyDescent="0.3">
      <c r="A146" s="28" t="s">
        <v>178</v>
      </c>
      <c r="B146" s="29">
        <v>17297</v>
      </c>
      <c r="C146" s="30">
        <v>604.5691160316818</v>
      </c>
      <c r="E146" s="61"/>
      <c r="G146"/>
    </row>
    <row r="147" spans="1:7" ht="16.5" thickBot="1" x14ac:dyDescent="0.3">
      <c r="A147" s="28" t="s">
        <v>242</v>
      </c>
      <c r="B147" s="29">
        <v>1</v>
      </c>
      <c r="C147" s="30">
        <v>27</v>
      </c>
      <c r="E147" s="61"/>
    </row>
    <row r="148" spans="1:7" ht="16.5" thickBot="1" x14ac:dyDescent="0.3">
      <c r="A148" s="28" t="s">
        <v>241</v>
      </c>
      <c r="B148" s="29">
        <v>1192</v>
      </c>
      <c r="C148" s="30">
        <v>2276.4647651006712</v>
      </c>
      <c r="E148" s="61"/>
    </row>
    <row r="149" spans="1:7" ht="16.5" thickBot="1" x14ac:dyDescent="0.3">
      <c r="A149" s="28" t="s">
        <v>253</v>
      </c>
      <c r="B149" s="29">
        <v>56</v>
      </c>
      <c r="C149" s="30">
        <v>14.017857142857142</v>
      </c>
      <c r="E149" s="61"/>
    </row>
    <row r="150" spans="1:7" ht="16.5" thickBot="1" x14ac:dyDescent="0.3">
      <c r="A150" s="28" t="s">
        <v>266</v>
      </c>
      <c r="B150" s="29">
        <v>681</v>
      </c>
      <c r="C150" s="30">
        <v>429.59177679882526</v>
      </c>
      <c r="D150" s="48"/>
      <c r="E150" s="61"/>
    </row>
    <row r="151" spans="1:7" ht="16.5" thickBot="1" x14ac:dyDescent="0.3">
      <c r="A151" s="31" t="s">
        <v>199</v>
      </c>
      <c r="B151" s="32">
        <v>8153</v>
      </c>
      <c r="C151" s="33">
        <v>707.61977186311788</v>
      </c>
      <c r="D151" s="48"/>
      <c r="E151" s="61"/>
    </row>
    <row r="152" spans="1:7" ht="16.5" thickBot="1" x14ac:dyDescent="0.3">
      <c r="A152" s="28" t="s">
        <v>178</v>
      </c>
      <c r="B152" s="29">
        <v>7389</v>
      </c>
      <c r="C152" s="30">
        <v>677.634185952091</v>
      </c>
      <c r="D152" s="48"/>
      <c r="E152" s="54"/>
      <c r="F152"/>
    </row>
    <row r="153" spans="1:7" ht="16.5" thickBot="1" x14ac:dyDescent="0.3">
      <c r="A153" s="28" t="s">
        <v>241</v>
      </c>
      <c r="B153" s="29">
        <v>240</v>
      </c>
      <c r="C153" s="30">
        <v>2437.2583333333332</v>
      </c>
      <c r="D153" s="48"/>
      <c r="E153" s="54"/>
      <c r="F153"/>
    </row>
    <row r="154" spans="1:7" ht="16.5" thickBot="1" x14ac:dyDescent="0.3">
      <c r="A154" s="28" t="s">
        <v>253</v>
      </c>
      <c r="B154" s="29">
        <v>6</v>
      </c>
      <c r="C154" s="30">
        <v>20</v>
      </c>
      <c r="E154" s="54"/>
      <c r="F154"/>
    </row>
    <row r="155" spans="1:7" ht="16.5" thickBot="1" x14ac:dyDescent="0.3">
      <c r="A155" s="28" t="s">
        <v>266</v>
      </c>
      <c r="B155" s="29">
        <v>518</v>
      </c>
      <c r="C155" s="30">
        <v>341.93629343629345</v>
      </c>
      <c r="E155" s="54"/>
      <c r="F155"/>
    </row>
    <row r="156" spans="1:7" ht="16.5" thickBot="1" x14ac:dyDescent="0.3">
      <c r="A156" s="31" t="s">
        <v>200</v>
      </c>
      <c r="B156" s="32">
        <v>3887</v>
      </c>
      <c r="C156" s="33">
        <v>807.67018266014918</v>
      </c>
    </row>
    <row r="157" spans="1:7" ht="16.5" thickBot="1" x14ac:dyDescent="0.3">
      <c r="A157" s="28" t="s">
        <v>178</v>
      </c>
      <c r="B157" s="29">
        <v>3472</v>
      </c>
      <c r="C157" s="30">
        <v>781.5763248847926</v>
      </c>
    </row>
    <row r="158" spans="1:7" ht="16.5" thickBot="1" x14ac:dyDescent="0.3">
      <c r="A158" s="28" t="s">
        <v>242</v>
      </c>
      <c r="B158" s="29">
        <v>1</v>
      </c>
      <c r="C158" s="30">
        <v>102</v>
      </c>
    </row>
    <row r="159" spans="1:7" ht="16.5" thickBot="1" x14ac:dyDescent="0.3">
      <c r="A159" s="28" t="s">
        <v>241</v>
      </c>
      <c r="B159" s="29">
        <v>120</v>
      </c>
      <c r="C159" s="30">
        <v>2655.6</v>
      </c>
    </row>
    <row r="160" spans="1:7" ht="16.5" thickBot="1" x14ac:dyDescent="0.3">
      <c r="A160" s="28" t="s">
        <v>253</v>
      </c>
      <c r="B160" s="29">
        <v>14</v>
      </c>
      <c r="C160" s="30">
        <v>20.428571428571427</v>
      </c>
    </row>
    <row r="161" spans="1:3" ht="16.5" thickBot="1" x14ac:dyDescent="0.3">
      <c r="A161" s="28" t="s">
        <v>266</v>
      </c>
      <c r="B161" s="29">
        <v>280</v>
      </c>
      <c r="C161" s="30">
        <v>381.14642857142854</v>
      </c>
    </row>
    <row r="162" spans="1:3" ht="16.5" thickBot="1" x14ac:dyDescent="0.3">
      <c r="A162" s="31" t="s">
        <v>234</v>
      </c>
      <c r="B162" s="32">
        <v>3667</v>
      </c>
      <c r="C162" s="33">
        <v>553.06763021543497</v>
      </c>
    </row>
    <row r="163" spans="1:3" ht="16.5" thickBot="1" x14ac:dyDescent="0.3">
      <c r="A163" s="28" t="s">
        <v>178</v>
      </c>
      <c r="B163" s="29">
        <v>3225</v>
      </c>
      <c r="C163" s="30">
        <v>571.78449612403097</v>
      </c>
    </row>
    <row r="164" spans="1:3" ht="16.5" thickBot="1" x14ac:dyDescent="0.3">
      <c r="A164" s="28" t="s">
        <v>242</v>
      </c>
      <c r="B164" s="29">
        <v>1</v>
      </c>
      <c r="C164" s="30">
        <v>2209</v>
      </c>
    </row>
    <row r="165" spans="1:3" ht="16.5" thickBot="1" x14ac:dyDescent="0.3">
      <c r="A165" s="28" t="s">
        <v>241</v>
      </c>
      <c r="B165" s="29">
        <v>3</v>
      </c>
      <c r="C165" s="30">
        <v>1460.6666666666667</v>
      </c>
    </row>
    <row r="166" spans="1:3" ht="16.5" thickBot="1" x14ac:dyDescent="0.3">
      <c r="A166" s="28" t="s">
        <v>253</v>
      </c>
      <c r="B166" s="29">
        <v>35</v>
      </c>
      <c r="C166" s="30">
        <v>52.25714285714286</v>
      </c>
    </row>
    <row r="167" spans="1:3" ht="16.5" thickBot="1" x14ac:dyDescent="0.3">
      <c r="A167" s="28" t="s">
        <v>266</v>
      </c>
      <c r="B167" s="73">
        <v>403</v>
      </c>
      <c r="C167" s="74">
        <v>435.91563275434243</v>
      </c>
    </row>
    <row r="168" spans="1:3" x14ac:dyDescent="0.25">
      <c r="C168" s="61"/>
    </row>
    <row r="169" spans="1:3" x14ac:dyDescent="0.25">
      <c r="C169" s="61"/>
    </row>
    <row r="170" spans="1:3" x14ac:dyDescent="0.25">
      <c r="C170" s="61"/>
    </row>
  </sheetData>
  <mergeCells count="18">
    <mergeCell ref="A7:C7"/>
    <mergeCell ref="A16:C16"/>
    <mergeCell ref="A1:G1"/>
    <mergeCell ref="A2:G3"/>
    <mergeCell ref="A4:G4"/>
    <mergeCell ref="E8:G8"/>
    <mergeCell ref="E14:G14"/>
    <mergeCell ref="A17:C17"/>
    <mergeCell ref="A19:C19"/>
    <mergeCell ref="E19:G19"/>
    <mergeCell ref="E25:G25"/>
    <mergeCell ref="A30:C30"/>
    <mergeCell ref="E24:G24"/>
    <mergeCell ref="A29:C29"/>
    <mergeCell ref="A28:C28"/>
    <mergeCell ref="A26:C26"/>
    <mergeCell ref="A27:C27"/>
    <mergeCell ref="E18:G18"/>
  </mergeCells>
  <phoneticPr fontId="30"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767D0-EB7D-4500-8F88-F5B5DC7A52B9}">
  <sheetPr>
    <tabColor theme="0"/>
  </sheetPr>
  <dimension ref="A1:BC169"/>
  <sheetViews>
    <sheetView showGridLines="0" zoomScale="115" zoomScaleNormal="115" zoomScalePageLayoutView="110" workbookViewId="0">
      <selection activeCell="A4" sqref="A4:G4"/>
    </sheetView>
  </sheetViews>
  <sheetFormatPr defaultRowHeight="15.75" x14ac:dyDescent="0.25"/>
  <cols>
    <col min="1" max="1" width="17.5703125" bestFit="1" customWidth="1"/>
    <col min="2" max="2" width="9.85546875" bestFit="1" customWidth="1"/>
    <col min="3" max="3" width="16.5703125" bestFit="1" customWidth="1"/>
    <col min="4" max="4" width="11.5703125" customWidth="1"/>
    <col min="5" max="5" width="20.5703125" customWidth="1"/>
    <col min="6" max="6" width="13.42578125" style="48" customWidth="1"/>
    <col min="7" max="7" width="15.85546875" style="54" customWidth="1"/>
    <col min="8" max="8" width="19.5703125" customWidth="1"/>
    <col min="9" max="9" width="15" customWidth="1"/>
    <col min="12" max="12" width="8.7109375" style="3"/>
  </cols>
  <sheetData>
    <row r="1" spans="1:55" ht="38.450000000000003" customHeight="1" x14ac:dyDescent="0.25">
      <c r="A1" s="368" t="s">
        <v>10</v>
      </c>
      <c r="B1" s="368"/>
      <c r="C1" s="368"/>
      <c r="D1" s="368"/>
      <c r="E1" s="368"/>
      <c r="F1" s="368"/>
      <c r="G1" s="368"/>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 customHeight="1" x14ac:dyDescent="0.25">
      <c r="A2" s="369" t="s">
        <v>11</v>
      </c>
      <c r="B2" s="369"/>
      <c r="C2" s="369"/>
      <c r="D2" s="369"/>
      <c r="E2" s="369"/>
      <c r="F2" s="369"/>
      <c r="G2" s="369"/>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25">
      <c r="A3" s="369"/>
      <c r="B3" s="369"/>
      <c r="C3" s="369"/>
      <c r="D3" s="369"/>
      <c r="E3" s="369"/>
      <c r="F3" s="369"/>
      <c r="G3" s="369"/>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25" x14ac:dyDescent="0.25">
      <c r="A4" s="370" t="s">
        <v>261</v>
      </c>
      <c r="B4" s="370"/>
      <c r="C4" s="370"/>
      <c r="D4" s="370"/>
      <c r="E4" s="370"/>
      <c r="F4" s="370"/>
      <c r="G4" s="370"/>
      <c r="H4" s="56"/>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25" x14ac:dyDescent="0.25">
      <c r="A5" s="55"/>
      <c r="B5" s="55"/>
      <c r="C5" s="55"/>
      <c r="D5" s="55"/>
      <c r="E5" s="55"/>
      <c r="F5" s="55"/>
      <c r="G5" s="55"/>
      <c r="H5" s="56"/>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25">
      <c r="A6" s="57"/>
      <c r="B6" s="57"/>
      <c r="C6" s="57"/>
      <c r="D6" s="3"/>
      <c r="E6" s="3"/>
      <c r="F6" s="40"/>
      <c r="G6" s="49"/>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25">
      <c r="A7" s="363" t="s">
        <v>239</v>
      </c>
      <c r="B7" s="363"/>
      <c r="C7" s="363"/>
      <c r="D7" s="58"/>
      <c r="E7" s="3"/>
      <c r="F7" s="40"/>
      <c r="G7" s="49"/>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25">
      <c r="A8" s="21" t="s">
        <v>237</v>
      </c>
      <c r="B8" s="21" t="s">
        <v>176</v>
      </c>
      <c r="C8" s="21" t="s">
        <v>238</v>
      </c>
      <c r="D8" s="3"/>
      <c r="E8" s="365" t="s">
        <v>263</v>
      </c>
      <c r="F8" s="365"/>
      <c r="G8" s="365"/>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25">
      <c r="A9" s="4" t="s">
        <v>37</v>
      </c>
      <c r="B9" s="37">
        <v>12576</v>
      </c>
      <c r="C9" s="38">
        <v>34458.240000007179</v>
      </c>
      <c r="D9" s="3"/>
      <c r="E9" s="35" t="s">
        <v>243</v>
      </c>
      <c r="F9" s="41" t="s">
        <v>176</v>
      </c>
      <c r="G9" s="50" t="s">
        <v>244</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25">
      <c r="A10" s="4" t="s">
        <v>178</v>
      </c>
      <c r="B10" s="6">
        <v>173590</v>
      </c>
      <c r="C10" s="22">
        <v>166646.40000008326</v>
      </c>
      <c r="D10" s="3"/>
      <c r="E10" s="36" t="s">
        <v>245</v>
      </c>
      <c r="F10" s="42">
        <v>78716</v>
      </c>
      <c r="G10" s="34">
        <v>0.99099999999999999</v>
      </c>
      <c r="H10" s="3"/>
      <c r="I10" s="6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25">
      <c r="A11" s="4" t="s">
        <v>241</v>
      </c>
      <c r="B11" s="37">
        <v>7320</v>
      </c>
      <c r="C11" s="38">
        <v>1317.5999999999785</v>
      </c>
      <c r="D11" s="3"/>
      <c r="E11" s="36" t="s">
        <v>246</v>
      </c>
      <c r="F11" s="43">
        <v>736</v>
      </c>
      <c r="G11" s="39">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25">
      <c r="A12" s="4" t="s">
        <v>250</v>
      </c>
      <c r="B12" s="37">
        <v>42</v>
      </c>
      <c r="C12" s="38">
        <v>189</v>
      </c>
      <c r="D12" s="3"/>
      <c r="E12" s="5" t="s">
        <v>0</v>
      </c>
      <c r="F12" s="44">
        <v>79452</v>
      </c>
      <c r="G12" s="51">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25">
      <c r="A13" s="4" t="s">
        <v>240</v>
      </c>
      <c r="B13" s="37">
        <v>386</v>
      </c>
      <c r="C13" s="38">
        <v>0</v>
      </c>
      <c r="D13" s="58"/>
      <c r="E13" s="59" t="s">
        <v>254</v>
      </c>
      <c r="F13" s="59"/>
      <c r="G13" s="59"/>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25">
      <c r="A14" s="4" t="s">
        <v>252</v>
      </c>
      <c r="B14" s="6">
        <v>513</v>
      </c>
      <c r="C14" s="22">
        <v>1898.1000000000158</v>
      </c>
      <c r="D14" s="3"/>
      <c r="E14" s="366" t="s">
        <v>247</v>
      </c>
      <c r="F14" s="366"/>
      <c r="G14" s="366"/>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25">
      <c r="A15" s="5" t="s">
        <v>0</v>
      </c>
      <c r="B15" s="7">
        <v>194427</v>
      </c>
      <c r="C15" s="23">
        <v>204509.33999977639</v>
      </c>
      <c r="D15" s="3"/>
      <c r="E15" s="59"/>
      <c r="F15" s="59"/>
      <c r="G15" s="59"/>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00000000000001" customHeight="1" x14ac:dyDescent="0.25">
      <c r="A16" s="362" t="s">
        <v>260</v>
      </c>
      <c r="B16" s="362"/>
      <c r="C16" s="362"/>
      <c r="D16" s="3"/>
      <c r="E16" s="59"/>
      <c r="F16" s="59"/>
      <c r="G16" s="59"/>
      <c r="H16" s="3"/>
      <c r="I16" s="6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 customHeight="1" x14ac:dyDescent="0.25">
      <c r="A17" s="362" t="s">
        <v>249</v>
      </c>
      <c r="B17" s="362"/>
      <c r="C17" s="362"/>
      <c r="D17" s="3"/>
      <c r="E17" s="59"/>
      <c r="F17" s="59"/>
      <c r="G17" s="59"/>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25">
      <c r="A18" s="60"/>
      <c r="B18" s="60"/>
      <c r="C18" s="60"/>
      <c r="D18" s="3"/>
      <c r="E18" s="366"/>
      <c r="F18" s="366"/>
      <c r="G18" s="366"/>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25">
      <c r="A19" s="363" t="s">
        <v>259</v>
      </c>
      <c r="B19" s="363"/>
      <c r="C19" s="363"/>
      <c r="D19" s="3"/>
      <c r="E19" s="365" t="s">
        <v>262</v>
      </c>
      <c r="F19" s="365"/>
      <c r="G19" s="365"/>
      <c r="H19" s="6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25">
      <c r="A20" s="21" t="s">
        <v>175</v>
      </c>
      <c r="B20" s="21" t="s">
        <v>176</v>
      </c>
      <c r="C20" s="21" t="s">
        <v>14</v>
      </c>
      <c r="D20" s="3"/>
      <c r="E20" s="35" t="s">
        <v>243</v>
      </c>
      <c r="F20" s="45" t="s">
        <v>176</v>
      </c>
      <c r="G20" s="52" t="s">
        <v>244</v>
      </c>
      <c r="H20" s="3"/>
      <c r="I20" s="6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25">
      <c r="A21" s="4" t="s">
        <v>177</v>
      </c>
      <c r="B21" s="6">
        <v>85009</v>
      </c>
      <c r="C21" s="62">
        <v>568.94445294027696</v>
      </c>
      <c r="D21" s="3"/>
      <c r="E21" s="36" t="s">
        <v>245</v>
      </c>
      <c r="F21" s="42">
        <v>10679</v>
      </c>
      <c r="G21" s="34">
        <v>0.93600000000000005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25">
      <c r="A22" s="4" t="s">
        <v>204</v>
      </c>
      <c r="B22" s="6">
        <v>57</v>
      </c>
      <c r="C22" s="62">
        <v>970.15789473684208</v>
      </c>
      <c r="D22" s="3"/>
      <c r="E22" s="36" t="s">
        <v>246</v>
      </c>
      <c r="F22" s="42">
        <v>736</v>
      </c>
      <c r="G22" s="34">
        <v>6.4000000000000001E-2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25">
      <c r="A23" s="4" t="s">
        <v>203</v>
      </c>
      <c r="B23" s="37">
        <v>109297</v>
      </c>
      <c r="C23" s="63">
        <v>532.26144358948557</v>
      </c>
      <c r="D23" s="3"/>
      <c r="E23" s="5" t="s">
        <v>0</v>
      </c>
      <c r="F23" s="44">
        <v>11415</v>
      </c>
      <c r="G23" s="51">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25">
      <c r="A24" s="4" t="s">
        <v>205</v>
      </c>
      <c r="B24">
        <v>64</v>
      </c>
      <c r="C24" s="63">
        <v>1006.453125</v>
      </c>
      <c r="D24" s="3"/>
      <c r="E24" s="366" t="s">
        <v>254</v>
      </c>
      <c r="F24" s="366"/>
      <c r="G24" s="366"/>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6" customHeight="1" x14ac:dyDescent="0.25">
      <c r="A25" s="5" t="s">
        <v>0</v>
      </c>
      <c r="B25" s="7">
        <v>194427</v>
      </c>
      <c r="C25" s="64">
        <v>548.58476446172597</v>
      </c>
      <c r="D25" s="3"/>
      <c r="E25" s="366" t="s">
        <v>247</v>
      </c>
      <c r="F25" s="366"/>
      <c r="G25" s="366"/>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25">
      <c r="A26" s="362" t="str">
        <f>A16</f>
        <v>Data from BI Inc. Participants Report, 9.30.2023</v>
      </c>
      <c r="B26" s="362"/>
      <c r="C26" s="362"/>
      <c r="D26" s="65"/>
      <c r="E26" s="57"/>
      <c r="F26" s="46"/>
      <c r="G26" s="49"/>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25">
      <c r="A27" s="362" t="s">
        <v>258</v>
      </c>
      <c r="B27" s="362"/>
      <c r="C27" s="362"/>
      <c r="D27" s="65"/>
      <c r="F27" s="47"/>
      <c r="G27" s="5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25">
      <c r="A28" s="367"/>
      <c r="B28" s="367"/>
      <c r="C28" s="367"/>
      <c r="D28" s="3"/>
      <c r="E28" s="3"/>
      <c r="F28" s="40"/>
      <c r="G28" s="49"/>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25">
      <c r="A29" s="367"/>
      <c r="B29" s="367"/>
      <c r="C29" s="367"/>
      <c r="D29" s="3"/>
      <c r="E29" s="3"/>
      <c r="F29" s="40"/>
      <c r="G29" s="49"/>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 customHeight="1" thickBot="1" x14ac:dyDescent="0.3">
      <c r="A30" s="367" t="s">
        <v>257</v>
      </c>
      <c r="B30" s="367"/>
      <c r="C30" s="367"/>
      <c r="D30" s="3"/>
      <c r="E30" s="3"/>
      <c r="F30" s="40"/>
      <c r="G30" s="49"/>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2.25" thickBot="1" x14ac:dyDescent="0.3">
      <c r="A31" s="24" t="s">
        <v>207</v>
      </c>
      <c r="B31" s="24" t="s">
        <v>176</v>
      </c>
      <c r="C31" s="24" t="s">
        <v>208</v>
      </c>
      <c r="D31" s="3"/>
      <c r="E31" s="3"/>
      <c r="F31" s="40"/>
      <c r="G31" s="49"/>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5" thickBot="1" x14ac:dyDescent="0.3">
      <c r="A32" s="25" t="s">
        <v>0</v>
      </c>
      <c r="B32" s="26">
        <v>194427</v>
      </c>
      <c r="C32" s="27">
        <v>548.58476446172597</v>
      </c>
      <c r="D32" s="13"/>
      <c r="E32" s="3"/>
      <c r="F32" s="40"/>
      <c r="G32" s="49"/>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5" thickBot="1" x14ac:dyDescent="0.3">
      <c r="A33" s="31" t="s">
        <v>179</v>
      </c>
      <c r="B33" s="32">
        <v>5244</v>
      </c>
      <c r="C33" s="33">
        <v>654.05949656750568</v>
      </c>
      <c r="E33" s="3"/>
      <c r="F33" s="40"/>
      <c r="G33" s="49"/>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5" thickBot="1" x14ac:dyDescent="0.3">
      <c r="A34" s="28" t="s">
        <v>37</v>
      </c>
      <c r="B34" s="29">
        <v>309</v>
      </c>
      <c r="C34" s="30">
        <v>485.43042071197414</v>
      </c>
      <c r="E34" s="3"/>
      <c r="F34" s="40"/>
      <c r="G34" s="49"/>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5" thickBot="1" x14ac:dyDescent="0.3">
      <c r="A35" s="28" t="s">
        <v>178</v>
      </c>
      <c r="B35" s="29">
        <v>4633</v>
      </c>
      <c r="C35" s="30">
        <v>575.50960500755446</v>
      </c>
      <c r="E35" s="61"/>
      <c r="F35" s="40"/>
      <c r="G35" s="49"/>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5" thickBot="1" x14ac:dyDescent="0.3">
      <c r="A36" s="28" t="s">
        <v>241</v>
      </c>
      <c r="B36" s="29">
        <v>285</v>
      </c>
      <c r="C36" s="30">
        <v>2151.6666666666665</v>
      </c>
      <c r="E36" s="61"/>
      <c r="F36" s="40"/>
      <c r="G36" s="49"/>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5" thickBot="1" x14ac:dyDescent="0.3">
      <c r="A37" s="28" t="s">
        <v>253</v>
      </c>
      <c r="B37" s="29">
        <v>17</v>
      </c>
      <c r="C37" s="30">
        <v>19.352941176470587</v>
      </c>
      <c r="E37" s="61"/>
      <c r="F37" s="40"/>
      <c r="G37" s="49"/>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5" thickBot="1" x14ac:dyDescent="0.3">
      <c r="A38" s="31" t="s">
        <v>180</v>
      </c>
      <c r="B38" s="32">
        <v>3551</v>
      </c>
      <c r="C38" s="33">
        <v>564.00478738383549</v>
      </c>
      <c r="E38" s="61"/>
      <c r="F38" s="40"/>
      <c r="G38" s="49"/>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5" thickBot="1" x14ac:dyDescent="0.3">
      <c r="A39" s="28" t="s">
        <v>37</v>
      </c>
      <c r="B39" s="29">
        <v>124</v>
      </c>
      <c r="C39" s="30">
        <v>292.16935483870969</v>
      </c>
      <c r="E39" s="61"/>
      <c r="F39" s="40"/>
      <c r="G39" s="49"/>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5" thickBot="1" x14ac:dyDescent="0.3">
      <c r="A40" s="28" t="s">
        <v>178</v>
      </c>
      <c r="B40" s="29">
        <v>3361</v>
      </c>
      <c r="C40" s="30">
        <v>571.9485272240405</v>
      </c>
      <c r="E40" s="61"/>
      <c r="F40" s="40"/>
      <c r="G40" s="49"/>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5" thickBot="1" x14ac:dyDescent="0.3">
      <c r="A41" s="28" t="s">
        <v>242</v>
      </c>
      <c r="B41" s="29">
        <v>1</v>
      </c>
      <c r="C41" s="30">
        <v>35</v>
      </c>
      <c r="D41" s="13"/>
      <c r="E41" s="61"/>
      <c r="F41" s="40"/>
      <c r="G41" s="49"/>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5" thickBot="1" x14ac:dyDescent="0.3">
      <c r="A42" s="28" t="s">
        <v>241</v>
      </c>
      <c r="B42" s="29">
        <v>27</v>
      </c>
      <c r="C42" s="30">
        <v>1595.4814814814815</v>
      </c>
      <c r="E42" s="61"/>
      <c r="F42" s="40"/>
      <c r="G42" s="49"/>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5" thickBot="1" x14ac:dyDescent="0.3">
      <c r="A43" s="28" t="s">
        <v>253</v>
      </c>
      <c r="B43" s="29">
        <v>38</v>
      </c>
      <c r="C43" s="30">
        <v>29.473684210526315</v>
      </c>
      <c r="E43" s="61"/>
      <c r="F43" s="40"/>
      <c r="G43" s="49"/>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5" thickBot="1" x14ac:dyDescent="0.3">
      <c r="A44" s="31" t="s">
        <v>181</v>
      </c>
      <c r="B44" s="32">
        <v>7048</v>
      </c>
      <c r="C44" s="33">
        <v>482.88351305334845</v>
      </c>
      <c r="E44" s="61"/>
      <c r="F44" s="40"/>
      <c r="G44" s="49"/>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5" thickBot="1" x14ac:dyDescent="0.3">
      <c r="A45" s="28" t="s">
        <v>37</v>
      </c>
      <c r="B45" s="29">
        <v>113</v>
      </c>
      <c r="C45" s="30">
        <v>409.69026548672565</v>
      </c>
      <c r="E45" s="61"/>
      <c r="F45" s="40"/>
      <c r="G45" s="49"/>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5" thickBot="1" x14ac:dyDescent="0.3">
      <c r="A46" s="28" t="s">
        <v>178</v>
      </c>
      <c r="B46" s="29">
        <v>6905</v>
      </c>
      <c r="C46" s="30">
        <v>485.80318609703113</v>
      </c>
      <c r="E46" s="61"/>
      <c r="F46" s="40"/>
      <c r="G46" s="49"/>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5" thickBot="1" x14ac:dyDescent="0.3">
      <c r="A47" s="28" t="s">
        <v>241</v>
      </c>
      <c r="B47" s="29">
        <v>2</v>
      </c>
      <c r="C47" s="30">
        <v>967</v>
      </c>
      <c r="E47" s="61"/>
      <c r="F47" s="40"/>
      <c r="G47" s="49"/>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5" thickBot="1" x14ac:dyDescent="0.3">
      <c r="A48" s="28" t="s">
        <v>253</v>
      </c>
      <c r="B48" s="29">
        <v>28</v>
      </c>
      <c r="C48" s="30">
        <v>23.678571428571427</v>
      </c>
      <c r="E48" s="61"/>
      <c r="F48" s="40"/>
      <c r="G48" s="49"/>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5" thickBot="1" x14ac:dyDescent="0.3">
      <c r="A49" s="31" t="s">
        <v>182</v>
      </c>
      <c r="B49" s="32">
        <v>602</v>
      </c>
      <c r="C49" s="33">
        <v>947.98172757475083</v>
      </c>
      <c r="E49" s="61"/>
      <c r="F49" s="40"/>
      <c r="G49" s="49"/>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5" thickBot="1" x14ac:dyDescent="0.3">
      <c r="A50" s="28" t="s">
        <v>37</v>
      </c>
      <c r="B50" s="29">
        <v>9</v>
      </c>
      <c r="C50" s="30">
        <v>147</v>
      </c>
      <c r="E50" s="61"/>
      <c r="F50" s="40"/>
      <c r="G50" s="49"/>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5" thickBot="1" x14ac:dyDescent="0.3">
      <c r="A51" s="28" t="s">
        <v>178</v>
      </c>
      <c r="B51" s="29">
        <v>340</v>
      </c>
      <c r="C51" s="30">
        <v>355.90588235294115</v>
      </c>
      <c r="E51" s="61"/>
      <c r="F51" s="40"/>
      <c r="G51" s="49"/>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5" thickBot="1" x14ac:dyDescent="0.3">
      <c r="A52" s="28" t="s">
        <v>241</v>
      </c>
      <c r="B52" s="29">
        <v>253</v>
      </c>
      <c r="C52" s="30">
        <v>1772.1501976284585</v>
      </c>
      <c r="E52" s="61"/>
      <c r="F52" s="40"/>
      <c r="G52" s="49"/>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5" thickBot="1" x14ac:dyDescent="0.3">
      <c r="A53" s="31" t="s">
        <v>183</v>
      </c>
      <c r="B53" s="32">
        <v>13882</v>
      </c>
      <c r="C53" s="33">
        <v>695.04372568794122</v>
      </c>
      <c r="E53" s="61"/>
      <c r="F53" s="40"/>
      <c r="G53" s="49"/>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5" thickBot="1" x14ac:dyDescent="0.3">
      <c r="A54" s="28" t="s">
        <v>37</v>
      </c>
      <c r="B54" s="29">
        <v>430</v>
      </c>
      <c r="C54" s="30">
        <v>306.57674418604654</v>
      </c>
      <c r="D54" s="13"/>
      <c r="E54" s="61"/>
      <c r="F54" s="40"/>
      <c r="G54" s="49"/>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5" thickBot="1" x14ac:dyDescent="0.3">
      <c r="A55" s="28" t="s">
        <v>178</v>
      </c>
      <c r="B55" s="29">
        <v>12698</v>
      </c>
      <c r="C55" s="30">
        <v>620.19459757442121</v>
      </c>
      <c r="E55" s="61"/>
      <c r="F55" s="40"/>
      <c r="G55" s="49"/>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5" thickBot="1" x14ac:dyDescent="0.3">
      <c r="A56" s="28" t="s">
        <v>242</v>
      </c>
      <c r="B56" s="29">
        <v>3</v>
      </c>
      <c r="C56" s="30">
        <v>277</v>
      </c>
      <c r="E56" s="61"/>
      <c r="F56" s="40"/>
      <c r="G56" s="49"/>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5" thickBot="1" x14ac:dyDescent="0.3">
      <c r="A57" s="28" t="s">
        <v>241</v>
      </c>
      <c r="B57" s="29">
        <v>708</v>
      </c>
      <c r="C57" s="30">
        <v>2316.0395480225989</v>
      </c>
      <c r="E57" s="61"/>
      <c r="F57" s="40"/>
      <c r="G57" s="49"/>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5" thickBot="1" x14ac:dyDescent="0.3">
      <c r="A58" s="28" t="s">
        <v>253</v>
      </c>
      <c r="B58" s="29">
        <v>43</v>
      </c>
      <c r="C58" s="30">
        <v>22.11627906976744</v>
      </c>
      <c r="E58" s="61"/>
      <c r="F58" s="40"/>
      <c r="G58" s="49"/>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5" thickBot="1" x14ac:dyDescent="0.3">
      <c r="A59" s="31" t="s">
        <v>184</v>
      </c>
      <c r="B59" s="32">
        <v>2358</v>
      </c>
      <c r="C59" s="33">
        <v>471.02417302798983</v>
      </c>
      <c r="E59" s="61"/>
      <c r="F59" s="40"/>
      <c r="G59" s="49"/>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5" thickBot="1" x14ac:dyDescent="0.3">
      <c r="A60" s="28" t="s">
        <v>37</v>
      </c>
      <c r="B60" s="29">
        <v>156</v>
      </c>
      <c r="C60" s="30">
        <v>192.23717948717947</v>
      </c>
      <c r="E60" s="61"/>
      <c r="F60" s="40"/>
      <c r="G60" s="49"/>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5" thickBot="1" x14ac:dyDescent="0.3">
      <c r="A61" s="28" t="s">
        <v>178</v>
      </c>
      <c r="B61" s="29">
        <v>2191</v>
      </c>
      <c r="C61" s="30">
        <v>491.06298493838432</v>
      </c>
      <c r="E61" s="61"/>
      <c r="F61" s="40"/>
      <c r="G61" s="49"/>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5" thickBot="1" x14ac:dyDescent="0.3">
      <c r="A62" s="28" t="s">
        <v>242</v>
      </c>
      <c r="B62" s="29">
        <v>1</v>
      </c>
      <c r="C62" s="30">
        <v>59</v>
      </c>
      <c r="E62" s="61"/>
      <c r="F62" s="40"/>
      <c r="G62" s="49"/>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5" thickBot="1" x14ac:dyDescent="0.3">
      <c r="A63" s="28" t="s">
        <v>241</v>
      </c>
      <c r="B63" s="29">
        <v>3</v>
      </c>
      <c r="C63" s="30">
        <v>1554.3333333333333</v>
      </c>
      <c r="E63" s="61"/>
      <c r="F63" s="40"/>
      <c r="G63" s="49"/>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5" thickBot="1" x14ac:dyDescent="0.3">
      <c r="A64" s="28" t="s">
        <v>253</v>
      </c>
      <c r="B64" s="29">
        <v>7</v>
      </c>
      <c r="C64" s="30">
        <v>6.4285714285714288</v>
      </c>
      <c r="E64" s="61"/>
      <c r="F64" s="40"/>
      <c r="G64" s="49"/>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5" thickBot="1" x14ac:dyDescent="0.3">
      <c r="A65" s="31" t="s">
        <v>185</v>
      </c>
      <c r="B65" s="32">
        <v>2924</v>
      </c>
      <c r="C65" s="33">
        <v>511.68125854993161</v>
      </c>
      <c r="E65" s="61"/>
      <c r="F65" s="40"/>
      <c r="G65" s="49"/>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5" thickBot="1" x14ac:dyDescent="0.3">
      <c r="A66" s="28" t="s">
        <v>37</v>
      </c>
      <c r="B66" s="29">
        <v>26</v>
      </c>
      <c r="C66" s="30">
        <v>306.07692307692309</v>
      </c>
      <c r="E66" s="61"/>
      <c r="F66" s="40"/>
      <c r="G66" s="49"/>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5" thickBot="1" x14ac:dyDescent="0.3">
      <c r="A67" s="28" t="s">
        <v>178</v>
      </c>
      <c r="B67" s="29">
        <v>2797</v>
      </c>
      <c r="C67" s="30">
        <v>478.07293528780838</v>
      </c>
      <c r="E67" s="61"/>
      <c r="F67" s="40"/>
      <c r="G67" s="49"/>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45" customHeight="1" thickBot="1" x14ac:dyDescent="0.3">
      <c r="A68" s="28" t="s">
        <v>251</v>
      </c>
      <c r="B68" s="29">
        <v>17</v>
      </c>
      <c r="C68" s="30">
        <v>920.76470588235293</v>
      </c>
      <c r="E68" s="61"/>
      <c r="F68" s="40"/>
      <c r="G68" s="49"/>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5" thickBot="1" x14ac:dyDescent="0.3">
      <c r="A69" s="28" t="s">
        <v>241</v>
      </c>
      <c r="B69" s="29">
        <v>61</v>
      </c>
      <c r="C69" s="30">
        <v>2204.7213114754099</v>
      </c>
      <c r="E69" s="61"/>
      <c r="F69" s="40"/>
      <c r="G69" s="49"/>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5" thickBot="1" x14ac:dyDescent="0.3">
      <c r="A70" s="28" t="s">
        <v>253</v>
      </c>
      <c r="B70" s="68">
        <v>23</v>
      </c>
      <c r="C70" s="69">
        <v>38.565217391304351</v>
      </c>
      <c r="E70" s="61"/>
      <c r="F70" s="40"/>
      <c r="G70" s="49"/>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5" thickBot="1" x14ac:dyDescent="0.3">
      <c r="A71" s="31" t="s">
        <v>248</v>
      </c>
      <c r="B71" s="70">
        <v>10017</v>
      </c>
      <c r="C71" s="71">
        <v>833.78147149845267</v>
      </c>
      <c r="E71" s="61"/>
      <c r="F71" s="40"/>
      <c r="G71" s="49"/>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5" thickBot="1" x14ac:dyDescent="0.3">
      <c r="A72" s="28" t="s">
        <v>37</v>
      </c>
      <c r="B72" s="29">
        <v>94</v>
      </c>
      <c r="C72" s="30">
        <v>487.39361702127661</v>
      </c>
      <c r="E72" s="61"/>
      <c r="F72" s="40"/>
      <c r="G72" s="49"/>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5" thickBot="1" x14ac:dyDescent="0.3">
      <c r="A73" s="28" t="s">
        <v>178</v>
      </c>
      <c r="B73" s="29">
        <v>9343</v>
      </c>
      <c r="C73" s="30">
        <v>732.12126725891039</v>
      </c>
      <c r="E73" s="61"/>
      <c r="F73" s="40"/>
      <c r="G73" s="49"/>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5" thickBot="1" x14ac:dyDescent="0.3">
      <c r="A74" s="28" t="s">
        <v>241</v>
      </c>
      <c r="B74" s="29">
        <v>580</v>
      </c>
      <c r="C74" s="30">
        <v>2527.5258620689656</v>
      </c>
      <c r="E74" s="61"/>
      <c r="F74" s="40"/>
      <c r="G74" s="49"/>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5" thickBot="1" x14ac:dyDescent="0.3">
      <c r="A75" s="31" t="s">
        <v>186</v>
      </c>
      <c r="B75" s="32">
        <v>2935</v>
      </c>
      <c r="C75" s="33">
        <v>263.14344122657582</v>
      </c>
      <c r="E75" s="61"/>
      <c r="F75" s="40"/>
      <c r="G75" s="49"/>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5" thickBot="1" x14ac:dyDescent="0.3">
      <c r="A76" s="28" t="s">
        <v>37</v>
      </c>
      <c r="B76" s="29">
        <v>1183</v>
      </c>
      <c r="C76" s="30">
        <v>51.449704142011832</v>
      </c>
      <c r="E76" s="61"/>
      <c r="F76" s="40"/>
      <c r="G76" s="49"/>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5" thickBot="1" x14ac:dyDescent="0.3">
      <c r="A77" s="28" t="s">
        <v>178</v>
      </c>
      <c r="B77" s="29">
        <v>1558</v>
      </c>
      <c r="C77" s="30">
        <v>280.13414634146341</v>
      </c>
      <c r="E77" s="61"/>
      <c r="F77" s="40"/>
      <c r="G77" s="49"/>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5" thickBot="1" x14ac:dyDescent="0.3">
      <c r="A78" s="28" t="s">
        <v>241</v>
      </c>
      <c r="B78" s="29">
        <v>192</v>
      </c>
      <c r="C78" s="30">
        <v>1431.8072916666667</v>
      </c>
      <c r="D78" s="13"/>
      <c r="E78" s="61"/>
      <c r="F78" s="40"/>
      <c r="G78" s="49"/>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5" thickBot="1" x14ac:dyDescent="0.3">
      <c r="A79" s="28" t="s">
        <v>253</v>
      </c>
      <c r="B79" s="29">
        <v>2</v>
      </c>
      <c r="C79" s="30">
        <v>52.5</v>
      </c>
      <c r="E79" s="61"/>
      <c r="F79" s="40"/>
      <c r="G79" s="49"/>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5" thickBot="1" x14ac:dyDescent="0.3">
      <c r="A80" s="31" t="s">
        <v>236</v>
      </c>
      <c r="B80" s="32">
        <v>13995</v>
      </c>
      <c r="C80" s="33">
        <v>212.84194355126832</v>
      </c>
      <c r="E80" s="61"/>
      <c r="F80" s="40"/>
      <c r="G80" s="49"/>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5" thickBot="1" x14ac:dyDescent="0.3">
      <c r="A81" s="28" t="s">
        <v>37</v>
      </c>
      <c r="B81" s="29">
        <v>2814</v>
      </c>
      <c r="C81" s="30">
        <v>33.760483297796732</v>
      </c>
      <c r="E81" s="61"/>
      <c r="F81" s="40"/>
      <c r="G81" s="49"/>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5" thickBot="1" x14ac:dyDescent="0.3">
      <c r="A82" s="28" t="s">
        <v>178</v>
      </c>
      <c r="B82" s="29">
        <v>11025</v>
      </c>
      <c r="C82" s="30">
        <v>257.81396825396826</v>
      </c>
      <c r="E82" s="61"/>
      <c r="F82" s="40"/>
      <c r="G82" s="49"/>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5" thickBot="1" x14ac:dyDescent="0.3">
      <c r="A83" s="28" t="s">
        <v>242</v>
      </c>
      <c r="B83" s="29">
        <v>122</v>
      </c>
      <c r="C83" s="30">
        <v>331.13934426229508</v>
      </c>
      <c r="E83" s="61"/>
      <c r="F83" s="40"/>
      <c r="G83" s="49"/>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5" thickBot="1" x14ac:dyDescent="0.3">
      <c r="A84" s="28" t="s">
        <v>241</v>
      </c>
      <c r="B84" s="29">
        <v>1</v>
      </c>
      <c r="C84" s="30">
        <v>638</v>
      </c>
      <c r="E84" s="61"/>
      <c r="F84" s="40"/>
      <c r="G84" s="49"/>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5" thickBot="1" x14ac:dyDescent="0.3">
      <c r="A85" s="28" t="s">
        <v>253</v>
      </c>
      <c r="B85" s="29">
        <v>33</v>
      </c>
      <c r="C85" s="30">
        <v>8.6363636363636367</v>
      </c>
      <c r="E85" s="61"/>
      <c r="F85" s="40"/>
      <c r="G85" s="49"/>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5" thickBot="1" x14ac:dyDescent="0.3">
      <c r="A86" s="31" t="s">
        <v>187</v>
      </c>
      <c r="B86" s="32">
        <v>2727</v>
      </c>
      <c r="C86" s="33">
        <v>363.58635863586358</v>
      </c>
      <c r="E86" s="61"/>
      <c r="F86" s="40"/>
      <c r="G86" s="49"/>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5" thickBot="1" x14ac:dyDescent="0.3">
      <c r="A87" s="28" t="s">
        <v>37</v>
      </c>
      <c r="B87" s="29">
        <v>354</v>
      </c>
      <c r="C87" s="30">
        <v>389.16101694915255</v>
      </c>
      <c r="E87" s="61"/>
      <c r="F87" s="40"/>
      <c r="G87" s="49"/>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5" thickBot="1" x14ac:dyDescent="0.3">
      <c r="A88" s="28" t="s">
        <v>178</v>
      </c>
      <c r="B88" s="29">
        <v>2365</v>
      </c>
      <c r="C88" s="30">
        <v>360.93023255813955</v>
      </c>
      <c r="E88" s="61"/>
      <c r="F88" s="40"/>
      <c r="G88" s="49"/>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5" thickBot="1" x14ac:dyDescent="0.3">
      <c r="A89" s="28" t="s">
        <v>253</v>
      </c>
      <c r="B89" s="29">
        <v>8</v>
      </c>
      <c r="C89" s="30">
        <v>17.125</v>
      </c>
      <c r="E89" s="61"/>
      <c r="F89" s="40"/>
      <c r="G89" s="49"/>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5" thickBot="1" x14ac:dyDescent="0.3">
      <c r="A90" s="31" t="s">
        <v>188</v>
      </c>
      <c r="B90" s="32">
        <v>11440</v>
      </c>
      <c r="C90" s="33">
        <v>509.98505244755245</v>
      </c>
      <c r="E90" s="61"/>
      <c r="F90" s="40"/>
      <c r="G90" s="49"/>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5" thickBot="1" x14ac:dyDescent="0.3">
      <c r="A91" s="28" t="s">
        <v>37</v>
      </c>
      <c r="B91" s="29">
        <v>605</v>
      </c>
      <c r="C91" s="30">
        <v>262.33719008264461</v>
      </c>
      <c r="E91" s="61"/>
      <c r="F91" s="40"/>
      <c r="G91" s="49"/>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5" thickBot="1" x14ac:dyDescent="0.3">
      <c r="A92" s="28" t="s">
        <v>178</v>
      </c>
      <c r="B92" s="29">
        <v>9834</v>
      </c>
      <c r="C92" s="30">
        <v>414.74577994712223</v>
      </c>
      <c r="E92" s="61"/>
      <c r="F92" s="40"/>
      <c r="G92" s="49"/>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5" thickBot="1" x14ac:dyDescent="0.3">
      <c r="A93" s="28" t="s">
        <v>251</v>
      </c>
      <c r="B93" s="29">
        <v>25</v>
      </c>
      <c r="C93" s="30">
        <v>584.44000000000005</v>
      </c>
      <c r="E93" s="61"/>
      <c r="F93" s="40"/>
      <c r="G93" s="49"/>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5" thickBot="1" x14ac:dyDescent="0.3">
      <c r="A94" s="28" t="s">
        <v>241</v>
      </c>
      <c r="B94" s="29">
        <v>935</v>
      </c>
      <c r="C94" s="30">
        <v>1691.614973262032</v>
      </c>
      <c r="E94" s="61"/>
      <c r="F94" s="40"/>
      <c r="G94" s="49"/>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5" thickBot="1" x14ac:dyDescent="0.3">
      <c r="A95" s="28" t="s">
        <v>253</v>
      </c>
      <c r="B95" s="29">
        <v>41</v>
      </c>
      <c r="C95" s="30">
        <v>15.463414634146341</v>
      </c>
      <c r="E95" s="61"/>
      <c r="F95" s="40"/>
      <c r="G95" s="49"/>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5" thickBot="1" x14ac:dyDescent="0.3">
      <c r="A96" s="31" t="s">
        <v>189</v>
      </c>
      <c r="B96" s="32">
        <v>18321</v>
      </c>
      <c r="C96" s="33">
        <v>437.57595109437256</v>
      </c>
      <c r="E96" s="61"/>
      <c r="F96" s="40"/>
      <c r="G96" s="49"/>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5" thickBot="1" x14ac:dyDescent="0.3">
      <c r="A97" s="28" t="s">
        <v>37</v>
      </c>
      <c r="B97" s="29">
        <v>433</v>
      </c>
      <c r="C97" s="30">
        <v>325.32332563510391</v>
      </c>
      <c r="E97" s="61"/>
      <c r="F97" s="40"/>
      <c r="G97" s="49"/>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5" thickBot="1" x14ac:dyDescent="0.3">
      <c r="A98" s="28" t="s">
        <v>178</v>
      </c>
      <c r="B98" s="29">
        <v>17856</v>
      </c>
      <c r="C98" s="30">
        <v>439.99036738351253</v>
      </c>
      <c r="E98" s="61"/>
      <c r="F98" s="40"/>
      <c r="G98" s="49"/>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5" thickBot="1" x14ac:dyDescent="0.3">
      <c r="A99" s="28" t="s">
        <v>242</v>
      </c>
      <c r="B99" s="29">
        <v>1</v>
      </c>
      <c r="C99" s="30">
        <v>297</v>
      </c>
      <c r="E99" s="61"/>
      <c r="F99" s="40"/>
      <c r="G99" s="49"/>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5" thickBot="1" x14ac:dyDescent="0.3">
      <c r="A100" s="28" t="s">
        <v>241</v>
      </c>
      <c r="B100" s="29">
        <v>15</v>
      </c>
      <c r="C100" s="30">
        <v>1270.0666666666666</v>
      </c>
      <c r="E100" s="61"/>
      <c r="F100" s="40"/>
      <c r="G100" s="49"/>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5" thickBot="1" x14ac:dyDescent="0.3">
      <c r="A101" s="28" t="s">
        <v>253</v>
      </c>
      <c r="B101" s="29">
        <v>16</v>
      </c>
      <c r="C101" s="30">
        <v>9.25</v>
      </c>
      <c r="E101" s="61"/>
      <c r="F101" s="40"/>
      <c r="G101" s="49"/>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5" thickBot="1" x14ac:dyDescent="0.3">
      <c r="A102" s="31" t="s">
        <v>190</v>
      </c>
      <c r="B102" s="32">
        <v>4817</v>
      </c>
      <c r="C102" s="33">
        <v>553.03383848868589</v>
      </c>
      <c r="E102" s="61"/>
      <c r="F102" s="40"/>
      <c r="G102" s="49"/>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5" thickBot="1" x14ac:dyDescent="0.3">
      <c r="A103" s="28" t="s">
        <v>37</v>
      </c>
      <c r="B103" s="29">
        <v>215</v>
      </c>
      <c r="C103" s="30">
        <v>263.2</v>
      </c>
      <c r="E103" s="61"/>
      <c r="F103" s="40"/>
      <c r="G103" s="49"/>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5" thickBot="1" x14ac:dyDescent="0.3">
      <c r="A104" s="28" t="s">
        <v>178</v>
      </c>
      <c r="B104" s="29">
        <v>4532</v>
      </c>
      <c r="C104" s="30">
        <v>561.24183583406887</v>
      </c>
      <c r="E104" s="61"/>
      <c r="F104" s="40"/>
      <c r="G104" s="49"/>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5" thickBot="1" x14ac:dyDescent="0.3">
      <c r="A105" s="28" t="s">
        <v>241</v>
      </c>
      <c r="B105" s="29">
        <v>35</v>
      </c>
      <c r="C105" s="30">
        <v>1799.9428571428571</v>
      </c>
      <c r="E105" s="61"/>
      <c r="F105" s="40"/>
      <c r="G105" s="49"/>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5" thickBot="1" x14ac:dyDescent="0.3">
      <c r="A106" s="28" t="s">
        <v>253</v>
      </c>
      <c r="B106" s="29">
        <v>35</v>
      </c>
      <c r="C106" s="30">
        <v>23.714285714285715</v>
      </c>
      <c r="E106" s="61"/>
      <c r="F106" s="40"/>
      <c r="G106" s="49"/>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5" thickBot="1" x14ac:dyDescent="0.3">
      <c r="A107" s="31" t="s">
        <v>191</v>
      </c>
      <c r="B107" s="32">
        <v>8818</v>
      </c>
      <c r="C107" s="33">
        <v>557.04184622363346</v>
      </c>
      <c r="E107" s="61"/>
      <c r="F107" s="40"/>
      <c r="G107" s="49"/>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5" thickBot="1" x14ac:dyDescent="0.3">
      <c r="A108" s="28" t="s">
        <v>37</v>
      </c>
      <c r="B108" s="29">
        <v>362</v>
      </c>
      <c r="C108" s="30">
        <v>525.07182320441984</v>
      </c>
      <c r="E108" s="61"/>
      <c r="F108" s="40"/>
      <c r="G108" s="49"/>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5" thickBot="1" x14ac:dyDescent="0.3">
      <c r="A109" s="28" t="s">
        <v>178</v>
      </c>
      <c r="B109" s="29">
        <v>8279</v>
      </c>
      <c r="C109" s="30">
        <v>525.00555622659738</v>
      </c>
      <c r="E109" s="61"/>
      <c r="F109" s="40"/>
      <c r="G109" s="49"/>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5" thickBot="1" x14ac:dyDescent="0.3">
      <c r="A110" s="28" t="s">
        <v>242</v>
      </c>
      <c r="B110" s="29">
        <v>2</v>
      </c>
      <c r="C110" s="30">
        <v>483.5</v>
      </c>
      <c r="E110" s="61"/>
      <c r="F110" s="40"/>
      <c r="G110" s="49"/>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5" thickBot="1" x14ac:dyDescent="0.3">
      <c r="A111" s="28" t="s">
        <v>241</v>
      </c>
      <c r="B111" s="29">
        <v>175</v>
      </c>
      <c r="C111" s="30">
        <v>2139.6057142857144</v>
      </c>
      <c r="E111" s="61"/>
      <c r="F111" s="40"/>
      <c r="G111" s="49"/>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5" thickBot="1" x14ac:dyDescent="0.3">
      <c r="A112" s="31" t="s">
        <v>192</v>
      </c>
      <c r="B112" s="32">
        <v>14081</v>
      </c>
      <c r="C112" s="33">
        <v>813.29365812087212</v>
      </c>
      <c r="E112" s="61"/>
      <c r="F112" s="40"/>
      <c r="G112" s="49"/>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5" thickBot="1" x14ac:dyDescent="0.3">
      <c r="A113" s="28" t="s">
        <v>37</v>
      </c>
      <c r="B113" s="29">
        <v>244</v>
      </c>
      <c r="C113" s="30">
        <v>422.28278688524591</v>
      </c>
      <c r="E113" s="61"/>
      <c r="F113" s="40"/>
      <c r="G113" s="49"/>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5" thickBot="1" x14ac:dyDescent="0.3">
      <c r="A114" s="28" t="s">
        <v>178</v>
      </c>
      <c r="B114" s="29">
        <v>12587</v>
      </c>
      <c r="C114" s="30">
        <v>669.79820449670297</v>
      </c>
      <c r="E114" s="61"/>
      <c r="F114" s="40"/>
      <c r="G114" s="49"/>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5" thickBot="1" x14ac:dyDescent="0.3">
      <c r="A115" s="28" t="s">
        <v>242</v>
      </c>
      <c r="B115" s="29">
        <v>6</v>
      </c>
      <c r="C115" s="30">
        <v>1111.8333333333333</v>
      </c>
      <c r="E115" s="61"/>
      <c r="F115" s="40"/>
      <c r="G115" s="49"/>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5" thickBot="1" x14ac:dyDescent="0.3">
      <c r="A116" s="28" t="s">
        <v>241</v>
      </c>
      <c r="B116" s="29">
        <v>1177</v>
      </c>
      <c r="C116" s="30">
        <v>2472.1971112999149</v>
      </c>
      <c r="E116" s="61"/>
      <c r="F116" s="40"/>
      <c r="G116" s="49"/>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5" thickBot="1" x14ac:dyDescent="0.3">
      <c r="A117" s="28" t="s">
        <v>253</v>
      </c>
      <c r="B117" s="29">
        <v>67</v>
      </c>
      <c r="C117" s="30">
        <v>26.17910447761194</v>
      </c>
      <c r="E117" s="61"/>
      <c r="F117" s="40"/>
      <c r="G117" s="49"/>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5" thickBot="1" x14ac:dyDescent="0.3">
      <c r="A118" s="31" t="s">
        <v>193</v>
      </c>
      <c r="B118" s="32">
        <v>8413</v>
      </c>
      <c r="C118" s="33">
        <v>499.55877808154048</v>
      </c>
      <c r="E118" s="61"/>
      <c r="F118" s="40"/>
      <c r="G118" s="49"/>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5" thickBot="1" x14ac:dyDescent="0.3">
      <c r="A119" s="28" t="s">
        <v>37</v>
      </c>
      <c r="B119" s="29">
        <v>22</v>
      </c>
      <c r="C119" s="30">
        <v>507.54545454545456</v>
      </c>
      <c r="E119" s="61"/>
      <c r="F119" s="40"/>
      <c r="G119" s="49"/>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5" thickBot="1" x14ac:dyDescent="0.3">
      <c r="A120" s="28" t="s">
        <v>178</v>
      </c>
      <c r="B120" s="29">
        <v>8370</v>
      </c>
      <c r="C120" s="30">
        <v>496.88972520908004</v>
      </c>
      <c r="E120" s="61"/>
      <c r="F120" s="40"/>
      <c r="G120" s="49"/>
      <c r="L120"/>
    </row>
    <row r="121" spans="1:55" ht="16.5" thickBot="1" x14ac:dyDescent="0.3">
      <c r="A121" s="28" t="s">
        <v>241</v>
      </c>
      <c r="B121" s="29">
        <v>18</v>
      </c>
      <c r="C121" s="30">
        <v>1811.6111111111111</v>
      </c>
      <c r="E121" s="61"/>
      <c r="F121" s="40"/>
      <c r="G121" s="49"/>
    </row>
    <row r="122" spans="1:55" ht="16.5" thickBot="1" x14ac:dyDescent="0.3">
      <c r="A122" s="28" t="s">
        <v>253</v>
      </c>
      <c r="B122" s="29">
        <v>3</v>
      </c>
      <c r="C122" s="30">
        <v>15.333333333333334</v>
      </c>
      <c r="E122" s="61"/>
      <c r="F122" s="40"/>
      <c r="G122" s="49"/>
    </row>
    <row r="123" spans="1:55" ht="16.5" thickBot="1" x14ac:dyDescent="0.3">
      <c r="A123" s="31" t="s">
        <v>194</v>
      </c>
      <c r="B123" s="32">
        <v>6172</v>
      </c>
      <c r="C123" s="33">
        <v>163.50826312378484</v>
      </c>
      <c r="E123" s="61"/>
      <c r="F123" s="40"/>
    </row>
    <row r="124" spans="1:55" ht="16.5" thickBot="1" x14ac:dyDescent="0.3">
      <c r="A124" s="28" t="s">
        <v>37</v>
      </c>
      <c r="B124" s="29">
        <v>112</v>
      </c>
      <c r="C124" s="30">
        <v>138.26785714285714</v>
      </c>
      <c r="E124" s="61"/>
      <c r="F124" s="40"/>
    </row>
    <row r="125" spans="1:55" ht="16.5" thickBot="1" x14ac:dyDescent="0.3">
      <c r="A125" s="28" t="s">
        <v>178</v>
      </c>
      <c r="B125" s="29">
        <v>5957</v>
      </c>
      <c r="C125" s="30">
        <v>165.27060600973644</v>
      </c>
      <c r="E125" s="61"/>
      <c r="F125" s="40"/>
    </row>
    <row r="126" spans="1:55" ht="16.5" thickBot="1" x14ac:dyDescent="0.3">
      <c r="A126" s="28" t="s">
        <v>242</v>
      </c>
      <c r="B126" s="29">
        <v>28</v>
      </c>
      <c r="C126" s="30">
        <v>309.10714285714283</v>
      </c>
      <c r="E126" s="61"/>
      <c r="F126" s="40"/>
    </row>
    <row r="127" spans="1:55" ht="16.5" thickBot="1" x14ac:dyDescent="0.3">
      <c r="A127" s="28" t="s">
        <v>253</v>
      </c>
      <c r="B127" s="29">
        <v>75</v>
      </c>
      <c r="C127" s="30">
        <v>6.8666666666666663</v>
      </c>
      <c r="E127" s="61"/>
      <c r="F127" s="40"/>
    </row>
    <row r="128" spans="1:55" ht="16.5" thickBot="1" x14ac:dyDescent="0.3">
      <c r="A128" s="31" t="s">
        <v>195</v>
      </c>
      <c r="B128" s="32">
        <v>7152</v>
      </c>
      <c r="C128" s="33">
        <v>623.78159955257274</v>
      </c>
      <c r="E128" s="61"/>
      <c r="F128" s="40"/>
    </row>
    <row r="129" spans="1:12" ht="16.5" thickBot="1" x14ac:dyDescent="0.3">
      <c r="A129" s="28" t="s">
        <v>37</v>
      </c>
      <c r="B129" s="29">
        <v>76</v>
      </c>
      <c r="C129" s="30">
        <v>591.77631578947364</v>
      </c>
      <c r="E129" s="61"/>
      <c r="F129" s="40"/>
    </row>
    <row r="130" spans="1:12" ht="16.5" thickBot="1" x14ac:dyDescent="0.3">
      <c r="A130" s="28" t="s">
        <v>178</v>
      </c>
      <c r="B130" s="29">
        <v>6975</v>
      </c>
      <c r="C130" s="30">
        <v>606.56888888888886</v>
      </c>
      <c r="E130" s="61"/>
      <c r="F130" s="40"/>
    </row>
    <row r="131" spans="1:12" ht="16.5" thickBot="1" x14ac:dyDescent="0.3">
      <c r="A131" s="28" t="s">
        <v>241</v>
      </c>
      <c r="B131" s="29">
        <v>94</v>
      </c>
      <c r="C131" s="30">
        <v>1972.1914893617022</v>
      </c>
      <c r="E131" s="61"/>
      <c r="F131" s="40"/>
    </row>
    <row r="132" spans="1:12" ht="16.5" thickBot="1" x14ac:dyDescent="0.3">
      <c r="A132" s="28" t="s">
        <v>253</v>
      </c>
      <c r="B132" s="29">
        <v>7</v>
      </c>
      <c r="C132" s="30">
        <v>15.285714285714286</v>
      </c>
      <c r="E132" s="61"/>
      <c r="F132" s="40"/>
    </row>
    <row r="133" spans="1:12" ht="16.5" thickBot="1" x14ac:dyDescent="0.3">
      <c r="A133" s="31" t="s">
        <v>196</v>
      </c>
      <c r="B133" s="32">
        <v>13088</v>
      </c>
      <c r="C133" s="33">
        <v>183.99258863080684</v>
      </c>
      <c r="E133" s="61"/>
      <c r="F133" s="40"/>
    </row>
    <row r="134" spans="1:12" ht="16.5" thickBot="1" x14ac:dyDescent="0.3">
      <c r="A134" s="28" t="s">
        <v>37</v>
      </c>
      <c r="B134" s="29">
        <v>3417</v>
      </c>
      <c r="C134" s="30">
        <v>29.441322797775825</v>
      </c>
      <c r="E134" s="61"/>
      <c r="F134" s="40"/>
    </row>
    <row r="135" spans="1:12" ht="16.5" thickBot="1" x14ac:dyDescent="0.3">
      <c r="A135" s="28" t="s">
        <v>178</v>
      </c>
      <c r="B135" s="29">
        <v>9412</v>
      </c>
      <c r="C135" s="30">
        <v>234.84360390990224</v>
      </c>
      <c r="E135" s="61"/>
      <c r="F135" s="40"/>
    </row>
    <row r="136" spans="1:12" ht="16.5" thickBot="1" x14ac:dyDescent="0.3">
      <c r="A136" s="28" t="s">
        <v>242</v>
      </c>
      <c r="B136" s="29">
        <v>214</v>
      </c>
      <c r="C136" s="30">
        <v>350.24299065420558</v>
      </c>
      <c r="E136" s="61"/>
      <c r="F136" s="40"/>
    </row>
    <row r="137" spans="1:12" ht="16.5" thickBot="1" x14ac:dyDescent="0.3">
      <c r="A137" s="28" t="s">
        <v>241</v>
      </c>
      <c r="B137" s="29">
        <v>33</v>
      </c>
      <c r="C137" s="30">
        <v>663.78787878787875</v>
      </c>
      <c r="E137" s="61"/>
      <c r="F137" s="40"/>
    </row>
    <row r="138" spans="1:12" ht="16.5" thickBot="1" x14ac:dyDescent="0.3">
      <c r="A138" s="28" t="s">
        <v>253</v>
      </c>
      <c r="B138" s="29">
        <v>12</v>
      </c>
      <c r="C138" s="30">
        <v>24.083333333333332</v>
      </c>
      <c r="E138" s="61"/>
      <c r="F138" s="40"/>
    </row>
    <row r="139" spans="1:12" ht="16.5" thickBot="1" x14ac:dyDescent="0.3">
      <c r="A139" s="31" t="s">
        <v>197</v>
      </c>
      <c r="B139" s="32">
        <v>3314</v>
      </c>
      <c r="C139" s="33">
        <v>515.30687990343995</v>
      </c>
      <c r="E139" s="61"/>
    </row>
    <row r="140" spans="1:12" ht="16.5" thickBot="1" x14ac:dyDescent="0.3">
      <c r="A140" s="28" t="s">
        <v>37</v>
      </c>
      <c r="B140" s="29">
        <v>227</v>
      </c>
      <c r="C140" s="30">
        <v>540.75770925110135</v>
      </c>
      <c r="E140" s="61"/>
    </row>
    <row r="141" spans="1:12" ht="16.5" thickBot="1" x14ac:dyDescent="0.3">
      <c r="A141" s="28" t="s">
        <v>178</v>
      </c>
      <c r="B141" s="29">
        <v>2997</v>
      </c>
      <c r="C141" s="30">
        <v>466.96162829496166</v>
      </c>
      <c r="E141" s="61"/>
      <c r="J141" s="3"/>
      <c r="L141"/>
    </row>
    <row r="142" spans="1:12" ht="16.5" thickBot="1" x14ac:dyDescent="0.3">
      <c r="A142" s="28" t="s">
        <v>242</v>
      </c>
      <c r="B142" s="29">
        <v>5</v>
      </c>
      <c r="C142" s="30">
        <v>2113</v>
      </c>
      <c r="E142" s="61"/>
      <c r="J142" s="3"/>
      <c r="L142"/>
    </row>
    <row r="143" spans="1:12" ht="16.5" thickBot="1" x14ac:dyDescent="0.3">
      <c r="A143" s="28" t="s">
        <v>241</v>
      </c>
      <c r="B143" s="29">
        <v>80</v>
      </c>
      <c r="C143" s="30">
        <v>2185.4499999999998</v>
      </c>
      <c r="E143" s="61"/>
      <c r="J143" s="3"/>
      <c r="L143"/>
    </row>
    <row r="144" spans="1:12" ht="16.5" thickBot="1" x14ac:dyDescent="0.3">
      <c r="A144" s="28" t="s">
        <v>253</v>
      </c>
      <c r="B144" s="29">
        <v>5</v>
      </c>
      <c r="C144" s="30">
        <v>18</v>
      </c>
      <c r="E144" s="61"/>
      <c r="G144"/>
      <c r="J144" s="3"/>
      <c r="L144"/>
    </row>
    <row r="145" spans="1:7" ht="16.5" thickBot="1" x14ac:dyDescent="0.3">
      <c r="A145" s="31" t="s">
        <v>198</v>
      </c>
      <c r="B145" s="32">
        <v>18765</v>
      </c>
      <c r="C145" s="33">
        <v>762.87370103916862</v>
      </c>
      <c r="E145" s="61"/>
      <c r="G145"/>
    </row>
    <row r="146" spans="1:7" ht="16.5" thickBot="1" x14ac:dyDescent="0.3">
      <c r="A146" s="28" t="s">
        <v>37</v>
      </c>
      <c r="B146" s="29">
        <v>670</v>
      </c>
      <c r="C146" s="30">
        <v>465.14477611940299</v>
      </c>
      <c r="E146" s="61"/>
      <c r="G146"/>
    </row>
    <row r="147" spans="1:7" ht="16.5" thickBot="1" x14ac:dyDescent="0.3">
      <c r="A147" s="28" t="s">
        <v>178</v>
      </c>
      <c r="B147" s="29">
        <v>16005</v>
      </c>
      <c r="C147" s="30">
        <v>591.54364261168382</v>
      </c>
      <c r="E147" s="61"/>
      <c r="G147"/>
    </row>
    <row r="148" spans="1:7" ht="16.5" thickBot="1" x14ac:dyDescent="0.3">
      <c r="A148" s="28" t="s">
        <v>242</v>
      </c>
      <c r="B148" s="29">
        <v>1</v>
      </c>
      <c r="C148" s="30">
        <v>298</v>
      </c>
      <c r="E148" s="61"/>
    </row>
    <row r="149" spans="1:7" ht="16.5" thickBot="1" x14ac:dyDescent="0.3">
      <c r="A149" s="28" t="s">
        <v>241</v>
      </c>
      <c r="B149" s="29">
        <v>2074</v>
      </c>
      <c r="C149" s="30">
        <v>2186.8297974927677</v>
      </c>
      <c r="E149" s="61"/>
    </row>
    <row r="150" spans="1:7" ht="16.5" thickBot="1" x14ac:dyDescent="0.3">
      <c r="A150" s="28" t="s">
        <v>253</v>
      </c>
      <c r="B150" s="29">
        <v>15</v>
      </c>
      <c r="C150" s="30">
        <v>15.933333333333334</v>
      </c>
      <c r="D150" s="48"/>
      <c r="E150" s="61"/>
    </row>
    <row r="151" spans="1:7" ht="16.5" thickBot="1" x14ac:dyDescent="0.3">
      <c r="A151" s="31" t="s">
        <v>199</v>
      </c>
      <c r="B151" s="32">
        <v>7216</v>
      </c>
      <c r="C151" s="33">
        <v>739.68472838137473</v>
      </c>
      <c r="D151" s="48"/>
      <c r="E151" s="61"/>
    </row>
    <row r="152" spans="1:7" ht="16.5" thickBot="1" x14ac:dyDescent="0.3">
      <c r="A152" s="28" t="s">
        <v>37</v>
      </c>
      <c r="B152" s="29">
        <v>129</v>
      </c>
      <c r="C152" s="30">
        <v>279.82945736434107</v>
      </c>
      <c r="D152" s="48"/>
      <c r="E152" s="61"/>
    </row>
    <row r="153" spans="1:7" ht="16.5" thickBot="1" x14ac:dyDescent="0.3">
      <c r="A153" s="28" t="s">
        <v>178</v>
      </c>
      <c r="B153" s="29">
        <v>6756</v>
      </c>
      <c r="C153" s="30">
        <v>672.70293072824154</v>
      </c>
      <c r="D153" s="48"/>
      <c r="E153" s="54"/>
      <c r="F153"/>
    </row>
    <row r="154" spans="1:7" ht="16.5" thickBot="1" x14ac:dyDescent="0.3">
      <c r="A154" s="28" t="s">
        <v>241</v>
      </c>
      <c r="B154" s="29">
        <v>322</v>
      </c>
      <c r="C154" s="30">
        <v>2349.6863354037268</v>
      </c>
      <c r="E154" s="54"/>
      <c r="F154"/>
    </row>
    <row r="155" spans="1:7" ht="16.5" thickBot="1" x14ac:dyDescent="0.3">
      <c r="A155" s="28" t="s">
        <v>253</v>
      </c>
      <c r="B155" s="29">
        <v>9</v>
      </c>
      <c r="C155" s="30">
        <v>9.6666666666666661</v>
      </c>
      <c r="E155" s="54"/>
      <c r="F155"/>
    </row>
    <row r="156" spans="1:7" ht="16.5" thickBot="1" x14ac:dyDescent="0.3">
      <c r="A156" s="31" t="s">
        <v>200</v>
      </c>
      <c r="B156" s="32">
        <v>3467</v>
      </c>
      <c r="C156" s="33">
        <v>926.72050764349581</v>
      </c>
      <c r="E156" s="54"/>
      <c r="F156"/>
    </row>
    <row r="157" spans="1:7" ht="16.5" thickBot="1" x14ac:dyDescent="0.3">
      <c r="A157" s="28" t="s">
        <v>37</v>
      </c>
      <c r="B157" s="29">
        <v>124</v>
      </c>
      <c r="C157" s="30">
        <v>638.04032258064512</v>
      </c>
    </row>
    <row r="158" spans="1:7" ht="16.5" thickBot="1" x14ac:dyDescent="0.3">
      <c r="A158" s="28" t="s">
        <v>178</v>
      </c>
      <c r="B158" s="29">
        <v>3094</v>
      </c>
      <c r="C158" s="30">
        <v>813.13510019392368</v>
      </c>
    </row>
    <row r="159" spans="1:7" ht="16.5" thickBot="1" x14ac:dyDescent="0.3">
      <c r="A159" s="28" t="s">
        <v>241</v>
      </c>
      <c r="B159" s="29">
        <v>242</v>
      </c>
      <c r="C159" s="30">
        <v>2552.7190082644629</v>
      </c>
    </row>
    <row r="160" spans="1:7" ht="16.5" thickBot="1" x14ac:dyDescent="0.3">
      <c r="A160" s="28" t="s">
        <v>253</v>
      </c>
      <c r="B160" s="29">
        <v>7</v>
      </c>
      <c r="C160" s="30">
        <v>32.142857142857146</v>
      </c>
    </row>
    <row r="161" spans="1:3" ht="16.5" thickBot="1" x14ac:dyDescent="0.3">
      <c r="A161" s="31" t="s">
        <v>234</v>
      </c>
      <c r="B161" s="32">
        <v>4080</v>
      </c>
      <c r="C161" s="33">
        <v>580.66250000000002</v>
      </c>
    </row>
    <row r="162" spans="1:3" ht="16.5" thickBot="1" x14ac:dyDescent="0.3">
      <c r="A162" s="28" t="s">
        <v>37</v>
      </c>
      <c r="B162" s="29">
        <v>328</v>
      </c>
      <c r="C162" s="30">
        <v>516.29878048780483</v>
      </c>
    </row>
    <row r="163" spans="1:3" ht="16.5" thickBot="1" x14ac:dyDescent="0.3">
      <c r="A163" s="28" t="s">
        <v>178</v>
      </c>
      <c r="B163" s="29">
        <v>3720</v>
      </c>
      <c r="C163" s="30">
        <v>586.78655913978491</v>
      </c>
    </row>
    <row r="164" spans="1:3" ht="16.5" thickBot="1" x14ac:dyDescent="0.3">
      <c r="A164" s="28" t="s">
        <v>242</v>
      </c>
      <c r="B164" s="29">
        <v>2</v>
      </c>
      <c r="C164" s="30">
        <v>1803</v>
      </c>
    </row>
    <row r="165" spans="1:3" ht="16.5" thickBot="1" x14ac:dyDescent="0.3">
      <c r="A165" s="28" t="s">
        <v>241</v>
      </c>
      <c r="B165" s="29">
        <v>8</v>
      </c>
      <c r="C165" s="30">
        <v>1584.75</v>
      </c>
    </row>
    <row r="166" spans="1:3" ht="16.5" thickBot="1" x14ac:dyDescent="0.3">
      <c r="A166" s="72" t="s">
        <v>253</v>
      </c>
      <c r="B166" s="66">
        <v>22</v>
      </c>
      <c r="C166" s="67">
        <v>28.5</v>
      </c>
    </row>
    <row r="167" spans="1:3" x14ac:dyDescent="0.25">
      <c r="C167" s="61"/>
    </row>
    <row r="168" spans="1:3" x14ac:dyDescent="0.25">
      <c r="C168" s="61"/>
    </row>
    <row r="169" spans="1:3" x14ac:dyDescent="0.25">
      <c r="C169" s="61"/>
    </row>
  </sheetData>
  <mergeCells count="18">
    <mergeCell ref="A7:C7"/>
    <mergeCell ref="A16:C16"/>
    <mergeCell ref="A1:G1"/>
    <mergeCell ref="A2:G3"/>
    <mergeCell ref="A4:G4"/>
    <mergeCell ref="E8:G8"/>
    <mergeCell ref="E14:G14"/>
    <mergeCell ref="A30:C30"/>
    <mergeCell ref="E24:G24"/>
    <mergeCell ref="A29:C29"/>
    <mergeCell ref="A28:C28"/>
    <mergeCell ref="A26:C26"/>
    <mergeCell ref="A27:C27"/>
    <mergeCell ref="E18:G18"/>
    <mergeCell ref="A17:C17"/>
    <mergeCell ref="A19:C19"/>
    <mergeCell ref="E19:G19"/>
    <mergeCell ref="E25:G2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AABE7-FF4C-4512-A213-ACC66AAFDB96}">
  <dimension ref="A1:AX161"/>
  <sheetViews>
    <sheetView showGridLines="0" zoomScaleNormal="100" zoomScaleSheetLayoutView="70" zoomScalePageLayoutView="90" workbookViewId="0">
      <selection activeCell="B108" sqref="B108:F111"/>
    </sheetView>
  </sheetViews>
  <sheetFormatPr defaultRowHeight="15" x14ac:dyDescent="0.25"/>
  <cols>
    <col min="1" max="1" width="36.42578125" customWidth="1"/>
    <col min="2" max="2" width="23.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8554687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157" customFormat="1" ht="27.75" customHeight="1" x14ac:dyDescent="0.2">
      <c r="A1" s="413" t="s">
        <v>10</v>
      </c>
      <c r="B1" s="413"/>
      <c r="C1" s="413"/>
      <c r="D1" s="413"/>
    </row>
    <row r="2" spans="1:50" s="159" customFormat="1" ht="45.75" customHeight="1" x14ac:dyDescent="0.2">
      <c r="A2" s="414" t="s">
        <v>11</v>
      </c>
      <c r="B2" s="414"/>
      <c r="C2" s="414"/>
      <c r="D2" s="414"/>
      <c r="E2" s="414"/>
      <c r="F2" s="414"/>
      <c r="G2" s="414"/>
      <c r="H2" s="414"/>
      <c r="I2" s="414"/>
      <c r="J2" s="414"/>
      <c r="K2" s="414"/>
      <c r="L2" s="414"/>
      <c r="M2" s="414"/>
      <c r="N2" s="414"/>
      <c r="O2" s="414"/>
      <c r="P2" s="414"/>
      <c r="Q2" s="158"/>
      <c r="R2" s="158"/>
      <c r="S2" s="158"/>
      <c r="T2" s="158"/>
      <c r="U2" s="158"/>
      <c r="V2" s="158"/>
    </row>
    <row r="3" spans="1:50" ht="31.5" customHeight="1" x14ac:dyDescent="0.25">
      <c r="A3" s="415" t="s">
        <v>665</v>
      </c>
      <c r="B3" s="415"/>
      <c r="C3" s="415"/>
      <c r="D3" s="415"/>
      <c r="E3" s="160"/>
      <c r="F3" s="160"/>
      <c r="G3" s="160"/>
      <c r="H3" s="160"/>
      <c r="I3" s="160"/>
      <c r="J3" s="160"/>
      <c r="K3" s="160"/>
      <c r="L3" s="160"/>
      <c r="M3" s="160"/>
      <c r="N3" s="160"/>
      <c r="O3" s="160"/>
      <c r="P3" s="160"/>
      <c r="Q3" s="160"/>
      <c r="R3" s="160"/>
      <c r="S3" s="160"/>
      <c r="T3" s="160"/>
      <c r="U3" s="160"/>
      <c r="V3" s="160"/>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57" customFormat="1" ht="30.75" customHeight="1" x14ac:dyDescent="0.2">
      <c r="A4" s="407"/>
      <c r="B4" s="407"/>
      <c r="C4" s="407"/>
      <c r="D4" s="407"/>
      <c r="E4" s="407"/>
      <c r="F4" s="407"/>
      <c r="G4" s="407"/>
      <c r="H4" s="407"/>
      <c r="I4" s="407"/>
      <c r="J4" s="407"/>
      <c r="K4" s="407"/>
      <c r="L4" s="407"/>
      <c r="M4" s="407"/>
      <c r="N4" s="407"/>
      <c r="O4" s="407"/>
      <c r="P4" s="407"/>
      <c r="Q4" s="407"/>
      <c r="R4" s="407"/>
      <c r="S4" s="407"/>
      <c r="T4" s="407"/>
      <c r="U4" s="407"/>
      <c r="V4" s="407"/>
      <c r="W4" s="161"/>
      <c r="X4" s="161"/>
      <c r="Y4" s="161"/>
      <c r="Z4" s="161"/>
    </row>
    <row r="5" spans="1:50" s="159" customFormat="1" ht="7.5" customHeight="1" thickBot="1" x14ac:dyDescent="0.25">
      <c r="A5" s="162"/>
      <c r="B5" s="162"/>
      <c r="C5" s="162"/>
      <c r="D5" s="162"/>
      <c r="E5" s="162"/>
      <c r="F5" s="162"/>
      <c r="G5" s="162"/>
      <c r="H5" s="162"/>
      <c r="I5" s="162"/>
      <c r="J5" s="162"/>
      <c r="K5" s="162"/>
      <c r="L5" s="162"/>
      <c r="M5" s="162"/>
      <c r="N5" s="162"/>
      <c r="O5" s="162"/>
      <c r="P5" s="162"/>
      <c r="Q5" s="162"/>
      <c r="R5" s="162"/>
      <c r="S5" s="162"/>
      <c r="T5" s="162"/>
      <c r="U5" s="162"/>
      <c r="V5" s="162"/>
      <c r="W5" s="163"/>
      <c r="X5" s="163"/>
      <c r="Y5" s="163"/>
      <c r="Z5" s="163"/>
    </row>
    <row r="6" spans="1:50" s="159" customFormat="1" ht="16.5" customHeight="1" x14ac:dyDescent="0.2">
      <c r="A6" s="408"/>
      <c r="B6" s="409"/>
      <c r="C6" s="409"/>
      <c r="D6" s="409"/>
      <c r="E6" s="409"/>
      <c r="F6" s="409"/>
      <c r="G6" s="409"/>
      <c r="H6" s="409"/>
      <c r="I6" s="409"/>
      <c r="J6" s="409"/>
      <c r="K6" s="409"/>
      <c r="L6" s="409"/>
      <c r="M6" s="409"/>
      <c r="N6" s="409"/>
      <c r="O6" s="409"/>
      <c r="P6" s="409"/>
      <c r="Q6" s="409"/>
      <c r="R6" s="409"/>
      <c r="S6" s="409"/>
      <c r="T6" s="409"/>
      <c r="U6" s="409"/>
      <c r="V6" s="410"/>
      <c r="W6" s="163"/>
      <c r="X6" s="163"/>
      <c r="Y6" s="163"/>
      <c r="Z6" s="163"/>
    </row>
    <row r="7" spans="1:50" s="157" customFormat="1" ht="16.5" customHeight="1" x14ac:dyDescent="0.2">
      <c r="A7" s="164"/>
      <c r="B7" s="165"/>
      <c r="C7" s="165"/>
      <c r="D7" s="165"/>
      <c r="E7" s="165"/>
      <c r="F7" s="165"/>
      <c r="G7" s="165"/>
      <c r="H7" s="165"/>
      <c r="J7" s="166"/>
      <c r="K7" s="166"/>
      <c r="L7" s="166"/>
      <c r="N7" s="165"/>
      <c r="O7" s="165"/>
      <c r="P7" s="165"/>
      <c r="Q7" s="165"/>
      <c r="R7" s="165"/>
      <c r="S7" s="165"/>
      <c r="T7" s="165"/>
      <c r="U7" s="165"/>
      <c r="V7" s="167"/>
      <c r="W7" s="168"/>
      <c r="X7" s="168"/>
      <c r="Y7" s="168"/>
      <c r="Z7" s="168"/>
    </row>
    <row r="8" spans="1:50" s="169" customFormat="1" ht="30.6" customHeight="1" x14ac:dyDescent="0.2">
      <c r="A8" s="383" t="s">
        <v>666</v>
      </c>
      <c r="B8" s="384"/>
      <c r="C8" s="384"/>
      <c r="D8" s="384"/>
      <c r="E8" s="11"/>
      <c r="F8" s="11"/>
      <c r="G8" s="384" t="s">
        <v>667</v>
      </c>
      <c r="H8" s="384"/>
      <c r="I8" s="384"/>
      <c r="J8" s="384"/>
      <c r="K8" s="384"/>
      <c r="M8" s="384" t="s">
        <v>668</v>
      </c>
      <c r="N8" s="384"/>
      <c r="O8" s="384"/>
      <c r="P8" s="384"/>
      <c r="Q8" s="384"/>
      <c r="T8" s="170"/>
      <c r="U8" s="170"/>
      <c r="V8" s="171"/>
      <c r="W8" s="172"/>
      <c r="X8" s="172"/>
      <c r="Y8" s="172"/>
      <c r="Z8" s="172"/>
      <c r="AB8" s="173"/>
      <c r="AC8" s="173"/>
    </row>
    <row r="9" spans="1:50" s="157" customFormat="1" ht="28.35" customHeight="1" x14ac:dyDescent="0.2">
      <c r="A9" s="174" t="s">
        <v>669</v>
      </c>
      <c r="B9" s="175" t="s">
        <v>670</v>
      </c>
      <c r="C9" s="175" t="s">
        <v>0</v>
      </c>
      <c r="D9" s="165"/>
      <c r="E9" s="165"/>
      <c r="F9" s="165"/>
      <c r="G9" s="411" t="s">
        <v>671</v>
      </c>
      <c r="H9" s="412"/>
      <c r="I9" s="176" t="s">
        <v>670</v>
      </c>
      <c r="J9" s="176" t="s">
        <v>0</v>
      </c>
      <c r="K9" s="177"/>
      <c r="L9" s="177"/>
      <c r="M9" s="389" t="s">
        <v>672</v>
      </c>
      <c r="N9" s="389"/>
      <c r="O9" s="178" t="s">
        <v>673</v>
      </c>
      <c r="P9" s="165"/>
      <c r="Q9" s="165"/>
      <c r="R9" s="165"/>
      <c r="S9" s="165"/>
      <c r="T9" s="165"/>
      <c r="U9" s="168"/>
      <c r="V9" s="171"/>
      <c r="W9" s="168"/>
      <c r="X9" s="168"/>
      <c r="Y9" s="168"/>
      <c r="Z9" s="168"/>
      <c r="AA9" s="168"/>
      <c r="AB9" s="179"/>
      <c r="AC9" s="179"/>
    </row>
    <row r="10" spans="1:50" s="157" customFormat="1" ht="16.5" customHeight="1" thickBot="1" x14ac:dyDescent="0.25">
      <c r="A10" s="180" t="s">
        <v>0</v>
      </c>
      <c r="B10" s="181">
        <f>SUM(B11:B14)</f>
        <v>39175</v>
      </c>
      <c r="C10" s="181">
        <f>SUM(C11:C14)</f>
        <v>39175</v>
      </c>
      <c r="D10" s="165"/>
      <c r="E10" s="165"/>
      <c r="F10" s="165"/>
      <c r="G10" s="402" t="s">
        <v>674</v>
      </c>
      <c r="H10" s="402"/>
      <c r="I10" s="182">
        <v>35.798139351864897</v>
      </c>
      <c r="J10" s="182">
        <v>35.798139351864897</v>
      </c>
      <c r="K10" s="183"/>
      <c r="L10" s="183"/>
      <c r="M10" s="403" t="s">
        <v>0</v>
      </c>
      <c r="N10" s="403"/>
      <c r="O10" s="184">
        <f>SUM(O11)</f>
        <v>10864</v>
      </c>
      <c r="P10" s="165"/>
      <c r="Q10" s="165"/>
      <c r="R10" s="165"/>
      <c r="S10" s="165"/>
      <c r="T10" s="165"/>
      <c r="U10" s="185"/>
      <c r="V10" s="171"/>
      <c r="W10" s="168"/>
      <c r="X10" s="168"/>
      <c r="Y10" s="168"/>
      <c r="Z10" s="168"/>
      <c r="AA10" s="168"/>
      <c r="AB10" s="179"/>
      <c r="AC10" s="179"/>
    </row>
    <row r="11" spans="1:50" s="157" customFormat="1" ht="13.35" customHeight="1" thickTop="1" x14ac:dyDescent="0.2">
      <c r="A11" s="186" t="s">
        <v>675</v>
      </c>
      <c r="B11" s="187">
        <v>21792</v>
      </c>
      <c r="C11" s="188">
        <f>SUM(B11)</f>
        <v>21792</v>
      </c>
      <c r="D11" s="165"/>
      <c r="E11" s="165"/>
      <c r="F11" s="404"/>
      <c r="G11" s="405"/>
      <c r="H11" s="189"/>
      <c r="I11" s="189"/>
      <c r="J11" s="189"/>
      <c r="K11" s="189"/>
      <c r="M11" s="395" t="s">
        <v>670</v>
      </c>
      <c r="N11" s="395"/>
      <c r="O11" s="191">
        <v>10864</v>
      </c>
      <c r="P11" s="165"/>
      <c r="Q11" s="165"/>
      <c r="R11" s="185"/>
      <c r="S11" s="185"/>
      <c r="T11" s="185"/>
      <c r="U11" s="168"/>
      <c r="V11" s="171"/>
      <c r="W11" s="168"/>
      <c r="X11" s="168"/>
      <c r="Y11" s="179"/>
      <c r="Z11" s="179"/>
    </row>
    <row r="12" spans="1:50" s="157" customFormat="1" ht="13.35" customHeight="1" x14ac:dyDescent="0.2">
      <c r="A12" s="192" t="s">
        <v>676</v>
      </c>
      <c r="B12" s="187">
        <v>9970</v>
      </c>
      <c r="C12" s="188">
        <f t="shared" ref="C12:C14" si="0">SUM(B12)</f>
        <v>9970</v>
      </c>
      <c r="D12" s="165"/>
      <c r="E12" s="165"/>
      <c r="M12" s="406"/>
      <c r="N12" s="406"/>
      <c r="O12" s="194"/>
      <c r="P12" s="165"/>
      <c r="Q12" s="165"/>
      <c r="R12" s="165"/>
      <c r="S12" s="165"/>
      <c r="T12" s="165"/>
      <c r="U12" s="185"/>
      <c r="V12" s="171"/>
      <c r="W12" s="195"/>
      <c r="X12" s="168"/>
      <c r="Y12" s="168"/>
      <c r="Z12" s="168"/>
      <c r="AA12" s="168"/>
      <c r="AB12" s="179"/>
      <c r="AC12" s="179"/>
    </row>
    <row r="13" spans="1:50" s="157" customFormat="1" ht="13.35" customHeight="1" x14ac:dyDescent="0.2">
      <c r="A13" s="192" t="s">
        <v>677</v>
      </c>
      <c r="B13" s="187">
        <v>5890</v>
      </c>
      <c r="C13" s="188">
        <f t="shared" si="0"/>
        <v>5890</v>
      </c>
      <c r="D13" s="165"/>
      <c r="E13" s="165"/>
      <c r="F13" s="165"/>
      <c r="G13" s="165"/>
      <c r="H13" s="165"/>
      <c r="I13" s="165"/>
      <c r="J13" s="165"/>
      <c r="Q13" s="165"/>
      <c r="R13" s="165"/>
      <c r="S13" s="165"/>
      <c r="T13" s="185"/>
      <c r="U13" s="165"/>
      <c r="V13" s="171"/>
      <c r="W13" s="196"/>
      <c r="X13" s="168"/>
      <c r="Y13" s="168"/>
      <c r="Z13" s="168"/>
      <c r="AA13" s="179"/>
      <c r="AB13" s="179"/>
    </row>
    <row r="14" spans="1:50" s="157" customFormat="1" ht="13.35" customHeight="1" x14ac:dyDescent="0.2">
      <c r="A14" s="192" t="s">
        <v>678</v>
      </c>
      <c r="B14" s="187">
        <v>1523</v>
      </c>
      <c r="C14" s="188">
        <f t="shared" si="0"/>
        <v>1523</v>
      </c>
      <c r="D14" s="165"/>
      <c r="E14" s="165"/>
      <c r="F14" s="165"/>
      <c r="G14" s="165"/>
      <c r="H14" s="165"/>
      <c r="I14" s="165"/>
      <c r="J14" s="165"/>
      <c r="K14" s="165"/>
      <c r="L14" s="165"/>
      <c r="M14" s="165"/>
      <c r="N14" s="165"/>
      <c r="O14" s="165"/>
      <c r="P14" s="165"/>
      <c r="Q14" s="165"/>
      <c r="R14" s="165"/>
      <c r="S14" s="165"/>
      <c r="T14" s="185"/>
      <c r="U14" s="165"/>
      <c r="V14" s="171"/>
      <c r="W14" s="196"/>
      <c r="X14" s="168"/>
      <c r="Y14" s="168"/>
      <c r="Z14" s="168"/>
      <c r="AA14" s="179"/>
      <c r="AB14" s="179"/>
    </row>
    <row r="15" spans="1:50" s="157" customFormat="1" ht="16.5" customHeight="1" x14ac:dyDescent="0.2">
      <c r="A15" s="197"/>
      <c r="B15" s="193"/>
      <c r="C15" s="193"/>
      <c r="D15" s="193"/>
      <c r="E15" s="193"/>
      <c r="F15" s="193"/>
      <c r="G15" s="165"/>
      <c r="H15" s="165"/>
      <c r="I15" s="165"/>
      <c r="J15" s="165"/>
      <c r="K15" s="165"/>
      <c r="L15" s="165"/>
      <c r="M15" s="165"/>
      <c r="N15" s="165"/>
      <c r="O15" s="165"/>
      <c r="P15" s="165"/>
      <c r="Q15" s="165"/>
      <c r="R15" s="165"/>
      <c r="S15" s="165"/>
      <c r="T15" s="165"/>
      <c r="U15" s="165"/>
      <c r="V15" s="171"/>
      <c r="W15" s="196"/>
      <c r="X15" s="168"/>
      <c r="Y15" s="168"/>
      <c r="Z15" s="168"/>
      <c r="AA15" s="168"/>
      <c r="AB15" s="179"/>
      <c r="AC15" s="179"/>
      <c r="AK15" s="179"/>
      <c r="AL15" s="179"/>
    </row>
    <row r="16" spans="1:50" s="157" customFormat="1" ht="16.5" customHeight="1" x14ac:dyDescent="0.2">
      <c r="A16" s="380"/>
      <c r="B16" s="381"/>
      <c r="C16" s="381"/>
      <c r="D16" s="381"/>
      <c r="E16" s="381"/>
      <c r="F16" s="381"/>
      <c r="G16" s="381"/>
      <c r="H16" s="381"/>
      <c r="I16" s="381"/>
      <c r="J16" s="381"/>
      <c r="K16" s="381"/>
      <c r="L16" s="381"/>
      <c r="M16" s="381"/>
      <c r="N16" s="381"/>
      <c r="O16" s="381"/>
      <c r="P16" s="381"/>
      <c r="Q16" s="381"/>
      <c r="R16" s="381"/>
      <c r="S16" s="381"/>
      <c r="T16" s="381"/>
      <c r="U16" s="381"/>
      <c r="V16" s="381"/>
      <c r="W16" s="196"/>
      <c r="X16" s="179"/>
      <c r="Y16" s="168"/>
      <c r="Z16" s="168"/>
      <c r="AK16" s="179"/>
    </row>
    <row r="17" spans="1:38" s="157" customFormat="1" ht="16.5" customHeight="1" x14ac:dyDescent="0.2">
      <c r="A17" s="164"/>
      <c r="B17" s="165"/>
      <c r="C17" s="165"/>
      <c r="D17" s="165"/>
      <c r="E17" s="165"/>
      <c r="F17" s="165"/>
      <c r="G17" s="165"/>
      <c r="H17" s="165"/>
      <c r="I17" s="165"/>
      <c r="J17" s="165"/>
      <c r="K17" s="165"/>
      <c r="L17" s="165"/>
      <c r="M17" s="165"/>
      <c r="N17" s="165"/>
      <c r="O17" s="165"/>
      <c r="P17" s="165"/>
      <c r="Q17" s="165"/>
      <c r="R17" s="165"/>
      <c r="S17" s="165"/>
      <c r="T17" s="165"/>
      <c r="U17" s="165"/>
      <c r="V17" s="167"/>
      <c r="W17" s="168"/>
      <c r="X17" s="168"/>
      <c r="Y17" s="168"/>
      <c r="Z17" s="168"/>
      <c r="AF17" s="179"/>
      <c r="AK17" s="179"/>
    </row>
    <row r="18" spans="1:38" s="198" customFormat="1" ht="27.6" customHeight="1" x14ac:dyDescent="0.2">
      <c r="A18" s="396" t="s">
        <v>679</v>
      </c>
      <c r="B18" s="397"/>
      <c r="C18" s="397"/>
      <c r="D18" s="397"/>
      <c r="E18" s="397"/>
      <c r="F18" s="397"/>
      <c r="I18" s="379" t="s">
        <v>680</v>
      </c>
      <c r="J18" s="379"/>
      <c r="K18" s="379"/>
      <c r="L18" s="379"/>
      <c r="M18" s="379"/>
      <c r="N18" s="379"/>
      <c r="O18" s="379"/>
      <c r="P18" s="379"/>
      <c r="Q18" s="379"/>
      <c r="R18" s="379"/>
      <c r="S18" s="379"/>
      <c r="T18" s="379"/>
      <c r="U18" s="379"/>
      <c r="V18" s="398"/>
      <c r="W18" s="199"/>
      <c r="X18" s="199"/>
      <c r="Y18" s="199"/>
      <c r="AE18" s="157"/>
      <c r="AF18" s="179"/>
      <c r="AG18" s="157"/>
      <c r="AH18" s="157"/>
      <c r="AI18" s="157"/>
      <c r="AJ18" s="157"/>
      <c r="AK18" s="157"/>
      <c r="AL18" s="179"/>
    </row>
    <row r="19" spans="1:38" s="159" customFormat="1" ht="28.7" customHeight="1" x14ac:dyDescent="0.2">
      <c r="A19" s="175" t="s">
        <v>681</v>
      </c>
      <c r="B19" s="175" t="s">
        <v>41</v>
      </c>
      <c r="C19" s="175" t="s">
        <v>682</v>
      </c>
      <c r="D19" s="175" t="s">
        <v>25</v>
      </c>
      <c r="E19" s="175" t="s">
        <v>683</v>
      </c>
      <c r="F19" s="175" t="s">
        <v>0</v>
      </c>
      <c r="I19" s="175" t="s">
        <v>684</v>
      </c>
      <c r="J19" s="175" t="s">
        <v>685</v>
      </c>
      <c r="K19" s="175" t="s">
        <v>686</v>
      </c>
      <c r="L19" s="175" t="s">
        <v>687</v>
      </c>
      <c r="M19" s="175" t="s">
        <v>688</v>
      </c>
      <c r="N19" s="175" t="s">
        <v>689</v>
      </c>
      <c r="O19" s="175" t="s">
        <v>690</v>
      </c>
      <c r="P19" s="175" t="s">
        <v>691</v>
      </c>
      <c r="Q19" s="175" t="s">
        <v>692</v>
      </c>
      <c r="R19" s="175" t="s">
        <v>693</v>
      </c>
      <c r="S19" s="175" t="s">
        <v>694</v>
      </c>
      <c r="T19" s="175" t="s">
        <v>695</v>
      </c>
      <c r="U19" s="175" t="s">
        <v>696</v>
      </c>
      <c r="V19" s="175" t="s">
        <v>0</v>
      </c>
      <c r="W19" s="200"/>
      <c r="X19" s="201"/>
      <c r="Y19" s="201"/>
      <c r="Z19" s="202"/>
      <c r="AA19" s="203"/>
      <c r="AB19" s="204"/>
      <c r="AC19" s="204"/>
      <c r="AD19" s="204"/>
      <c r="AE19" s="205"/>
      <c r="AF19" s="204"/>
      <c r="AG19" s="204"/>
      <c r="AH19" s="204"/>
      <c r="AI19" s="204"/>
      <c r="AJ19" s="204"/>
      <c r="AK19" s="204"/>
    </row>
    <row r="20" spans="1:38" s="159" customFormat="1" ht="18" customHeight="1" thickBot="1" x14ac:dyDescent="0.25">
      <c r="A20" s="180" t="s">
        <v>0</v>
      </c>
      <c r="B20" s="181">
        <f>SUM(B21:B23)</f>
        <v>11287</v>
      </c>
      <c r="C20" s="206">
        <f>IF(ISERROR(B20/F20),0,B20/F20)</f>
        <v>0.2881174218251436</v>
      </c>
      <c r="D20" s="181">
        <f>SUM(D21:D23)</f>
        <v>27888</v>
      </c>
      <c r="E20" s="206">
        <f>IF(ISERROR(D20/F20),0,D20/F20)</f>
        <v>0.71188257817485645</v>
      </c>
      <c r="F20" s="181">
        <f>B20+D20</f>
        <v>39175</v>
      </c>
      <c r="I20" s="207" t="s">
        <v>0</v>
      </c>
      <c r="J20" s="208">
        <f t="shared" ref="J20:U20" si="1">SUM(J21:J22)</f>
        <v>24108</v>
      </c>
      <c r="K20" s="209">
        <f t="shared" si="1"/>
        <v>17691</v>
      </c>
      <c r="L20" s="208">
        <f t="shared" si="1"/>
        <v>21078</v>
      </c>
      <c r="M20" s="208">
        <f t="shared" si="1"/>
        <v>20535</v>
      </c>
      <c r="N20" s="208">
        <f t="shared" si="1"/>
        <v>20225</v>
      </c>
      <c r="O20" s="208">
        <f t="shared" si="1"/>
        <v>0</v>
      </c>
      <c r="P20" s="208">
        <f t="shared" si="1"/>
        <v>0</v>
      </c>
      <c r="Q20" s="208">
        <f t="shared" si="1"/>
        <v>0</v>
      </c>
      <c r="R20" s="208">
        <f t="shared" si="1"/>
        <v>0</v>
      </c>
      <c r="S20" s="208">
        <f t="shared" si="1"/>
        <v>0</v>
      </c>
      <c r="T20" s="208">
        <f t="shared" si="1"/>
        <v>0</v>
      </c>
      <c r="U20" s="208">
        <f t="shared" si="1"/>
        <v>0</v>
      </c>
      <c r="V20" s="210">
        <f>SUM(J20:U20)</f>
        <v>103637</v>
      </c>
      <c r="W20" s="200"/>
      <c r="X20" s="200"/>
      <c r="Y20" s="201"/>
      <c r="Z20" s="201"/>
      <c r="AA20" s="204"/>
      <c r="AB20" s="204"/>
      <c r="AC20" s="204"/>
      <c r="AD20" s="204"/>
      <c r="AE20" s="205"/>
      <c r="AF20" s="204"/>
      <c r="AG20" s="204"/>
    </row>
    <row r="21" spans="1:38" s="159" customFormat="1" ht="15" customHeight="1" thickTop="1" x14ac:dyDescent="0.2">
      <c r="A21" s="186" t="s">
        <v>697</v>
      </c>
      <c r="B21" s="211">
        <v>7471</v>
      </c>
      <c r="C21" s="212">
        <f>IF(ISERROR(B21/F21),0,B21/F21)</f>
        <v>0.80437123169681313</v>
      </c>
      <c r="D21" s="211">
        <v>1817</v>
      </c>
      <c r="E21" s="212">
        <f>IF(ISERROR(D21/F21),0,D21/F21)</f>
        <v>0.1956287683031869</v>
      </c>
      <c r="F21" s="213">
        <f>B21+D21</f>
        <v>9288</v>
      </c>
      <c r="I21" s="213" t="s">
        <v>25</v>
      </c>
      <c r="J21" s="214">
        <v>17278</v>
      </c>
      <c r="K21" s="214">
        <v>10921</v>
      </c>
      <c r="L21" s="214">
        <v>13428</v>
      </c>
      <c r="M21" s="214">
        <v>14025</v>
      </c>
      <c r="N21" s="214">
        <v>14218</v>
      </c>
      <c r="O21" s="214">
        <v>0</v>
      </c>
      <c r="P21" s="214">
        <v>0</v>
      </c>
      <c r="Q21" s="214">
        <v>0</v>
      </c>
      <c r="R21" s="214">
        <v>0</v>
      </c>
      <c r="S21" s="214">
        <v>0</v>
      </c>
      <c r="T21" s="214">
        <v>0</v>
      </c>
      <c r="U21" s="214">
        <v>0</v>
      </c>
      <c r="V21" s="215">
        <f>SUM(J21:U21)</f>
        <v>69870</v>
      </c>
      <c r="W21" s="200"/>
      <c r="X21" s="216"/>
      <c r="Y21" s="216"/>
      <c r="Z21" s="201"/>
      <c r="AA21" s="204"/>
      <c r="AB21" s="205"/>
      <c r="AC21" s="205"/>
      <c r="AD21" s="205"/>
      <c r="AE21" s="205"/>
      <c r="AF21" s="205"/>
      <c r="AG21" s="205"/>
      <c r="AH21" s="205"/>
      <c r="AI21" s="205"/>
      <c r="AJ21" s="205"/>
      <c r="AK21" s="205"/>
      <c r="AL21" s="205"/>
    </row>
    <row r="22" spans="1:38" s="159" customFormat="1" ht="15" customHeight="1" x14ac:dyDescent="0.2">
      <c r="A22" s="192" t="s">
        <v>698</v>
      </c>
      <c r="B22" s="217">
        <v>2803</v>
      </c>
      <c r="C22" s="218">
        <f>IF(ISERROR(B22/F22),0,B22/F22)</f>
        <v>0.79002254791431792</v>
      </c>
      <c r="D22" s="217">
        <v>745</v>
      </c>
      <c r="E22" s="218">
        <f>IF(ISERROR(D22/F22),0,D22/F22)</f>
        <v>0.20997745208568208</v>
      </c>
      <c r="F22" s="190">
        <f>B22+D22</f>
        <v>3548</v>
      </c>
      <c r="I22" s="190" t="s">
        <v>699</v>
      </c>
      <c r="J22" s="219">
        <v>6830</v>
      </c>
      <c r="K22" s="214">
        <v>6770</v>
      </c>
      <c r="L22" s="214">
        <v>7650</v>
      </c>
      <c r="M22" s="214">
        <v>6510</v>
      </c>
      <c r="N22" s="214">
        <v>6007</v>
      </c>
      <c r="O22" s="214">
        <v>0</v>
      </c>
      <c r="P22" s="214">
        <v>0</v>
      </c>
      <c r="Q22" s="214">
        <v>0</v>
      </c>
      <c r="R22" s="214">
        <v>0</v>
      </c>
      <c r="S22" s="214">
        <v>0</v>
      </c>
      <c r="T22" s="214">
        <v>0</v>
      </c>
      <c r="U22" s="214">
        <v>0</v>
      </c>
      <c r="V22" s="220">
        <f>SUM(J22:U22)</f>
        <v>33767</v>
      </c>
      <c r="W22" s="200"/>
      <c r="X22" s="216"/>
      <c r="Y22" s="216"/>
      <c r="Z22" s="216"/>
      <c r="AA22" s="205"/>
      <c r="AB22" s="205"/>
      <c r="AC22" s="205"/>
      <c r="AD22" s="205"/>
      <c r="AE22" s="205"/>
      <c r="AF22" s="205"/>
      <c r="AG22" s="205"/>
      <c r="AH22" s="205"/>
      <c r="AI22" s="205"/>
      <c r="AJ22" s="205"/>
      <c r="AK22" s="205"/>
      <c r="AL22" s="205"/>
    </row>
    <row r="23" spans="1:38" s="159" customFormat="1" ht="15" customHeight="1" x14ac:dyDescent="0.2">
      <c r="A23" s="192" t="s">
        <v>700</v>
      </c>
      <c r="B23" s="217">
        <v>1013</v>
      </c>
      <c r="C23" s="218">
        <f>IF(ISERROR(B23/F23),0,B23/F23)</f>
        <v>3.8460078211017885E-2</v>
      </c>
      <c r="D23" s="217">
        <v>25326</v>
      </c>
      <c r="E23" s="218">
        <f>IF(ISERROR(D23/F23),0,D23/F23)</f>
        <v>0.96153992178898207</v>
      </c>
      <c r="F23" s="190">
        <f>B23+D23</f>
        <v>26339</v>
      </c>
      <c r="T23" s="168"/>
      <c r="U23" s="168"/>
      <c r="V23" s="221"/>
      <c r="W23" s="200"/>
      <c r="X23" s="216"/>
      <c r="Y23" s="216"/>
      <c r="Z23" s="216"/>
      <c r="AA23" s="205"/>
      <c r="AB23" s="205"/>
      <c r="AC23" s="205"/>
      <c r="AD23" s="205"/>
      <c r="AE23" s="205"/>
      <c r="AF23" s="205"/>
      <c r="AG23" s="205"/>
      <c r="AH23" s="205"/>
      <c r="AI23" s="205"/>
      <c r="AJ23" s="205"/>
      <c r="AK23" s="205"/>
      <c r="AL23" s="205"/>
    </row>
    <row r="24" spans="1:38" s="159" customFormat="1" ht="12" x14ac:dyDescent="0.2">
      <c r="A24" s="222"/>
      <c r="T24" s="168"/>
      <c r="U24" s="168"/>
      <c r="V24" s="221"/>
      <c r="W24" s="200"/>
      <c r="X24" s="200"/>
      <c r="Y24" s="216"/>
      <c r="Z24" s="216"/>
      <c r="AA24" s="205"/>
      <c r="AB24" s="205"/>
      <c r="AC24" s="205"/>
      <c r="AD24" s="205"/>
      <c r="AE24" s="205"/>
      <c r="AF24" s="205"/>
      <c r="AG24" s="205"/>
      <c r="AH24" s="205"/>
      <c r="AK24" s="205"/>
      <c r="AL24" s="205"/>
    </row>
    <row r="25" spans="1:38" s="157" customFormat="1" ht="16.5" customHeight="1" x14ac:dyDescent="0.2">
      <c r="A25" s="380"/>
      <c r="B25" s="381"/>
      <c r="C25" s="381"/>
      <c r="D25" s="381"/>
      <c r="E25" s="381"/>
      <c r="F25" s="381"/>
      <c r="G25" s="381"/>
      <c r="H25" s="381"/>
      <c r="I25" s="381"/>
      <c r="J25" s="381"/>
      <c r="K25" s="381"/>
      <c r="L25" s="381"/>
      <c r="M25" s="381"/>
      <c r="N25" s="381"/>
      <c r="O25" s="381"/>
      <c r="P25" s="381"/>
      <c r="Q25" s="381"/>
      <c r="R25" s="381"/>
      <c r="S25" s="381"/>
      <c r="T25" s="381"/>
      <c r="U25" s="381"/>
      <c r="V25" s="382"/>
      <c r="W25" s="168"/>
      <c r="X25" s="168"/>
      <c r="Y25" s="168"/>
      <c r="Z25" s="185"/>
      <c r="AA25" s="179"/>
      <c r="AB25" s="179"/>
      <c r="AC25" s="179"/>
      <c r="AD25" s="179"/>
      <c r="AE25" s="179"/>
      <c r="AF25" s="179"/>
      <c r="AG25" s="179"/>
    </row>
    <row r="26" spans="1:38" s="159" customFormat="1" ht="12" x14ac:dyDescent="0.2">
      <c r="A26" s="222"/>
      <c r="T26" s="168"/>
      <c r="U26" s="168"/>
      <c r="V26" s="221"/>
      <c r="W26" s="200"/>
      <c r="X26" s="200"/>
      <c r="Y26" s="200"/>
      <c r="Z26" s="216"/>
      <c r="AA26" s="205"/>
      <c r="AB26" s="205"/>
      <c r="AC26" s="205"/>
      <c r="AG26" s="205"/>
    </row>
    <row r="27" spans="1:38" s="157" customFormat="1" ht="21.6" customHeight="1" x14ac:dyDescent="0.2">
      <c r="A27" s="399" t="s">
        <v>701</v>
      </c>
      <c r="B27" s="400"/>
      <c r="C27" s="400"/>
      <c r="D27" s="400"/>
      <c r="E27" s="400"/>
      <c r="F27" s="223"/>
      <c r="H27" s="400" t="s">
        <v>702</v>
      </c>
      <c r="I27" s="400"/>
      <c r="J27" s="400"/>
      <c r="K27" s="400"/>
      <c r="L27" s="400"/>
      <c r="M27" s="223"/>
      <c r="N27" s="401" t="s">
        <v>703</v>
      </c>
      <c r="O27" s="401"/>
      <c r="P27" s="401"/>
      <c r="Q27" s="401"/>
      <c r="R27" s="401"/>
      <c r="S27" s="223"/>
      <c r="V27" s="224"/>
      <c r="W27" s="225"/>
      <c r="X27" s="226"/>
      <c r="Y27" s="226"/>
      <c r="Z27" s="226"/>
      <c r="AA27" s="227"/>
      <c r="AB27" s="227"/>
      <c r="AC27" s="227"/>
      <c r="AD27" s="227"/>
      <c r="AE27" s="179"/>
      <c r="AF27" s="179"/>
      <c r="AG27" s="179"/>
      <c r="AH27" s="227"/>
      <c r="AI27" s="227"/>
    </row>
    <row r="28" spans="1:38" s="159" customFormat="1" ht="37.5" customHeight="1" x14ac:dyDescent="0.2">
      <c r="A28" s="175" t="s">
        <v>704</v>
      </c>
      <c r="B28" s="175" t="s">
        <v>697</v>
      </c>
      <c r="C28" s="175" t="s">
        <v>698</v>
      </c>
      <c r="D28" s="175" t="s">
        <v>700</v>
      </c>
      <c r="E28" s="175" t="s">
        <v>0</v>
      </c>
      <c r="H28" s="389" t="s">
        <v>704</v>
      </c>
      <c r="I28" s="389"/>
      <c r="J28" s="178" t="s">
        <v>0</v>
      </c>
      <c r="K28" s="168"/>
      <c r="L28" s="168"/>
      <c r="M28" s="168"/>
      <c r="N28" s="390" t="s">
        <v>705</v>
      </c>
      <c r="O28" s="391"/>
      <c r="P28" s="228" t="s">
        <v>0</v>
      </c>
      <c r="U28" s="168"/>
      <c r="V28" s="229"/>
      <c r="W28" s="200"/>
      <c r="X28" s="200"/>
      <c r="Y28" s="200"/>
      <c r="Z28" s="205"/>
      <c r="AD28" s="205"/>
      <c r="AE28" s="205"/>
      <c r="AF28" s="205"/>
      <c r="AG28" s="205"/>
    </row>
    <row r="29" spans="1:38" s="159" customFormat="1" ht="15" customHeight="1" thickBot="1" x14ac:dyDescent="0.25">
      <c r="A29" s="180" t="s">
        <v>0</v>
      </c>
      <c r="B29" s="181">
        <f>SUM(B30:B30)</f>
        <v>25554</v>
      </c>
      <c r="C29" s="181">
        <f>SUM(C30:C30)</f>
        <v>8985</v>
      </c>
      <c r="D29" s="181">
        <f>SUM(D30:D30)</f>
        <v>69098</v>
      </c>
      <c r="E29" s="209">
        <f>SUM(B29:D29)</f>
        <v>103637</v>
      </c>
      <c r="H29" s="392" t="s">
        <v>0</v>
      </c>
      <c r="I29" s="392"/>
      <c r="J29" s="230">
        <f>SUM(J30:J30)</f>
        <v>97964</v>
      </c>
      <c r="K29" s="168"/>
      <c r="L29" s="168"/>
      <c r="M29" s="168"/>
      <c r="N29" s="393" t="s">
        <v>0</v>
      </c>
      <c r="O29" s="394"/>
      <c r="P29" s="231">
        <v>101726</v>
      </c>
      <c r="U29" s="185"/>
      <c r="V29" s="232"/>
      <c r="W29" s="200"/>
      <c r="X29" s="216"/>
      <c r="Y29" s="216"/>
      <c r="Z29" s="205"/>
      <c r="AA29" s="205"/>
      <c r="AB29" s="205"/>
      <c r="AC29" s="205"/>
      <c r="AD29" s="205"/>
      <c r="AE29" s="205"/>
      <c r="AF29" s="205"/>
      <c r="AG29" s="205"/>
      <c r="AH29" s="205"/>
      <c r="AI29" s="205"/>
      <c r="AJ29" s="205"/>
    </row>
    <row r="30" spans="1:38" s="159" customFormat="1" ht="14.45" customHeight="1" thickTop="1" x14ac:dyDescent="0.2">
      <c r="A30" s="192" t="s">
        <v>670</v>
      </c>
      <c r="B30" s="217">
        <v>25554</v>
      </c>
      <c r="C30" s="217">
        <v>8985</v>
      </c>
      <c r="D30" s="217">
        <v>69098</v>
      </c>
      <c r="E30" s="213">
        <f>SUM(B30:D30)</f>
        <v>103637</v>
      </c>
      <c r="F30" s="157"/>
      <c r="G30" s="157"/>
      <c r="H30" s="395" t="s">
        <v>670</v>
      </c>
      <c r="I30" s="395"/>
      <c r="J30" s="233">
        <v>97964</v>
      </c>
      <c r="K30" s="168"/>
      <c r="L30" s="168"/>
      <c r="M30" s="168"/>
      <c r="N30" s="395" t="s">
        <v>706</v>
      </c>
      <c r="O30" s="395"/>
      <c r="P30" s="233">
        <v>29556</v>
      </c>
      <c r="Q30" s="168"/>
      <c r="R30" s="168"/>
      <c r="U30" s="185"/>
      <c r="V30" s="232"/>
      <c r="W30" s="200"/>
      <c r="X30" s="216"/>
      <c r="Y30" s="216"/>
      <c r="Z30" s="205"/>
      <c r="AA30" s="205"/>
      <c r="AB30" s="205"/>
      <c r="AC30" s="205"/>
      <c r="AD30" s="205"/>
      <c r="AE30" s="205"/>
      <c r="AF30" s="205"/>
      <c r="AG30" s="205"/>
      <c r="AH30" s="205"/>
      <c r="AI30" s="205"/>
      <c r="AJ30" s="205"/>
    </row>
    <row r="31" spans="1:38" s="159" customFormat="1" ht="12" x14ac:dyDescent="0.2">
      <c r="A31" s="222"/>
      <c r="F31" s="157"/>
      <c r="G31" s="157"/>
      <c r="H31" s="157"/>
      <c r="K31" s="157"/>
      <c r="L31" s="168"/>
      <c r="M31" s="168"/>
      <c r="N31" s="168"/>
      <c r="O31" s="168"/>
      <c r="P31" s="168"/>
      <c r="Q31" s="168"/>
      <c r="R31" s="168"/>
      <c r="S31" s="168"/>
      <c r="T31" s="168"/>
      <c r="U31" s="185"/>
      <c r="V31" s="221"/>
      <c r="W31" s="200"/>
      <c r="X31" s="216"/>
      <c r="Y31" s="216"/>
      <c r="Z31" s="216"/>
      <c r="AA31" s="205"/>
      <c r="AB31" s="205"/>
      <c r="AC31" s="205"/>
      <c r="AD31" s="205"/>
      <c r="AE31" s="205"/>
      <c r="AF31" s="205"/>
      <c r="AG31" s="205"/>
    </row>
    <row r="32" spans="1:38" s="157" customFormat="1" ht="16.5" customHeight="1" x14ac:dyDescent="0.2">
      <c r="A32" s="380"/>
      <c r="B32" s="381"/>
      <c r="C32" s="381"/>
      <c r="D32" s="381"/>
      <c r="E32" s="381"/>
      <c r="F32" s="381"/>
      <c r="G32" s="381"/>
      <c r="H32" s="381"/>
      <c r="I32" s="381"/>
      <c r="J32" s="381"/>
      <c r="K32" s="381"/>
      <c r="L32" s="381"/>
      <c r="M32" s="381"/>
      <c r="N32" s="381"/>
      <c r="O32" s="381"/>
      <c r="P32" s="381"/>
      <c r="Q32" s="381"/>
      <c r="R32" s="381"/>
      <c r="S32" s="381"/>
      <c r="T32" s="381"/>
      <c r="U32" s="381"/>
      <c r="V32" s="382"/>
      <c r="W32" s="168"/>
      <c r="X32" s="168"/>
      <c r="Y32" s="168"/>
      <c r="Z32" s="185"/>
      <c r="AA32" s="179"/>
      <c r="AB32" s="179"/>
      <c r="AC32" s="179"/>
      <c r="AD32" s="179"/>
      <c r="AE32" s="179"/>
      <c r="AF32" s="179"/>
      <c r="AG32" s="179"/>
    </row>
    <row r="33" spans="1:45" s="159" customFormat="1" ht="12" x14ac:dyDescent="0.2">
      <c r="A33" s="222"/>
      <c r="F33" s="157"/>
      <c r="G33" s="157"/>
      <c r="H33" s="157"/>
      <c r="I33" s="205"/>
      <c r="K33" s="157"/>
      <c r="L33" s="168"/>
      <c r="M33" s="168"/>
      <c r="N33" s="168"/>
      <c r="O33" s="168"/>
      <c r="P33" s="168"/>
      <c r="Q33" s="168"/>
      <c r="R33" s="168"/>
      <c r="S33" s="168"/>
      <c r="T33" s="168"/>
      <c r="U33" s="168"/>
      <c r="V33" s="234"/>
      <c r="W33" s="200"/>
      <c r="X33" s="200"/>
      <c r="Y33" s="200"/>
      <c r="Z33" s="216"/>
      <c r="AA33" s="205"/>
      <c r="AB33" s="205"/>
      <c r="AC33" s="205"/>
      <c r="AD33" s="205"/>
      <c r="AE33" s="205"/>
    </row>
    <row r="34" spans="1:45" s="159" customFormat="1" ht="12" x14ac:dyDescent="0.2">
      <c r="A34" s="222"/>
      <c r="F34" s="157"/>
      <c r="G34" s="157"/>
      <c r="H34" s="157"/>
      <c r="I34" s="204"/>
      <c r="J34" s="204"/>
      <c r="K34" s="227"/>
      <c r="L34" s="235"/>
      <c r="M34" s="235"/>
      <c r="N34" s="235"/>
      <c r="O34" s="235"/>
      <c r="P34" s="235"/>
      <c r="Q34" s="235"/>
      <c r="R34" s="235"/>
      <c r="S34" s="235"/>
      <c r="T34" s="168"/>
      <c r="U34" s="168"/>
      <c r="V34" s="221"/>
      <c r="W34" s="200"/>
      <c r="X34" s="200"/>
      <c r="Y34" s="200"/>
      <c r="Z34" s="216"/>
      <c r="AB34" s="205"/>
      <c r="AC34" s="205"/>
      <c r="AE34" s="205"/>
    </row>
    <row r="35" spans="1:45" s="159" customFormat="1" ht="22.5" customHeight="1" x14ac:dyDescent="0.2">
      <c r="A35" s="383" t="s">
        <v>707</v>
      </c>
      <c r="B35" s="384"/>
      <c r="C35" s="384"/>
      <c r="D35" s="384"/>
      <c r="E35" s="384"/>
      <c r="F35" s="223"/>
      <c r="G35" s="157"/>
      <c r="H35" s="157"/>
      <c r="I35" s="157"/>
      <c r="J35" s="157"/>
      <c r="K35" s="157"/>
      <c r="L35" s="157"/>
      <c r="M35" s="157"/>
      <c r="N35" s="157"/>
      <c r="O35" s="157"/>
      <c r="P35" s="157"/>
      <c r="Q35" s="157"/>
      <c r="R35" s="179"/>
      <c r="S35" s="157"/>
      <c r="T35" s="157"/>
      <c r="U35" s="157"/>
      <c r="V35" s="236"/>
      <c r="W35" s="200"/>
      <c r="X35" s="200"/>
      <c r="Y35" s="200"/>
      <c r="Z35" s="216"/>
      <c r="AB35" s="205"/>
      <c r="AC35" s="205"/>
      <c r="AE35" s="205"/>
    </row>
    <row r="36" spans="1:45" s="159" customFormat="1" ht="38.450000000000003" customHeight="1" x14ac:dyDescent="0.2">
      <c r="A36" s="237" t="s">
        <v>708</v>
      </c>
      <c r="B36" s="175" t="s">
        <v>681</v>
      </c>
      <c r="C36" s="175" t="s">
        <v>685</v>
      </c>
      <c r="D36" s="175" t="s">
        <v>686</v>
      </c>
      <c r="E36" s="175" t="s">
        <v>687</v>
      </c>
      <c r="F36" s="175" t="s">
        <v>688</v>
      </c>
      <c r="G36" s="175" t="s">
        <v>689</v>
      </c>
      <c r="H36" s="175" t="s">
        <v>690</v>
      </c>
      <c r="I36" s="175" t="s">
        <v>691</v>
      </c>
      <c r="J36" s="175" t="s">
        <v>692</v>
      </c>
      <c r="K36" s="175" t="s">
        <v>693</v>
      </c>
      <c r="L36" s="175" t="s">
        <v>694</v>
      </c>
      <c r="M36" s="175" t="s">
        <v>695</v>
      </c>
      <c r="N36" s="175" t="s">
        <v>696</v>
      </c>
      <c r="O36" s="175" t="s">
        <v>0</v>
      </c>
      <c r="P36" s="157"/>
      <c r="Q36" s="157"/>
      <c r="R36" s="179"/>
      <c r="S36" s="157"/>
      <c r="T36" s="157"/>
      <c r="U36" s="157"/>
      <c r="V36" s="236"/>
      <c r="W36" s="157"/>
      <c r="X36" s="157"/>
      <c r="Y36" s="157"/>
      <c r="Z36" s="157"/>
      <c r="AA36" s="157"/>
      <c r="AB36" s="157"/>
      <c r="AC36" s="157"/>
      <c r="AD36" s="200"/>
      <c r="AE36" s="200"/>
      <c r="AI36" s="205"/>
      <c r="AJ36" s="205"/>
      <c r="AL36" s="205"/>
    </row>
    <row r="37" spans="1:45" s="159" customFormat="1" ht="15.75" customHeight="1" thickBot="1" x14ac:dyDescent="0.25">
      <c r="A37" s="238" t="s">
        <v>0</v>
      </c>
      <c r="B37" s="181"/>
      <c r="C37" s="239">
        <f t="shared" ref="C37:D37" si="2">SUM(C38,C50,C54,C58,C62,C66,C70,C74,C78,C82)</f>
        <v>20376</v>
      </c>
      <c r="D37" s="239">
        <f t="shared" si="2"/>
        <v>19637</v>
      </c>
      <c r="E37" s="239">
        <f>SUM(E38,E50,E54,E58,E62,E66,E70,E74,E78,E82)</f>
        <v>20280</v>
      </c>
      <c r="F37" s="239">
        <f>SUM(F38,F50,F54,F58,F62,F66,F70,F74,F78,F82)</f>
        <v>19295</v>
      </c>
      <c r="G37" s="239">
        <f t="shared" ref="G37:N37" si="3">SUM(G38,G50,G54,G58,G62,G66,G70,G74,G78,G82)</f>
        <v>18376</v>
      </c>
      <c r="H37" s="239">
        <f t="shared" si="3"/>
        <v>0</v>
      </c>
      <c r="I37" s="239">
        <f t="shared" si="3"/>
        <v>0</v>
      </c>
      <c r="J37" s="239">
        <f t="shared" si="3"/>
        <v>0</v>
      </c>
      <c r="K37" s="239">
        <f t="shared" si="3"/>
        <v>0</v>
      </c>
      <c r="L37" s="239">
        <f t="shared" si="3"/>
        <v>0</v>
      </c>
      <c r="M37" s="239">
        <f t="shared" si="3"/>
        <v>0</v>
      </c>
      <c r="N37" s="239">
        <f t="shared" si="3"/>
        <v>0</v>
      </c>
      <c r="O37" s="240">
        <f>SUM(C37:N37)</f>
        <v>97964</v>
      </c>
      <c r="P37" s="157"/>
      <c r="Q37" s="157"/>
      <c r="R37" s="179"/>
      <c r="S37" s="157"/>
      <c r="T37" s="157"/>
      <c r="U37" s="179"/>
      <c r="V37" s="241"/>
      <c r="W37" s="179"/>
      <c r="X37" s="179"/>
      <c r="Y37" s="179"/>
      <c r="Z37" s="179"/>
      <c r="AA37" s="179"/>
      <c r="AB37" s="179"/>
      <c r="AC37" s="179"/>
      <c r="AD37" s="216"/>
      <c r="AE37" s="216"/>
      <c r="AF37" s="205"/>
      <c r="AG37" s="205"/>
      <c r="AH37" s="205"/>
      <c r="AI37" s="205"/>
      <c r="AJ37" s="205"/>
      <c r="AL37" s="205"/>
      <c r="AP37" s="205"/>
      <c r="AQ37" s="205"/>
      <c r="AR37" s="205"/>
      <c r="AS37" s="205"/>
    </row>
    <row r="38" spans="1:45" s="159" customFormat="1" ht="15" customHeight="1" thickTop="1" x14ac:dyDescent="0.2">
      <c r="A38" s="242" t="s">
        <v>709</v>
      </c>
      <c r="B38" s="242" t="s">
        <v>0</v>
      </c>
      <c r="C38" s="243">
        <f t="shared" ref="C38:N38" si="4">SUM(C39:C41)</f>
        <v>941</v>
      </c>
      <c r="D38" s="243">
        <f t="shared" si="4"/>
        <v>940</v>
      </c>
      <c r="E38" s="243">
        <f t="shared" si="4"/>
        <v>980</v>
      </c>
      <c r="F38" s="243">
        <f t="shared" si="4"/>
        <v>689</v>
      </c>
      <c r="G38" s="243">
        <f t="shared" si="4"/>
        <v>676</v>
      </c>
      <c r="H38" s="243">
        <f t="shared" si="4"/>
        <v>0</v>
      </c>
      <c r="I38" s="243">
        <f t="shared" si="4"/>
        <v>0</v>
      </c>
      <c r="J38" s="243">
        <f t="shared" si="4"/>
        <v>0</v>
      </c>
      <c r="K38" s="243">
        <f t="shared" si="4"/>
        <v>0</v>
      </c>
      <c r="L38" s="243">
        <f t="shared" si="4"/>
        <v>0</v>
      </c>
      <c r="M38" s="243">
        <f t="shared" si="4"/>
        <v>0</v>
      </c>
      <c r="N38" s="243">
        <f t="shared" si="4"/>
        <v>0</v>
      </c>
      <c r="O38" s="243">
        <f>SUM(C38:N38)</f>
        <v>4226</v>
      </c>
      <c r="P38" s="244"/>
      <c r="Q38" s="244"/>
      <c r="R38" s="179"/>
      <c r="S38" s="179"/>
      <c r="T38" s="179"/>
      <c r="U38" s="179"/>
      <c r="V38" s="241"/>
      <c r="W38" s="179"/>
      <c r="X38" s="179"/>
      <c r="Y38" s="179"/>
      <c r="Z38" s="179"/>
      <c r="AA38" s="179"/>
      <c r="AB38" s="179"/>
      <c r="AC38" s="179"/>
      <c r="AD38" s="216"/>
      <c r="AE38" s="216"/>
      <c r="AF38" s="205"/>
      <c r="AG38" s="205"/>
      <c r="AH38" s="205"/>
      <c r="AI38" s="205"/>
      <c r="AS38" s="205"/>
    </row>
    <row r="39" spans="1:45" s="159" customFormat="1" ht="15" customHeight="1" x14ac:dyDescent="0.2">
      <c r="A39" s="190"/>
      <c r="B39" s="190" t="s">
        <v>697</v>
      </c>
      <c r="C39" s="245">
        <v>183</v>
      </c>
      <c r="D39" s="245">
        <v>169</v>
      </c>
      <c r="E39" s="245">
        <v>184</v>
      </c>
      <c r="F39" s="245">
        <v>155</v>
      </c>
      <c r="G39" s="245">
        <v>140</v>
      </c>
      <c r="H39" s="245">
        <v>0</v>
      </c>
      <c r="I39" s="245">
        <v>0</v>
      </c>
      <c r="J39" s="245">
        <v>0</v>
      </c>
      <c r="K39" s="245">
        <v>0</v>
      </c>
      <c r="L39" s="246">
        <v>0</v>
      </c>
      <c r="M39" s="246">
        <v>0</v>
      </c>
      <c r="N39" s="246">
        <v>0</v>
      </c>
      <c r="O39" s="247">
        <f>O43+O47</f>
        <v>831</v>
      </c>
      <c r="P39" s="157"/>
      <c r="Q39" s="157"/>
      <c r="R39" s="179"/>
      <c r="S39" s="157"/>
      <c r="T39" s="157"/>
      <c r="U39" s="179"/>
      <c r="V39" s="241"/>
      <c r="W39" s="157"/>
      <c r="X39" s="157"/>
      <c r="Y39" s="157"/>
      <c r="Z39" s="157"/>
      <c r="AA39" s="179"/>
      <c r="AB39" s="179"/>
      <c r="AC39" s="179"/>
      <c r="AD39" s="216"/>
      <c r="AE39" s="216"/>
      <c r="AF39" s="205"/>
      <c r="AG39" s="205"/>
      <c r="AH39" s="205"/>
      <c r="AI39" s="205"/>
      <c r="AS39" s="205"/>
    </row>
    <row r="40" spans="1:45" s="159" customFormat="1" ht="15" customHeight="1" x14ac:dyDescent="0.2">
      <c r="A40" s="190"/>
      <c r="B40" s="190" t="s">
        <v>698</v>
      </c>
      <c r="C40" s="245">
        <v>227</v>
      </c>
      <c r="D40" s="245">
        <v>219</v>
      </c>
      <c r="E40" s="245">
        <v>222</v>
      </c>
      <c r="F40" s="245">
        <v>197</v>
      </c>
      <c r="G40" s="245">
        <v>157</v>
      </c>
      <c r="H40" s="245">
        <v>0</v>
      </c>
      <c r="I40" s="245">
        <v>0</v>
      </c>
      <c r="J40" s="245">
        <v>0</v>
      </c>
      <c r="K40" s="245">
        <v>0</v>
      </c>
      <c r="L40" s="246">
        <v>0</v>
      </c>
      <c r="M40" s="246">
        <v>0</v>
      </c>
      <c r="N40" s="246">
        <v>0</v>
      </c>
      <c r="O40" s="247">
        <f>O44+O48</f>
        <v>1022</v>
      </c>
      <c r="P40" s="157"/>
      <c r="Q40" s="157"/>
      <c r="R40" s="157"/>
      <c r="S40" s="179"/>
      <c r="T40" s="179"/>
      <c r="U40" s="179"/>
      <c r="V40" s="241"/>
      <c r="W40" s="157"/>
      <c r="X40" s="157"/>
      <c r="Y40" s="157"/>
      <c r="Z40" s="157"/>
      <c r="AA40" s="157"/>
      <c r="AB40" s="179"/>
      <c r="AC40" s="157"/>
      <c r="AD40" s="216"/>
      <c r="AE40" s="200"/>
      <c r="AF40" s="205"/>
      <c r="AH40" s="205"/>
      <c r="AS40" s="205"/>
    </row>
    <row r="41" spans="1:45" s="159" customFormat="1" ht="15" customHeight="1" x14ac:dyDescent="0.2">
      <c r="A41" s="190"/>
      <c r="B41" s="190" t="s">
        <v>700</v>
      </c>
      <c r="C41" s="245">
        <v>531</v>
      </c>
      <c r="D41" s="245">
        <v>552</v>
      </c>
      <c r="E41" s="245">
        <v>574</v>
      </c>
      <c r="F41" s="245">
        <v>337</v>
      </c>
      <c r="G41" s="245">
        <v>379</v>
      </c>
      <c r="H41" s="245">
        <v>0</v>
      </c>
      <c r="I41" s="245">
        <v>0</v>
      </c>
      <c r="J41" s="245">
        <v>0</v>
      </c>
      <c r="K41" s="245">
        <v>0</v>
      </c>
      <c r="L41" s="246">
        <v>0</v>
      </c>
      <c r="M41" s="246">
        <v>0</v>
      </c>
      <c r="N41" s="246">
        <v>0</v>
      </c>
      <c r="O41" s="247">
        <f>O45+O49</f>
        <v>2373</v>
      </c>
      <c r="P41" s="157"/>
      <c r="Q41" s="157"/>
      <c r="R41" s="157"/>
      <c r="S41" s="157"/>
      <c r="T41" s="157"/>
      <c r="U41" s="179"/>
      <c r="V41" s="236"/>
      <c r="W41" s="157"/>
      <c r="X41" s="157"/>
      <c r="Y41" s="157"/>
      <c r="Z41" s="157"/>
      <c r="AA41" s="157"/>
      <c r="AB41" s="179"/>
      <c r="AC41" s="157"/>
      <c r="AD41" s="200"/>
      <c r="AE41" s="200"/>
      <c r="AS41" s="205"/>
    </row>
    <row r="42" spans="1:45" s="159" customFormat="1" ht="14.45" customHeight="1" x14ac:dyDescent="0.2">
      <c r="A42" s="248" t="s">
        <v>710</v>
      </c>
      <c r="B42" s="249" t="s">
        <v>0</v>
      </c>
      <c r="C42" s="250">
        <f t="shared" ref="C42:N42" si="5">SUM(C43:C45)</f>
        <v>295</v>
      </c>
      <c r="D42" s="250">
        <f t="shared" si="5"/>
        <v>363</v>
      </c>
      <c r="E42" s="250">
        <f t="shared" si="5"/>
        <v>360</v>
      </c>
      <c r="F42" s="250">
        <f t="shared" si="5"/>
        <v>124</v>
      </c>
      <c r="G42" s="250">
        <f t="shared" si="5"/>
        <v>172</v>
      </c>
      <c r="H42" s="250">
        <f t="shared" si="5"/>
        <v>0</v>
      </c>
      <c r="I42" s="250">
        <f t="shared" si="5"/>
        <v>0</v>
      </c>
      <c r="J42" s="250">
        <f t="shared" si="5"/>
        <v>0</v>
      </c>
      <c r="K42" s="250">
        <f t="shared" si="5"/>
        <v>0</v>
      </c>
      <c r="L42" s="250">
        <f t="shared" si="5"/>
        <v>0</v>
      </c>
      <c r="M42" s="250">
        <f t="shared" si="5"/>
        <v>0</v>
      </c>
      <c r="N42" s="250">
        <f t="shared" si="5"/>
        <v>0</v>
      </c>
      <c r="O42" s="250">
        <f t="shared" ref="O42:O85" si="6">SUM(C42:N42)</f>
        <v>1314</v>
      </c>
      <c r="P42" s="244"/>
      <c r="Q42" s="157"/>
      <c r="R42" s="157"/>
      <c r="S42" s="157"/>
      <c r="T42" s="157"/>
      <c r="U42" s="157"/>
      <c r="V42" s="236"/>
      <c r="W42" s="157"/>
      <c r="X42" s="157"/>
      <c r="Y42" s="157"/>
      <c r="Z42" s="157"/>
      <c r="AA42" s="157"/>
      <c r="AB42" s="179"/>
      <c r="AC42" s="157"/>
      <c r="AD42" s="200"/>
      <c r="AE42" s="200"/>
      <c r="AF42" s="205"/>
      <c r="AG42" s="205"/>
      <c r="AH42" s="205"/>
      <c r="AQ42" s="205"/>
      <c r="AR42" s="205"/>
      <c r="AS42" s="205"/>
    </row>
    <row r="43" spans="1:45" s="159" customFormat="1" ht="14.45" customHeight="1" x14ac:dyDescent="0.2">
      <c r="A43" s="251"/>
      <c r="B43" s="190" t="s">
        <v>697</v>
      </c>
      <c r="C43" s="245">
        <v>42</v>
      </c>
      <c r="D43" s="245">
        <v>42</v>
      </c>
      <c r="E43" s="245">
        <v>29</v>
      </c>
      <c r="F43" s="245">
        <v>9</v>
      </c>
      <c r="G43" s="245">
        <v>19</v>
      </c>
      <c r="H43" s="245">
        <v>0</v>
      </c>
      <c r="I43" s="245">
        <v>0</v>
      </c>
      <c r="J43" s="245">
        <v>0</v>
      </c>
      <c r="K43" s="245">
        <v>0</v>
      </c>
      <c r="L43" s="246">
        <v>0</v>
      </c>
      <c r="M43" s="246">
        <v>0</v>
      </c>
      <c r="N43" s="246">
        <v>0</v>
      </c>
      <c r="O43" s="252">
        <f t="shared" si="6"/>
        <v>141</v>
      </c>
      <c r="P43" s="244"/>
      <c r="Q43" s="157"/>
      <c r="R43" s="157"/>
      <c r="S43" s="157"/>
      <c r="T43" s="157"/>
      <c r="U43" s="157"/>
      <c r="V43" s="236"/>
      <c r="W43" s="157"/>
      <c r="X43" s="157"/>
      <c r="Y43" s="157"/>
      <c r="Z43" s="157"/>
      <c r="AA43" s="157"/>
      <c r="AB43" s="179"/>
      <c r="AC43" s="179"/>
      <c r="AD43" s="200"/>
      <c r="AE43" s="216"/>
      <c r="AF43" s="205"/>
      <c r="AG43" s="205"/>
      <c r="AH43" s="205"/>
      <c r="AI43" s="205"/>
      <c r="AQ43" s="205"/>
      <c r="AR43" s="205"/>
      <c r="AS43" s="205"/>
    </row>
    <row r="44" spans="1:45" s="159" customFormat="1" ht="14.45" customHeight="1" x14ac:dyDescent="0.2">
      <c r="A44" s="251"/>
      <c r="B44" s="190" t="s">
        <v>698</v>
      </c>
      <c r="C44" s="245">
        <v>53</v>
      </c>
      <c r="D44" s="245">
        <v>39</v>
      </c>
      <c r="E44" s="245">
        <v>58</v>
      </c>
      <c r="F44" s="245">
        <v>34</v>
      </c>
      <c r="G44" s="245">
        <v>28</v>
      </c>
      <c r="H44" s="245">
        <v>0</v>
      </c>
      <c r="I44" s="245">
        <v>0</v>
      </c>
      <c r="J44" s="245">
        <v>0</v>
      </c>
      <c r="K44" s="245">
        <v>0</v>
      </c>
      <c r="L44" s="246">
        <v>0</v>
      </c>
      <c r="M44" s="246">
        <v>0</v>
      </c>
      <c r="N44" s="246">
        <v>0</v>
      </c>
      <c r="O44" s="252">
        <f t="shared" si="6"/>
        <v>212</v>
      </c>
      <c r="P44" s="157"/>
      <c r="Q44" s="157"/>
      <c r="R44" s="157"/>
      <c r="S44" s="157"/>
      <c r="T44" s="157"/>
      <c r="U44" s="157"/>
      <c r="V44" s="236"/>
      <c r="W44" s="157"/>
      <c r="X44" s="157"/>
      <c r="Y44" s="157"/>
      <c r="Z44" s="157"/>
      <c r="AA44" s="157"/>
      <c r="AB44" s="179"/>
      <c r="AC44" s="157"/>
      <c r="AD44" s="216"/>
      <c r="AE44" s="200"/>
      <c r="AF44" s="205"/>
      <c r="AG44" s="205"/>
      <c r="AH44" s="205"/>
      <c r="AI44" s="205"/>
      <c r="AQ44" s="205"/>
      <c r="AR44" s="205"/>
      <c r="AS44" s="205"/>
    </row>
    <row r="45" spans="1:45" s="159" customFormat="1" ht="14.45" customHeight="1" x14ac:dyDescent="0.2">
      <c r="A45" s="251"/>
      <c r="B45" s="190" t="s">
        <v>700</v>
      </c>
      <c r="C45" s="245">
        <v>200</v>
      </c>
      <c r="D45" s="245">
        <v>282</v>
      </c>
      <c r="E45" s="245">
        <v>273</v>
      </c>
      <c r="F45" s="245">
        <v>81</v>
      </c>
      <c r="G45" s="245">
        <v>125</v>
      </c>
      <c r="H45" s="245">
        <v>0</v>
      </c>
      <c r="I45" s="245">
        <v>0</v>
      </c>
      <c r="J45" s="245">
        <v>0</v>
      </c>
      <c r="K45" s="245">
        <v>0</v>
      </c>
      <c r="L45" s="246">
        <v>0</v>
      </c>
      <c r="M45" s="246">
        <v>0</v>
      </c>
      <c r="N45" s="246">
        <v>0</v>
      </c>
      <c r="O45" s="252">
        <f t="shared" si="6"/>
        <v>961</v>
      </c>
      <c r="P45" s="157"/>
      <c r="Q45" s="157"/>
      <c r="R45" s="157"/>
      <c r="S45" s="157"/>
      <c r="T45" s="157"/>
      <c r="U45" s="157"/>
      <c r="V45" s="236"/>
      <c r="W45" s="157"/>
      <c r="X45" s="157"/>
      <c r="Y45" s="157"/>
      <c r="Z45" s="157"/>
      <c r="AA45" s="157"/>
      <c r="AB45" s="179"/>
      <c r="AC45" s="157"/>
      <c r="AD45" s="216"/>
      <c r="AE45" s="200"/>
      <c r="AF45" s="205"/>
      <c r="AG45" s="205"/>
      <c r="AH45" s="205"/>
      <c r="AI45" s="205"/>
      <c r="AQ45" s="205"/>
      <c r="AR45" s="205"/>
      <c r="AS45" s="205"/>
    </row>
    <row r="46" spans="1:45" s="159" customFormat="1" ht="14.45" customHeight="1" x14ac:dyDescent="0.2">
      <c r="A46" s="248" t="s">
        <v>711</v>
      </c>
      <c r="B46" s="249" t="s">
        <v>0</v>
      </c>
      <c r="C46" s="250">
        <f t="shared" ref="C46:N46" si="7">SUM(C47:C49)</f>
        <v>646</v>
      </c>
      <c r="D46" s="250">
        <f t="shared" si="7"/>
        <v>577</v>
      </c>
      <c r="E46" s="250">
        <f t="shared" si="7"/>
        <v>620</v>
      </c>
      <c r="F46" s="250">
        <f t="shared" si="7"/>
        <v>565</v>
      </c>
      <c r="G46" s="250">
        <f t="shared" si="7"/>
        <v>504</v>
      </c>
      <c r="H46" s="250">
        <f t="shared" si="7"/>
        <v>0</v>
      </c>
      <c r="I46" s="250">
        <f t="shared" si="7"/>
        <v>0</v>
      </c>
      <c r="J46" s="250">
        <f t="shared" si="7"/>
        <v>0</v>
      </c>
      <c r="K46" s="250">
        <f t="shared" si="7"/>
        <v>0</v>
      </c>
      <c r="L46" s="250">
        <f t="shared" si="7"/>
        <v>0</v>
      </c>
      <c r="M46" s="250">
        <f t="shared" si="7"/>
        <v>0</v>
      </c>
      <c r="N46" s="250">
        <f t="shared" si="7"/>
        <v>0</v>
      </c>
      <c r="O46" s="250">
        <f t="shared" si="6"/>
        <v>2912</v>
      </c>
      <c r="P46" s="157"/>
      <c r="Q46" s="157"/>
      <c r="R46" s="157"/>
      <c r="S46" s="157"/>
      <c r="T46" s="157"/>
      <c r="U46" s="157"/>
      <c r="V46" s="236"/>
      <c r="W46" s="157"/>
      <c r="X46" s="157"/>
      <c r="Y46" s="157"/>
      <c r="Z46" s="157"/>
      <c r="AA46" s="157"/>
      <c r="AB46" s="179"/>
      <c r="AC46" s="157"/>
      <c r="AD46" s="216"/>
      <c r="AE46" s="200"/>
      <c r="AF46" s="205"/>
      <c r="AG46" s="205"/>
      <c r="AH46" s="205"/>
      <c r="AI46" s="205"/>
      <c r="AP46" s="205"/>
      <c r="AQ46" s="205"/>
      <c r="AR46" s="205"/>
      <c r="AS46" s="205"/>
    </row>
    <row r="47" spans="1:45" s="159" customFormat="1" ht="14.45" customHeight="1" x14ac:dyDescent="0.2">
      <c r="A47" s="251"/>
      <c r="B47" s="190" t="s">
        <v>697</v>
      </c>
      <c r="C47" s="245">
        <v>141</v>
      </c>
      <c r="D47" s="245">
        <v>127</v>
      </c>
      <c r="E47" s="245">
        <v>155</v>
      </c>
      <c r="F47" s="245">
        <v>146</v>
      </c>
      <c r="G47" s="245">
        <v>121</v>
      </c>
      <c r="H47" s="245">
        <v>0</v>
      </c>
      <c r="I47" s="245">
        <v>0</v>
      </c>
      <c r="J47" s="245">
        <v>0</v>
      </c>
      <c r="K47" s="245">
        <v>0</v>
      </c>
      <c r="L47" s="246">
        <v>0</v>
      </c>
      <c r="M47" s="246">
        <v>0</v>
      </c>
      <c r="N47" s="246">
        <v>0</v>
      </c>
      <c r="O47" s="252">
        <f t="shared" si="6"/>
        <v>690</v>
      </c>
      <c r="P47" s="157"/>
      <c r="Q47" s="157"/>
      <c r="R47" s="157"/>
      <c r="S47" s="157"/>
      <c r="T47" s="157"/>
      <c r="U47" s="157"/>
      <c r="V47" s="241"/>
      <c r="W47" s="179"/>
      <c r="X47" s="179"/>
      <c r="Y47" s="179"/>
      <c r="Z47" s="179"/>
      <c r="AA47" s="179"/>
      <c r="AB47" s="179"/>
      <c r="AC47" s="179"/>
      <c r="AD47" s="216"/>
      <c r="AE47" s="216"/>
      <c r="AF47" s="205"/>
      <c r="AG47" s="205"/>
      <c r="AH47" s="205"/>
      <c r="AI47" s="205"/>
      <c r="AP47" s="205"/>
      <c r="AQ47" s="205"/>
      <c r="AR47" s="205"/>
      <c r="AS47" s="205"/>
    </row>
    <row r="48" spans="1:45" s="159" customFormat="1" ht="14.45" customHeight="1" x14ac:dyDescent="0.2">
      <c r="A48" s="251"/>
      <c r="B48" s="190" t="s">
        <v>698</v>
      </c>
      <c r="C48" s="245">
        <v>174</v>
      </c>
      <c r="D48" s="245">
        <v>180</v>
      </c>
      <c r="E48" s="245">
        <v>164</v>
      </c>
      <c r="F48" s="245">
        <v>163</v>
      </c>
      <c r="G48" s="245">
        <v>129</v>
      </c>
      <c r="H48" s="245">
        <v>0</v>
      </c>
      <c r="I48" s="245">
        <v>0</v>
      </c>
      <c r="J48" s="245">
        <v>0</v>
      </c>
      <c r="K48" s="245">
        <v>0</v>
      </c>
      <c r="L48" s="246">
        <v>0</v>
      </c>
      <c r="M48" s="246">
        <v>0</v>
      </c>
      <c r="N48" s="246">
        <v>0</v>
      </c>
      <c r="O48" s="252">
        <f t="shared" si="6"/>
        <v>810</v>
      </c>
      <c r="P48" s="157"/>
      <c r="Q48" s="157"/>
      <c r="R48" s="157"/>
      <c r="S48" s="157"/>
      <c r="T48" s="157"/>
      <c r="U48" s="179"/>
      <c r="V48" s="241"/>
      <c r="W48" s="179"/>
      <c r="X48" s="179"/>
      <c r="Y48" s="179"/>
      <c r="Z48" s="179"/>
      <c r="AA48" s="179"/>
      <c r="AB48" s="179"/>
      <c r="AC48" s="179"/>
      <c r="AD48" s="216"/>
      <c r="AE48" s="216"/>
      <c r="AF48" s="205"/>
      <c r="AG48" s="205"/>
      <c r="AH48" s="205"/>
      <c r="AI48" s="205"/>
      <c r="AL48" s="205"/>
      <c r="AM48" s="205"/>
      <c r="AN48" s="205"/>
      <c r="AO48" s="205"/>
      <c r="AP48" s="205"/>
      <c r="AQ48" s="205"/>
      <c r="AR48" s="205"/>
      <c r="AS48" s="205"/>
    </row>
    <row r="49" spans="1:45" s="159" customFormat="1" ht="14.45" customHeight="1" x14ac:dyDescent="0.2">
      <c r="A49" s="251"/>
      <c r="B49" s="190" t="s">
        <v>700</v>
      </c>
      <c r="C49" s="245">
        <v>331</v>
      </c>
      <c r="D49" s="245">
        <v>270</v>
      </c>
      <c r="E49" s="245">
        <v>301</v>
      </c>
      <c r="F49" s="245">
        <v>256</v>
      </c>
      <c r="G49" s="245">
        <v>254</v>
      </c>
      <c r="H49" s="245">
        <v>0</v>
      </c>
      <c r="I49" s="245">
        <v>0</v>
      </c>
      <c r="J49" s="245">
        <v>0</v>
      </c>
      <c r="K49" s="245">
        <v>0</v>
      </c>
      <c r="L49" s="246">
        <v>0</v>
      </c>
      <c r="M49" s="246">
        <v>0</v>
      </c>
      <c r="N49" s="246">
        <v>0</v>
      </c>
      <c r="O49" s="252">
        <f t="shared" si="6"/>
        <v>1412</v>
      </c>
      <c r="P49" s="157"/>
      <c r="Q49" s="157"/>
      <c r="R49" s="157"/>
      <c r="S49" s="157"/>
      <c r="T49" s="157"/>
      <c r="U49" s="157"/>
      <c r="V49" s="236"/>
      <c r="W49" s="157"/>
      <c r="X49" s="157"/>
      <c r="Y49" s="157"/>
      <c r="Z49" s="157"/>
      <c r="AA49" s="157"/>
      <c r="AB49" s="157"/>
      <c r="AC49" s="157"/>
      <c r="AD49" s="216"/>
      <c r="AE49" s="200"/>
      <c r="AF49" s="205"/>
      <c r="AG49" s="205"/>
      <c r="AH49" s="205"/>
      <c r="AI49" s="205"/>
      <c r="AP49" s="205"/>
      <c r="AQ49" s="205"/>
      <c r="AR49" s="205"/>
      <c r="AS49" s="205"/>
    </row>
    <row r="50" spans="1:45" s="159" customFormat="1" ht="14.45" customHeight="1" x14ac:dyDescent="0.2">
      <c r="A50" s="249" t="s">
        <v>1</v>
      </c>
      <c r="B50" s="249" t="s">
        <v>0</v>
      </c>
      <c r="C50" s="250">
        <f t="shared" ref="C50:N50" si="8">SUM(C51:C53)</f>
        <v>2914</v>
      </c>
      <c r="D50" s="250">
        <f t="shared" si="8"/>
        <v>3062</v>
      </c>
      <c r="E50" s="250">
        <f t="shared" si="8"/>
        <v>4444</v>
      </c>
      <c r="F50" s="250">
        <f t="shared" si="8"/>
        <v>1931</v>
      </c>
      <c r="G50" s="250">
        <f t="shared" si="8"/>
        <v>1936</v>
      </c>
      <c r="H50" s="250">
        <f t="shared" si="8"/>
        <v>0</v>
      </c>
      <c r="I50" s="250">
        <f t="shared" si="8"/>
        <v>0</v>
      </c>
      <c r="J50" s="250">
        <f t="shared" si="8"/>
        <v>0</v>
      </c>
      <c r="K50" s="250">
        <f t="shared" si="8"/>
        <v>0</v>
      </c>
      <c r="L50" s="250">
        <f t="shared" si="8"/>
        <v>0</v>
      </c>
      <c r="M50" s="250">
        <f t="shared" si="8"/>
        <v>0</v>
      </c>
      <c r="N50" s="250">
        <f t="shared" si="8"/>
        <v>0</v>
      </c>
      <c r="O50" s="250">
        <f t="shared" si="6"/>
        <v>14287</v>
      </c>
      <c r="P50" s="157"/>
      <c r="Q50" s="157"/>
      <c r="R50" s="157"/>
      <c r="S50" s="157"/>
      <c r="T50" s="157"/>
      <c r="U50" s="179"/>
      <c r="V50" s="241"/>
      <c r="W50" s="179"/>
      <c r="X50" s="179"/>
      <c r="Y50" s="179"/>
      <c r="Z50" s="179"/>
      <c r="AA50" s="179"/>
      <c r="AB50" s="179"/>
      <c r="AC50" s="179"/>
      <c r="AD50" s="216"/>
      <c r="AE50" s="216"/>
      <c r="AF50" s="205"/>
      <c r="AG50" s="205"/>
      <c r="AH50" s="205"/>
      <c r="AI50" s="205"/>
      <c r="AP50" s="205"/>
      <c r="AQ50" s="205"/>
      <c r="AR50" s="205"/>
      <c r="AS50" s="205"/>
    </row>
    <row r="51" spans="1:45" s="159" customFormat="1" ht="14.45" customHeight="1" x14ac:dyDescent="0.2">
      <c r="A51" s="190"/>
      <c r="B51" s="190" t="s">
        <v>697</v>
      </c>
      <c r="C51" s="245">
        <v>185</v>
      </c>
      <c r="D51" s="245">
        <v>183</v>
      </c>
      <c r="E51" s="245">
        <v>175</v>
      </c>
      <c r="F51" s="245">
        <v>93</v>
      </c>
      <c r="G51" s="245">
        <v>191</v>
      </c>
      <c r="H51" s="245">
        <v>0</v>
      </c>
      <c r="I51" s="245">
        <v>0</v>
      </c>
      <c r="J51" s="245">
        <v>0</v>
      </c>
      <c r="K51" s="245">
        <v>0</v>
      </c>
      <c r="L51" s="246">
        <v>0</v>
      </c>
      <c r="M51" s="246">
        <v>0</v>
      </c>
      <c r="N51" s="246">
        <v>0</v>
      </c>
      <c r="O51" s="252">
        <f t="shared" si="6"/>
        <v>827</v>
      </c>
      <c r="P51" s="157"/>
      <c r="Q51" s="157"/>
      <c r="R51" s="157"/>
      <c r="S51" s="157"/>
      <c r="T51" s="157"/>
      <c r="U51" s="157"/>
      <c r="V51" s="236"/>
      <c r="W51" s="157"/>
      <c r="X51" s="179"/>
      <c r="Y51" s="179"/>
      <c r="Z51" s="179"/>
      <c r="AA51" s="179"/>
      <c r="AB51" s="179"/>
      <c r="AC51" s="179"/>
      <c r="AD51" s="216"/>
      <c r="AE51" s="216"/>
      <c r="AF51" s="205"/>
      <c r="AG51" s="205"/>
      <c r="AH51" s="205"/>
      <c r="AI51" s="205"/>
      <c r="AO51" s="205"/>
      <c r="AP51" s="205"/>
      <c r="AQ51" s="205"/>
      <c r="AR51" s="205"/>
      <c r="AS51" s="205"/>
    </row>
    <row r="52" spans="1:45" s="159" customFormat="1" ht="14.45" customHeight="1" x14ac:dyDescent="0.2">
      <c r="A52" s="190"/>
      <c r="B52" s="190" t="s">
        <v>698</v>
      </c>
      <c r="C52" s="245">
        <v>238</v>
      </c>
      <c r="D52" s="245">
        <v>211</v>
      </c>
      <c r="E52" s="245">
        <v>251</v>
      </c>
      <c r="F52" s="245">
        <v>192</v>
      </c>
      <c r="G52" s="245">
        <v>195</v>
      </c>
      <c r="H52" s="245">
        <v>0</v>
      </c>
      <c r="I52" s="245">
        <v>0</v>
      </c>
      <c r="J52" s="245">
        <v>0</v>
      </c>
      <c r="K52" s="245">
        <v>0</v>
      </c>
      <c r="L52" s="246">
        <v>0</v>
      </c>
      <c r="M52" s="246">
        <v>0</v>
      </c>
      <c r="N52" s="246">
        <v>0</v>
      </c>
      <c r="O52" s="252">
        <f t="shared" si="6"/>
        <v>1087</v>
      </c>
      <c r="P52" s="157"/>
      <c r="Q52" s="157"/>
      <c r="R52" s="157"/>
      <c r="S52" s="157"/>
      <c r="T52" s="157"/>
      <c r="U52" s="157"/>
      <c r="V52" s="236"/>
      <c r="W52" s="157"/>
      <c r="X52" s="157"/>
      <c r="Y52" s="179"/>
      <c r="Z52" s="179"/>
      <c r="AA52" s="179"/>
      <c r="AB52" s="179"/>
      <c r="AC52" s="157"/>
      <c r="AD52" s="216"/>
      <c r="AE52" s="200"/>
      <c r="AF52" s="205"/>
      <c r="AG52" s="205"/>
      <c r="AH52" s="205"/>
      <c r="AI52" s="205"/>
      <c r="AP52" s="205"/>
      <c r="AQ52" s="205"/>
      <c r="AR52" s="205"/>
      <c r="AS52" s="205"/>
    </row>
    <row r="53" spans="1:45" s="159" customFormat="1" ht="14.45" customHeight="1" x14ac:dyDescent="0.2">
      <c r="A53" s="190"/>
      <c r="B53" s="190" t="s">
        <v>700</v>
      </c>
      <c r="C53" s="245">
        <v>2491</v>
      </c>
      <c r="D53" s="245">
        <v>2668</v>
      </c>
      <c r="E53" s="245">
        <v>4018</v>
      </c>
      <c r="F53" s="245">
        <v>1646</v>
      </c>
      <c r="G53" s="245">
        <v>1550</v>
      </c>
      <c r="H53" s="245">
        <v>0</v>
      </c>
      <c r="I53" s="245">
        <v>0</v>
      </c>
      <c r="J53" s="245">
        <v>0</v>
      </c>
      <c r="K53" s="245">
        <v>0</v>
      </c>
      <c r="L53" s="246">
        <v>0</v>
      </c>
      <c r="M53" s="246">
        <v>0</v>
      </c>
      <c r="N53" s="246">
        <v>0</v>
      </c>
      <c r="O53" s="252">
        <f t="shared" si="6"/>
        <v>12373</v>
      </c>
      <c r="P53" s="157"/>
      <c r="Q53" s="157"/>
      <c r="R53" s="157"/>
      <c r="S53" s="157"/>
      <c r="T53" s="157"/>
      <c r="U53" s="157"/>
      <c r="V53" s="236"/>
      <c r="W53" s="157"/>
      <c r="X53" s="179"/>
      <c r="Y53" s="179"/>
      <c r="Z53" s="179"/>
      <c r="AA53" s="179"/>
      <c r="AB53" s="179"/>
      <c r="AC53" s="179"/>
      <c r="AD53" s="216"/>
      <c r="AE53" s="216"/>
      <c r="AF53" s="205"/>
      <c r="AG53" s="205"/>
      <c r="AH53" s="205"/>
      <c r="AI53" s="205"/>
      <c r="AP53" s="205"/>
      <c r="AQ53" s="205"/>
      <c r="AR53" s="205"/>
      <c r="AS53" s="205"/>
    </row>
    <row r="54" spans="1:45" s="159" customFormat="1" ht="14.45" customHeight="1" x14ac:dyDescent="0.2">
      <c r="A54" s="249" t="s">
        <v>2</v>
      </c>
      <c r="B54" s="249" t="s">
        <v>0</v>
      </c>
      <c r="C54" s="250">
        <f t="shared" ref="C54:N54" si="9">SUM(C55:C57)</f>
        <v>550</v>
      </c>
      <c r="D54" s="250">
        <f t="shared" si="9"/>
        <v>391</v>
      </c>
      <c r="E54" s="250">
        <f t="shared" si="9"/>
        <v>410</v>
      </c>
      <c r="F54" s="250">
        <f t="shared" si="9"/>
        <v>484</v>
      </c>
      <c r="G54" s="250">
        <f t="shared" si="9"/>
        <v>281</v>
      </c>
      <c r="H54" s="250">
        <f t="shared" si="9"/>
        <v>0</v>
      </c>
      <c r="I54" s="250">
        <f t="shared" si="9"/>
        <v>0</v>
      </c>
      <c r="J54" s="250">
        <f t="shared" si="9"/>
        <v>0</v>
      </c>
      <c r="K54" s="250">
        <f t="shared" si="9"/>
        <v>0</v>
      </c>
      <c r="L54" s="250">
        <f t="shared" si="9"/>
        <v>0</v>
      </c>
      <c r="M54" s="250">
        <f t="shared" si="9"/>
        <v>0</v>
      </c>
      <c r="N54" s="250">
        <f t="shared" si="9"/>
        <v>0</v>
      </c>
      <c r="O54" s="250">
        <f t="shared" si="6"/>
        <v>2116</v>
      </c>
      <c r="P54" s="157"/>
      <c r="Q54" s="157"/>
      <c r="R54" s="157"/>
      <c r="S54" s="157"/>
      <c r="T54" s="157"/>
      <c r="U54" s="157"/>
      <c r="V54" s="236"/>
      <c r="W54" s="157"/>
      <c r="X54" s="157"/>
      <c r="Y54" s="179"/>
      <c r="Z54" s="179"/>
      <c r="AA54" s="157"/>
      <c r="AB54" s="179"/>
      <c r="AC54" s="157"/>
      <c r="AD54" s="200"/>
      <c r="AE54" s="200"/>
      <c r="AF54" s="205"/>
      <c r="AG54" s="205"/>
      <c r="AH54" s="205"/>
      <c r="AI54" s="205"/>
      <c r="AP54" s="205"/>
      <c r="AQ54" s="205"/>
      <c r="AR54" s="205"/>
      <c r="AS54" s="205"/>
    </row>
    <row r="55" spans="1:45" s="159" customFormat="1" ht="14.45" customHeight="1" x14ac:dyDescent="0.2">
      <c r="A55" s="190"/>
      <c r="B55" s="190" t="s">
        <v>697</v>
      </c>
      <c r="C55" s="245">
        <v>162</v>
      </c>
      <c r="D55" s="245">
        <v>167</v>
      </c>
      <c r="E55" s="245">
        <v>185</v>
      </c>
      <c r="F55" s="245">
        <v>164</v>
      </c>
      <c r="G55" s="245">
        <v>112</v>
      </c>
      <c r="H55" s="245">
        <v>0</v>
      </c>
      <c r="I55" s="245">
        <v>0</v>
      </c>
      <c r="J55" s="245">
        <v>0</v>
      </c>
      <c r="K55" s="245">
        <v>0</v>
      </c>
      <c r="L55" s="246">
        <v>0</v>
      </c>
      <c r="M55" s="246">
        <v>0</v>
      </c>
      <c r="N55" s="246">
        <v>0</v>
      </c>
      <c r="O55" s="252">
        <f t="shared" si="6"/>
        <v>790</v>
      </c>
      <c r="P55" s="157"/>
      <c r="Q55" s="157"/>
      <c r="R55" s="157"/>
      <c r="S55" s="157"/>
      <c r="T55" s="157"/>
      <c r="U55" s="157"/>
      <c r="V55" s="236"/>
      <c r="W55" s="157"/>
      <c r="X55" s="157"/>
      <c r="Y55" s="157"/>
      <c r="Z55" s="179"/>
      <c r="AA55" s="179"/>
      <c r="AB55" s="179"/>
      <c r="AC55" s="179"/>
      <c r="AD55" s="216"/>
      <c r="AE55" s="216"/>
      <c r="AF55" s="205"/>
      <c r="AG55" s="205"/>
      <c r="AH55" s="205"/>
      <c r="AP55" s="205"/>
      <c r="AQ55" s="205"/>
      <c r="AR55" s="205"/>
      <c r="AS55" s="205"/>
    </row>
    <row r="56" spans="1:45" s="159" customFormat="1" ht="14.45" customHeight="1" x14ac:dyDescent="0.2">
      <c r="A56" s="190"/>
      <c r="B56" s="190" t="s">
        <v>698</v>
      </c>
      <c r="C56" s="245">
        <v>50</v>
      </c>
      <c r="D56" s="245">
        <v>50</v>
      </c>
      <c r="E56" s="245">
        <v>33</v>
      </c>
      <c r="F56" s="245">
        <v>44</v>
      </c>
      <c r="G56" s="245">
        <v>39</v>
      </c>
      <c r="H56" s="245">
        <v>0</v>
      </c>
      <c r="I56" s="245">
        <v>0</v>
      </c>
      <c r="J56" s="245">
        <v>0</v>
      </c>
      <c r="K56" s="245">
        <v>0</v>
      </c>
      <c r="L56" s="246">
        <v>0</v>
      </c>
      <c r="M56" s="246">
        <v>0</v>
      </c>
      <c r="N56" s="246">
        <v>0</v>
      </c>
      <c r="O56" s="252">
        <f t="shared" si="6"/>
        <v>216</v>
      </c>
      <c r="P56" s="157"/>
      <c r="Q56" s="157"/>
      <c r="R56" s="157"/>
      <c r="S56" s="157"/>
      <c r="T56" s="157"/>
      <c r="U56" s="157"/>
      <c r="V56" s="241"/>
      <c r="W56" s="179"/>
      <c r="X56" s="179"/>
      <c r="Y56" s="179"/>
      <c r="Z56" s="179"/>
      <c r="AA56" s="179"/>
      <c r="AB56" s="179"/>
      <c r="AC56" s="179"/>
      <c r="AD56" s="216"/>
      <c r="AE56" s="216"/>
      <c r="AF56" s="205"/>
      <c r="AG56" s="205"/>
      <c r="AH56" s="205"/>
      <c r="AI56" s="205"/>
      <c r="AP56" s="205"/>
      <c r="AQ56" s="205"/>
      <c r="AR56" s="205"/>
      <c r="AS56" s="205"/>
    </row>
    <row r="57" spans="1:45" s="159" customFormat="1" ht="14.45" customHeight="1" x14ac:dyDescent="0.2">
      <c r="A57" s="190"/>
      <c r="B57" s="190" t="s">
        <v>700</v>
      </c>
      <c r="C57" s="245">
        <v>338</v>
      </c>
      <c r="D57" s="245">
        <v>174</v>
      </c>
      <c r="E57" s="245">
        <v>192</v>
      </c>
      <c r="F57" s="245">
        <v>276</v>
      </c>
      <c r="G57" s="245">
        <v>130</v>
      </c>
      <c r="H57" s="245">
        <v>0</v>
      </c>
      <c r="I57" s="245">
        <v>0</v>
      </c>
      <c r="J57" s="245">
        <v>0</v>
      </c>
      <c r="K57" s="245">
        <v>0</v>
      </c>
      <c r="L57" s="246">
        <v>0</v>
      </c>
      <c r="M57" s="246">
        <v>0</v>
      </c>
      <c r="N57" s="246">
        <v>0</v>
      </c>
      <c r="O57" s="252">
        <f t="shared" si="6"/>
        <v>1110</v>
      </c>
      <c r="P57" s="157"/>
      <c r="Q57" s="157"/>
      <c r="R57" s="157"/>
      <c r="S57" s="157"/>
      <c r="T57" s="157"/>
      <c r="U57" s="157"/>
      <c r="V57" s="241"/>
      <c r="W57" s="179"/>
      <c r="X57" s="179"/>
      <c r="Y57" s="179"/>
      <c r="Z57" s="179"/>
      <c r="AA57" s="179"/>
      <c r="AB57" s="179"/>
      <c r="AC57" s="157"/>
      <c r="AD57" s="200"/>
      <c r="AE57" s="200"/>
      <c r="AF57" s="205"/>
      <c r="AG57" s="205"/>
      <c r="AI57" s="205"/>
      <c r="AP57" s="205"/>
      <c r="AQ57" s="205"/>
      <c r="AR57" s="205"/>
      <c r="AS57" s="205"/>
    </row>
    <row r="58" spans="1:45" s="159" customFormat="1" ht="14.45" customHeight="1" x14ac:dyDescent="0.2">
      <c r="A58" s="249" t="s">
        <v>712</v>
      </c>
      <c r="B58" s="249" t="s">
        <v>0</v>
      </c>
      <c r="C58" s="250">
        <f t="shared" ref="C58:N58" si="10">SUM(C59:C61)</f>
        <v>5626</v>
      </c>
      <c r="D58" s="250">
        <f t="shared" si="10"/>
        <v>5630</v>
      </c>
      <c r="E58" s="250">
        <f t="shared" si="10"/>
        <v>5126</v>
      </c>
      <c r="F58" s="250">
        <f t="shared" si="10"/>
        <v>4732</v>
      </c>
      <c r="G58" s="250">
        <f t="shared" si="10"/>
        <v>4387</v>
      </c>
      <c r="H58" s="250">
        <f t="shared" si="10"/>
        <v>0</v>
      </c>
      <c r="I58" s="250">
        <f t="shared" si="10"/>
        <v>0</v>
      </c>
      <c r="J58" s="250">
        <f t="shared" si="10"/>
        <v>0</v>
      </c>
      <c r="K58" s="250">
        <f t="shared" si="10"/>
        <v>0</v>
      </c>
      <c r="L58" s="250">
        <f t="shared" si="10"/>
        <v>0</v>
      </c>
      <c r="M58" s="250">
        <f t="shared" si="10"/>
        <v>0</v>
      </c>
      <c r="N58" s="250">
        <f t="shared" si="10"/>
        <v>0</v>
      </c>
      <c r="O58" s="250">
        <f t="shared" si="6"/>
        <v>25501</v>
      </c>
      <c r="P58" s="157"/>
      <c r="Q58" s="157"/>
      <c r="R58" s="157"/>
      <c r="S58" s="157"/>
      <c r="T58" s="157"/>
      <c r="U58" s="157"/>
      <c r="V58" s="236"/>
      <c r="W58" s="157"/>
      <c r="X58" s="157"/>
      <c r="Y58" s="179"/>
      <c r="Z58" s="179"/>
      <c r="AA58" s="179"/>
      <c r="AB58" s="179"/>
      <c r="AC58" s="179"/>
      <c r="AD58" s="216"/>
      <c r="AE58" s="216"/>
      <c r="AF58" s="205"/>
      <c r="AG58" s="205"/>
      <c r="AH58" s="205"/>
      <c r="AI58" s="205"/>
      <c r="AP58" s="205"/>
      <c r="AQ58" s="205"/>
      <c r="AR58" s="205"/>
      <c r="AS58" s="205"/>
    </row>
    <row r="59" spans="1:45" s="159" customFormat="1" ht="14.45" customHeight="1" x14ac:dyDescent="0.2">
      <c r="A59" s="190"/>
      <c r="B59" s="190" t="s">
        <v>697</v>
      </c>
      <c r="C59" s="245">
        <v>103</v>
      </c>
      <c r="D59" s="245">
        <v>54</v>
      </c>
      <c r="E59" s="245">
        <v>57</v>
      </c>
      <c r="F59" s="245">
        <v>74</v>
      </c>
      <c r="G59" s="245">
        <v>38</v>
      </c>
      <c r="H59" s="245">
        <v>0</v>
      </c>
      <c r="I59" s="245">
        <v>0</v>
      </c>
      <c r="J59" s="245">
        <v>0</v>
      </c>
      <c r="K59" s="245">
        <v>0</v>
      </c>
      <c r="L59" s="246">
        <v>0</v>
      </c>
      <c r="M59" s="246">
        <v>0</v>
      </c>
      <c r="N59" s="246">
        <v>0</v>
      </c>
      <c r="O59" s="252">
        <f t="shared" si="6"/>
        <v>326</v>
      </c>
      <c r="P59" s="157"/>
      <c r="Q59" s="157"/>
      <c r="R59" s="157"/>
      <c r="S59" s="157"/>
      <c r="T59" s="157"/>
      <c r="U59" s="157"/>
      <c r="V59" s="236"/>
      <c r="W59" s="157"/>
      <c r="X59" s="157"/>
      <c r="Y59" s="179"/>
      <c r="Z59" s="179"/>
      <c r="AA59" s="179"/>
      <c r="AB59" s="179"/>
      <c r="AC59" s="179"/>
      <c r="AD59" s="216"/>
      <c r="AE59" s="216"/>
      <c r="AF59" s="205"/>
      <c r="AG59" s="205"/>
      <c r="AH59" s="205"/>
      <c r="AP59" s="205"/>
      <c r="AQ59" s="205"/>
      <c r="AR59" s="205"/>
      <c r="AS59" s="205"/>
    </row>
    <row r="60" spans="1:45" s="159" customFormat="1" ht="14.45" customHeight="1" x14ac:dyDescent="0.2">
      <c r="A60" s="190"/>
      <c r="B60" s="190" t="s">
        <v>698</v>
      </c>
      <c r="C60" s="245">
        <v>92</v>
      </c>
      <c r="D60" s="245">
        <v>76</v>
      </c>
      <c r="E60" s="245">
        <v>65</v>
      </c>
      <c r="F60" s="245">
        <v>47</v>
      </c>
      <c r="G60" s="245">
        <v>40</v>
      </c>
      <c r="H60" s="245">
        <v>0</v>
      </c>
      <c r="I60" s="245">
        <v>0</v>
      </c>
      <c r="J60" s="245">
        <v>0</v>
      </c>
      <c r="K60" s="245">
        <v>0</v>
      </c>
      <c r="L60" s="246">
        <v>0</v>
      </c>
      <c r="M60" s="246">
        <v>0</v>
      </c>
      <c r="N60" s="246">
        <v>0</v>
      </c>
      <c r="O60" s="252">
        <f t="shared" si="6"/>
        <v>320</v>
      </c>
      <c r="P60" s="157"/>
      <c r="Q60" s="157"/>
      <c r="R60" s="157"/>
      <c r="S60" s="157"/>
      <c r="T60" s="157"/>
      <c r="U60" s="157"/>
      <c r="V60" s="236"/>
      <c r="W60" s="157"/>
      <c r="X60" s="157"/>
      <c r="Y60" s="179"/>
      <c r="Z60" s="179"/>
      <c r="AA60" s="179"/>
      <c r="AB60" s="179"/>
      <c r="AC60" s="179"/>
      <c r="AD60" s="216"/>
      <c r="AE60" s="216"/>
      <c r="AF60" s="205"/>
      <c r="AG60" s="205"/>
      <c r="AH60" s="205"/>
      <c r="AK60" s="205"/>
      <c r="AL60" s="205"/>
      <c r="AM60" s="205"/>
      <c r="AN60" s="205"/>
      <c r="AO60" s="205"/>
      <c r="AP60" s="205"/>
      <c r="AQ60" s="205"/>
      <c r="AR60" s="205"/>
      <c r="AS60" s="205"/>
    </row>
    <row r="61" spans="1:45" s="159" customFormat="1" ht="14.45" customHeight="1" x14ac:dyDescent="0.2">
      <c r="A61" s="190"/>
      <c r="B61" s="190" t="s">
        <v>700</v>
      </c>
      <c r="C61" s="245">
        <v>5431</v>
      </c>
      <c r="D61" s="245">
        <v>5500</v>
      </c>
      <c r="E61" s="245">
        <v>5004</v>
      </c>
      <c r="F61" s="245">
        <v>4611</v>
      </c>
      <c r="G61" s="245">
        <v>4309</v>
      </c>
      <c r="H61" s="245">
        <v>0</v>
      </c>
      <c r="I61" s="245">
        <v>0</v>
      </c>
      <c r="J61" s="245">
        <v>0</v>
      </c>
      <c r="K61" s="245">
        <v>0</v>
      </c>
      <c r="L61" s="246">
        <v>0</v>
      </c>
      <c r="M61" s="246">
        <v>0</v>
      </c>
      <c r="N61" s="246">
        <v>0</v>
      </c>
      <c r="O61" s="252">
        <f t="shared" si="6"/>
        <v>24855</v>
      </c>
      <c r="P61" s="157"/>
      <c r="Q61" s="157"/>
      <c r="R61" s="157"/>
      <c r="S61" s="157"/>
      <c r="T61" s="157"/>
      <c r="U61" s="157"/>
      <c r="V61" s="236"/>
      <c r="W61" s="157"/>
      <c r="X61" s="157"/>
      <c r="Y61" s="179"/>
      <c r="Z61" s="179"/>
      <c r="AA61" s="179"/>
      <c r="AB61" s="179"/>
      <c r="AC61" s="179"/>
      <c r="AD61" s="216"/>
      <c r="AE61" s="216"/>
      <c r="AF61" s="205"/>
      <c r="AG61" s="205"/>
      <c r="AI61" s="205"/>
      <c r="AP61" s="205"/>
      <c r="AQ61" s="205"/>
      <c r="AR61" s="205"/>
      <c r="AS61" s="205"/>
    </row>
    <row r="62" spans="1:45" s="159" customFormat="1" ht="14.45" customHeight="1" x14ac:dyDescent="0.2">
      <c r="A62" s="249" t="s">
        <v>713</v>
      </c>
      <c r="B62" s="249" t="s">
        <v>0</v>
      </c>
      <c r="C62" s="250">
        <f t="shared" ref="C62:N62" si="11">SUM(C63:C65)</f>
        <v>67</v>
      </c>
      <c r="D62" s="250">
        <f t="shared" si="11"/>
        <v>78</v>
      </c>
      <c r="E62" s="250">
        <f t="shared" si="11"/>
        <v>63</v>
      </c>
      <c r="F62" s="250">
        <f t="shared" si="11"/>
        <v>76</v>
      </c>
      <c r="G62" s="250">
        <f t="shared" si="11"/>
        <v>104</v>
      </c>
      <c r="H62" s="250">
        <f t="shared" si="11"/>
        <v>0</v>
      </c>
      <c r="I62" s="250">
        <f t="shared" si="11"/>
        <v>0</v>
      </c>
      <c r="J62" s="250">
        <f t="shared" si="11"/>
        <v>0</v>
      </c>
      <c r="K62" s="250">
        <f t="shared" si="11"/>
        <v>0</v>
      </c>
      <c r="L62" s="250">
        <f t="shared" si="11"/>
        <v>0</v>
      </c>
      <c r="M62" s="250">
        <f t="shared" si="11"/>
        <v>0</v>
      </c>
      <c r="N62" s="250">
        <f t="shared" si="11"/>
        <v>0</v>
      </c>
      <c r="O62" s="250">
        <f t="shared" si="6"/>
        <v>388</v>
      </c>
      <c r="P62" s="157"/>
      <c r="Q62" s="157"/>
      <c r="R62" s="157"/>
      <c r="S62" s="157"/>
      <c r="T62" s="157"/>
      <c r="U62" s="157"/>
      <c r="V62" s="236"/>
      <c r="W62" s="157"/>
      <c r="X62" s="157"/>
      <c r="Y62" s="179"/>
      <c r="Z62" s="179"/>
      <c r="AA62" s="179"/>
      <c r="AB62" s="179"/>
      <c r="AC62" s="179"/>
      <c r="AD62" s="216"/>
      <c r="AE62" s="216"/>
      <c r="AF62" s="205"/>
      <c r="AG62" s="205"/>
      <c r="AI62" s="205"/>
      <c r="AP62" s="205"/>
      <c r="AQ62" s="205"/>
      <c r="AR62" s="205"/>
      <c r="AS62" s="205"/>
    </row>
    <row r="63" spans="1:45" s="159" customFormat="1" ht="14.45" customHeight="1" x14ac:dyDescent="0.2">
      <c r="A63" s="190"/>
      <c r="B63" s="190" t="s">
        <v>697</v>
      </c>
      <c r="C63" s="245">
        <v>33</v>
      </c>
      <c r="D63" s="245">
        <v>31</v>
      </c>
      <c r="E63" s="245">
        <v>20</v>
      </c>
      <c r="F63" s="245">
        <v>20</v>
      </c>
      <c r="G63" s="245">
        <v>24</v>
      </c>
      <c r="H63" s="245">
        <v>0</v>
      </c>
      <c r="I63" s="245">
        <v>0</v>
      </c>
      <c r="J63" s="245">
        <v>0</v>
      </c>
      <c r="K63" s="245">
        <v>0</v>
      </c>
      <c r="L63" s="246">
        <v>0</v>
      </c>
      <c r="M63" s="246">
        <v>0</v>
      </c>
      <c r="N63" s="246">
        <v>0</v>
      </c>
      <c r="O63" s="252">
        <f t="shared" si="6"/>
        <v>128</v>
      </c>
      <c r="P63" s="157"/>
      <c r="Q63" s="157"/>
      <c r="R63" s="157"/>
      <c r="S63" s="157"/>
      <c r="T63" s="157"/>
      <c r="U63" s="157"/>
      <c r="V63" s="236"/>
      <c r="W63" s="157"/>
      <c r="X63" s="157"/>
      <c r="Y63" s="179"/>
      <c r="Z63" s="179"/>
      <c r="AA63" s="179"/>
      <c r="AB63" s="179"/>
      <c r="AC63" s="179"/>
      <c r="AD63" s="216"/>
      <c r="AE63" s="216"/>
      <c r="AF63" s="205"/>
      <c r="AG63" s="205"/>
      <c r="AI63" s="205"/>
      <c r="AP63" s="205"/>
      <c r="AQ63" s="205"/>
      <c r="AR63" s="205"/>
      <c r="AS63" s="205"/>
    </row>
    <row r="64" spans="1:45" s="159" customFormat="1" ht="14.45" customHeight="1" x14ac:dyDescent="0.2">
      <c r="A64" s="190"/>
      <c r="B64" s="190" t="s">
        <v>698</v>
      </c>
      <c r="C64" s="245">
        <v>11</v>
      </c>
      <c r="D64" s="245">
        <v>5</v>
      </c>
      <c r="E64" s="245">
        <v>12</v>
      </c>
      <c r="F64" s="245">
        <v>4</v>
      </c>
      <c r="G64" s="245">
        <v>6</v>
      </c>
      <c r="H64" s="245">
        <v>0</v>
      </c>
      <c r="I64" s="245">
        <v>0</v>
      </c>
      <c r="J64" s="245">
        <v>0</v>
      </c>
      <c r="K64" s="245">
        <v>0</v>
      </c>
      <c r="L64" s="246">
        <v>0</v>
      </c>
      <c r="M64" s="246">
        <v>0</v>
      </c>
      <c r="N64" s="246">
        <v>0</v>
      </c>
      <c r="O64" s="252">
        <f t="shared" si="6"/>
        <v>38</v>
      </c>
      <c r="P64" s="157"/>
      <c r="Q64" s="157"/>
      <c r="R64" s="157"/>
      <c r="S64" s="157"/>
      <c r="T64" s="157"/>
      <c r="U64" s="157"/>
      <c r="V64" s="236"/>
      <c r="W64" s="157"/>
      <c r="X64" s="157"/>
      <c r="Y64" s="179"/>
      <c r="Z64" s="179"/>
      <c r="AA64" s="179"/>
      <c r="AB64" s="179"/>
      <c r="AC64" s="179"/>
      <c r="AD64" s="216"/>
      <c r="AE64" s="216"/>
      <c r="AF64" s="205"/>
      <c r="AG64" s="205"/>
      <c r="AI64" s="205"/>
      <c r="AP64" s="205"/>
      <c r="AQ64" s="205"/>
      <c r="AR64" s="205"/>
      <c r="AS64" s="205"/>
    </row>
    <row r="65" spans="1:45" s="159" customFormat="1" ht="14.45" customHeight="1" x14ac:dyDescent="0.2">
      <c r="A65" s="190"/>
      <c r="B65" s="190" t="s">
        <v>700</v>
      </c>
      <c r="C65" s="245">
        <v>23</v>
      </c>
      <c r="D65" s="245">
        <v>42</v>
      </c>
      <c r="E65" s="245">
        <v>31</v>
      </c>
      <c r="F65" s="245">
        <v>52</v>
      </c>
      <c r="G65" s="245">
        <v>74</v>
      </c>
      <c r="H65" s="245">
        <v>0</v>
      </c>
      <c r="I65" s="245">
        <v>0</v>
      </c>
      <c r="J65" s="245">
        <v>0</v>
      </c>
      <c r="K65" s="245">
        <v>0</v>
      </c>
      <c r="L65" s="246">
        <v>0</v>
      </c>
      <c r="M65" s="246">
        <v>0</v>
      </c>
      <c r="N65" s="246">
        <v>0</v>
      </c>
      <c r="O65" s="252">
        <f t="shared" si="6"/>
        <v>222</v>
      </c>
      <c r="P65" s="157"/>
      <c r="Q65" s="157"/>
      <c r="R65" s="157"/>
      <c r="S65" s="157"/>
      <c r="T65" s="157"/>
      <c r="U65" s="157"/>
      <c r="V65" s="236"/>
      <c r="W65" s="157"/>
      <c r="X65" s="157"/>
      <c r="Y65" s="179"/>
      <c r="Z65" s="179"/>
      <c r="AA65" s="179"/>
      <c r="AB65" s="179"/>
      <c r="AC65" s="179"/>
      <c r="AD65" s="216"/>
      <c r="AE65" s="216"/>
      <c r="AF65" s="205"/>
      <c r="AG65" s="205"/>
      <c r="AI65" s="205"/>
      <c r="AP65" s="205"/>
      <c r="AQ65" s="205"/>
      <c r="AR65" s="205"/>
      <c r="AS65" s="205"/>
    </row>
    <row r="66" spans="1:45" s="159" customFormat="1" ht="14.45" customHeight="1" x14ac:dyDescent="0.2">
      <c r="A66" s="249" t="s">
        <v>714</v>
      </c>
      <c r="B66" s="249" t="s">
        <v>0</v>
      </c>
      <c r="C66" s="250">
        <f t="shared" ref="C66:N66" si="12">SUM(C67:C69)</f>
        <v>9732</v>
      </c>
      <c r="D66" s="250">
        <f t="shared" si="12"/>
        <v>9022</v>
      </c>
      <c r="E66" s="250">
        <f t="shared" si="12"/>
        <v>8785</v>
      </c>
      <c r="F66" s="250">
        <f t="shared" si="12"/>
        <v>10804</v>
      </c>
      <c r="G66" s="250">
        <f t="shared" si="12"/>
        <v>10353</v>
      </c>
      <c r="H66" s="250">
        <f t="shared" si="12"/>
        <v>0</v>
      </c>
      <c r="I66" s="250">
        <f t="shared" si="12"/>
        <v>0</v>
      </c>
      <c r="J66" s="250">
        <f t="shared" si="12"/>
        <v>0</v>
      </c>
      <c r="K66" s="250">
        <f t="shared" si="12"/>
        <v>0</v>
      </c>
      <c r="L66" s="250">
        <f t="shared" si="12"/>
        <v>0</v>
      </c>
      <c r="M66" s="250">
        <f t="shared" si="12"/>
        <v>0</v>
      </c>
      <c r="N66" s="250">
        <f t="shared" si="12"/>
        <v>0</v>
      </c>
      <c r="O66" s="250">
        <f t="shared" si="6"/>
        <v>48696</v>
      </c>
      <c r="P66" s="157"/>
      <c r="Q66" s="157"/>
      <c r="R66" s="157"/>
      <c r="S66" s="157"/>
      <c r="T66" s="157"/>
      <c r="U66" s="157"/>
      <c r="V66" s="236"/>
      <c r="W66" s="157"/>
      <c r="X66" s="157"/>
      <c r="Y66" s="179"/>
      <c r="Z66" s="179"/>
      <c r="AA66" s="179"/>
      <c r="AB66" s="179"/>
      <c r="AC66" s="179"/>
      <c r="AD66" s="216"/>
      <c r="AE66" s="216"/>
      <c r="AF66" s="205"/>
      <c r="AG66" s="205"/>
      <c r="AI66" s="205"/>
      <c r="AP66" s="205"/>
      <c r="AQ66" s="205"/>
      <c r="AR66" s="205"/>
      <c r="AS66" s="205"/>
    </row>
    <row r="67" spans="1:45" s="159" customFormat="1" ht="14.45" customHeight="1" x14ac:dyDescent="0.2">
      <c r="A67" s="190"/>
      <c r="B67" s="190" t="s">
        <v>697</v>
      </c>
      <c r="C67" s="245">
        <v>4096</v>
      </c>
      <c r="D67" s="245">
        <v>3942</v>
      </c>
      <c r="E67" s="245">
        <v>3875</v>
      </c>
      <c r="F67" s="245">
        <v>4381</v>
      </c>
      <c r="G67" s="245">
        <v>3701</v>
      </c>
      <c r="H67" s="245">
        <v>0</v>
      </c>
      <c r="I67" s="245">
        <v>0</v>
      </c>
      <c r="J67" s="245">
        <v>0</v>
      </c>
      <c r="K67" s="245">
        <v>0</v>
      </c>
      <c r="L67" s="246">
        <v>0</v>
      </c>
      <c r="M67" s="246">
        <v>0</v>
      </c>
      <c r="N67" s="246">
        <v>0</v>
      </c>
      <c r="O67" s="252">
        <f t="shared" si="6"/>
        <v>19995</v>
      </c>
      <c r="P67" s="157"/>
      <c r="Q67" s="157"/>
      <c r="R67" s="157"/>
      <c r="S67" s="157"/>
      <c r="T67" s="157"/>
      <c r="U67" s="157"/>
      <c r="V67" s="236"/>
      <c r="W67" s="157"/>
      <c r="X67" s="157"/>
      <c r="Y67" s="179"/>
      <c r="Z67" s="179"/>
      <c r="AA67" s="179"/>
      <c r="AB67" s="179"/>
      <c r="AC67" s="179"/>
      <c r="AD67" s="216"/>
      <c r="AE67" s="216"/>
      <c r="AF67" s="205"/>
      <c r="AG67" s="205"/>
      <c r="AI67" s="205"/>
      <c r="AP67" s="205"/>
      <c r="AQ67" s="205"/>
      <c r="AR67" s="205"/>
      <c r="AS67" s="205"/>
    </row>
    <row r="68" spans="1:45" s="159" customFormat="1" ht="14.45" customHeight="1" x14ac:dyDescent="0.2">
      <c r="A68" s="190"/>
      <c r="B68" s="190" t="s">
        <v>698</v>
      </c>
      <c r="C68" s="245">
        <v>1073</v>
      </c>
      <c r="D68" s="245">
        <v>1042</v>
      </c>
      <c r="E68" s="245">
        <v>1017</v>
      </c>
      <c r="F68" s="245">
        <v>1197</v>
      </c>
      <c r="G68" s="245">
        <v>934</v>
      </c>
      <c r="H68" s="245">
        <v>0</v>
      </c>
      <c r="I68" s="245">
        <v>0</v>
      </c>
      <c r="J68" s="245">
        <v>0</v>
      </c>
      <c r="K68" s="245">
        <v>0</v>
      </c>
      <c r="L68" s="246">
        <v>0</v>
      </c>
      <c r="M68" s="246">
        <v>0</v>
      </c>
      <c r="N68" s="246">
        <v>0</v>
      </c>
      <c r="O68" s="252">
        <f t="shared" si="6"/>
        <v>5263</v>
      </c>
      <c r="P68" s="157"/>
      <c r="Q68" s="157"/>
      <c r="R68" s="157"/>
      <c r="S68" s="157"/>
      <c r="T68" s="157"/>
      <c r="U68" s="157"/>
      <c r="V68" s="236"/>
      <c r="W68" s="157"/>
      <c r="X68" s="157"/>
      <c r="Y68" s="179"/>
      <c r="Z68" s="179"/>
      <c r="AA68" s="179"/>
      <c r="AB68" s="179"/>
      <c r="AC68" s="179"/>
      <c r="AD68" s="216"/>
      <c r="AE68" s="216"/>
      <c r="AF68" s="205"/>
      <c r="AG68" s="205"/>
      <c r="AI68" s="205"/>
      <c r="AP68" s="205"/>
      <c r="AQ68" s="205"/>
      <c r="AR68" s="205"/>
      <c r="AS68" s="205"/>
    </row>
    <row r="69" spans="1:45" s="159" customFormat="1" ht="14.45" customHeight="1" x14ac:dyDescent="0.2">
      <c r="A69" s="190"/>
      <c r="B69" s="190" t="s">
        <v>700</v>
      </c>
      <c r="C69" s="245">
        <v>4563</v>
      </c>
      <c r="D69" s="245">
        <v>4038</v>
      </c>
      <c r="E69" s="245">
        <v>3893</v>
      </c>
      <c r="F69" s="245">
        <v>5226</v>
      </c>
      <c r="G69" s="245">
        <v>5718</v>
      </c>
      <c r="H69" s="245">
        <v>0</v>
      </c>
      <c r="I69" s="245">
        <v>0</v>
      </c>
      <c r="J69" s="245">
        <v>0</v>
      </c>
      <c r="K69" s="245">
        <v>0</v>
      </c>
      <c r="L69" s="246">
        <v>0</v>
      </c>
      <c r="M69" s="246">
        <v>0</v>
      </c>
      <c r="N69" s="246">
        <v>0</v>
      </c>
      <c r="O69" s="252">
        <f t="shared" si="6"/>
        <v>23438</v>
      </c>
      <c r="P69" s="157"/>
      <c r="Q69" s="157"/>
      <c r="R69" s="157"/>
      <c r="S69" s="157"/>
      <c r="T69" s="157"/>
      <c r="U69" s="157"/>
      <c r="V69" s="236"/>
      <c r="W69" s="157"/>
      <c r="X69" s="157"/>
      <c r="Y69" s="179"/>
      <c r="Z69" s="179"/>
      <c r="AA69" s="179"/>
      <c r="AB69" s="179"/>
      <c r="AC69" s="179"/>
      <c r="AD69" s="216"/>
      <c r="AE69" s="216"/>
      <c r="AF69" s="205"/>
      <c r="AG69" s="205"/>
      <c r="AI69" s="205"/>
      <c r="AP69" s="205"/>
      <c r="AQ69" s="205"/>
      <c r="AR69" s="205"/>
      <c r="AS69" s="205"/>
    </row>
    <row r="70" spans="1:45" s="159" customFormat="1" ht="14.45" customHeight="1" x14ac:dyDescent="0.2">
      <c r="A70" s="249" t="s">
        <v>715</v>
      </c>
      <c r="B70" s="249" t="s">
        <v>0</v>
      </c>
      <c r="C70" s="250">
        <f t="shared" ref="C70:N70" si="13">SUM(C71:C73)</f>
        <v>99</v>
      </c>
      <c r="D70" s="250">
        <f t="shared" si="13"/>
        <v>82</v>
      </c>
      <c r="E70" s="250">
        <f t="shared" si="13"/>
        <v>84</v>
      </c>
      <c r="F70" s="250">
        <f t="shared" si="13"/>
        <v>102</v>
      </c>
      <c r="G70" s="250">
        <f t="shared" si="13"/>
        <v>56</v>
      </c>
      <c r="H70" s="250">
        <f t="shared" si="13"/>
        <v>0</v>
      </c>
      <c r="I70" s="250">
        <f t="shared" si="13"/>
        <v>0</v>
      </c>
      <c r="J70" s="250">
        <f t="shared" si="13"/>
        <v>0</v>
      </c>
      <c r="K70" s="250">
        <f t="shared" si="13"/>
        <v>0</v>
      </c>
      <c r="L70" s="250">
        <f t="shared" si="13"/>
        <v>0</v>
      </c>
      <c r="M70" s="250">
        <f t="shared" si="13"/>
        <v>0</v>
      </c>
      <c r="N70" s="250">
        <f t="shared" si="13"/>
        <v>0</v>
      </c>
      <c r="O70" s="250">
        <f t="shared" si="6"/>
        <v>423</v>
      </c>
      <c r="P70" s="157"/>
      <c r="Q70" s="157"/>
      <c r="R70" s="157"/>
      <c r="S70" s="157"/>
      <c r="T70" s="157"/>
      <c r="U70" s="157"/>
      <c r="V70" s="236"/>
      <c r="W70" s="157"/>
      <c r="X70" s="157"/>
      <c r="Y70" s="179"/>
      <c r="Z70" s="179"/>
      <c r="AA70" s="179"/>
      <c r="AB70" s="179"/>
      <c r="AC70" s="179"/>
      <c r="AD70" s="216"/>
      <c r="AE70" s="216"/>
      <c r="AF70" s="205"/>
      <c r="AG70" s="205"/>
      <c r="AI70" s="205"/>
      <c r="AP70" s="205"/>
      <c r="AQ70" s="205"/>
      <c r="AR70" s="205"/>
      <c r="AS70" s="205"/>
    </row>
    <row r="71" spans="1:45" s="159" customFormat="1" ht="14.45" customHeight="1" x14ac:dyDescent="0.2">
      <c r="A71" s="190"/>
      <c r="B71" s="190" t="s">
        <v>697</v>
      </c>
      <c r="C71" s="245">
        <v>46</v>
      </c>
      <c r="D71" s="245">
        <v>44</v>
      </c>
      <c r="E71" s="245">
        <v>43</v>
      </c>
      <c r="F71" s="245">
        <v>57</v>
      </c>
      <c r="G71" s="245">
        <v>23</v>
      </c>
      <c r="H71" s="245">
        <v>0</v>
      </c>
      <c r="I71" s="245">
        <v>0</v>
      </c>
      <c r="J71" s="245">
        <v>0</v>
      </c>
      <c r="K71" s="245">
        <v>0</v>
      </c>
      <c r="L71" s="246">
        <v>0</v>
      </c>
      <c r="M71" s="246">
        <v>0</v>
      </c>
      <c r="N71" s="246">
        <v>0</v>
      </c>
      <c r="O71" s="252">
        <f t="shared" si="6"/>
        <v>213</v>
      </c>
      <c r="P71" s="157"/>
      <c r="Q71" s="157"/>
      <c r="R71" s="157"/>
      <c r="S71" s="157"/>
      <c r="T71" s="157"/>
      <c r="U71" s="157"/>
      <c r="V71" s="236"/>
      <c r="W71" s="157"/>
      <c r="X71" s="157"/>
      <c r="Y71" s="179"/>
      <c r="Z71" s="179"/>
      <c r="AA71" s="179"/>
      <c r="AB71" s="179"/>
      <c r="AC71" s="179"/>
      <c r="AD71" s="216"/>
      <c r="AE71" s="216"/>
      <c r="AF71" s="205"/>
      <c r="AG71" s="205"/>
      <c r="AI71" s="205"/>
      <c r="AP71" s="205"/>
      <c r="AQ71" s="205"/>
      <c r="AR71" s="205"/>
      <c r="AS71" s="205"/>
    </row>
    <row r="72" spans="1:45" s="159" customFormat="1" ht="14.45" customHeight="1" x14ac:dyDescent="0.2">
      <c r="A72" s="190"/>
      <c r="B72" s="190" t="s">
        <v>698</v>
      </c>
      <c r="C72" s="245">
        <v>15</v>
      </c>
      <c r="D72" s="245">
        <v>10</v>
      </c>
      <c r="E72" s="245">
        <v>13</v>
      </c>
      <c r="F72" s="245">
        <v>11</v>
      </c>
      <c r="G72" s="245">
        <v>6</v>
      </c>
      <c r="H72" s="245">
        <v>0</v>
      </c>
      <c r="I72" s="245">
        <v>0</v>
      </c>
      <c r="J72" s="245">
        <v>0</v>
      </c>
      <c r="K72" s="245">
        <v>0</v>
      </c>
      <c r="L72" s="246">
        <v>0</v>
      </c>
      <c r="M72" s="246">
        <v>0</v>
      </c>
      <c r="N72" s="246">
        <v>0</v>
      </c>
      <c r="O72" s="252">
        <f t="shared" si="6"/>
        <v>55</v>
      </c>
      <c r="P72" s="157"/>
      <c r="Q72" s="157"/>
      <c r="R72" s="157"/>
      <c r="S72" s="157"/>
      <c r="T72" s="157"/>
      <c r="U72" s="157"/>
      <c r="V72" s="236"/>
      <c r="W72" s="157"/>
      <c r="X72" s="157"/>
      <c r="Y72" s="179"/>
      <c r="Z72" s="179"/>
      <c r="AA72" s="179"/>
      <c r="AB72" s="179"/>
      <c r="AC72" s="179"/>
      <c r="AD72" s="216"/>
      <c r="AE72" s="216"/>
      <c r="AF72" s="205"/>
      <c r="AG72" s="205"/>
      <c r="AI72" s="205"/>
      <c r="AP72" s="205"/>
      <c r="AQ72" s="205"/>
      <c r="AR72" s="205"/>
      <c r="AS72" s="205"/>
    </row>
    <row r="73" spans="1:45" s="159" customFormat="1" ht="14.45" customHeight="1" x14ac:dyDescent="0.2">
      <c r="A73" s="190"/>
      <c r="B73" s="190" t="s">
        <v>700</v>
      </c>
      <c r="C73" s="245">
        <v>38</v>
      </c>
      <c r="D73" s="245">
        <v>28</v>
      </c>
      <c r="E73" s="245">
        <v>28</v>
      </c>
      <c r="F73" s="245">
        <v>34</v>
      </c>
      <c r="G73" s="245">
        <v>27</v>
      </c>
      <c r="H73" s="245">
        <v>0</v>
      </c>
      <c r="I73" s="245">
        <v>0</v>
      </c>
      <c r="J73" s="245">
        <v>0</v>
      </c>
      <c r="K73" s="245">
        <v>0</v>
      </c>
      <c r="L73" s="246">
        <v>0</v>
      </c>
      <c r="M73" s="246">
        <v>0</v>
      </c>
      <c r="N73" s="246">
        <v>0</v>
      </c>
      <c r="O73" s="252">
        <f t="shared" si="6"/>
        <v>155</v>
      </c>
      <c r="P73" s="157"/>
      <c r="Q73" s="157"/>
      <c r="R73" s="157"/>
      <c r="S73" s="157"/>
      <c r="T73" s="157"/>
      <c r="U73" s="157"/>
      <c r="V73" s="236"/>
      <c r="W73" s="157"/>
      <c r="X73" s="157"/>
      <c r="Y73" s="179"/>
      <c r="Z73" s="179"/>
      <c r="AA73" s="179"/>
      <c r="AB73" s="179"/>
      <c r="AC73" s="179"/>
      <c r="AD73" s="216"/>
      <c r="AE73" s="216"/>
      <c r="AF73" s="205"/>
      <c r="AG73" s="205"/>
      <c r="AI73" s="205"/>
      <c r="AP73" s="205"/>
      <c r="AQ73" s="205"/>
      <c r="AR73" s="205"/>
      <c r="AS73" s="205"/>
    </row>
    <row r="74" spans="1:45" s="159" customFormat="1" ht="14.45" customHeight="1" x14ac:dyDescent="0.2">
      <c r="A74" s="249" t="s">
        <v>716</v>
      </c>
      <c r="B74" s="249" t="s">
        <v>0</v>
      </c>
      <c r="C74" s="250">
        <f t="shared" ref="C74:N74" si="14">SUM(C75:C77)</f>
        <v>424</v>
      </c>
      <c r="D74" s="250">
        <f t="shared" si="14"/>
        <v>383</v>
      </c>
      <c r="E74" s="250">
        <f t="shared" si="14"/>
        <v>346</v>
      </c>
      <c r="F74" s="250">
        <f t="shared" si="14"/>
        <v>439</v>
      </c>
      <c r="G74" s="250">
        <f t="shared" si="14"/>
        <v>433</v>
      </c>
      <c r="H74" s="250">
        <f t="shared" si="14"/>
        <v>0</v>
      </c>
      <c r="I74" s="250">
        <f t="shared" si="14"/>
        <v>0</v>
      </c>
      <c r="J74" s="250">
        <f t="shared" si="14"/>
        <v>0</v>
      </c>
      <c r="K74" s="250">
        <f t="shared" si="14"/>
        <v>0</v>
      </c>
      <c r="L74" s="250">
        <f t="shared" si="14"/>
        <v>0</v>
      </c>
      <c r="M74" s="250">
        <f t="shared" si="14"/>
        <v>0</v>
      </c>
      <c r="N74" s="250">
        <f t="shared" si="14"/>
        <v>0</v>
      </c>
      <c r="O74" s="250">
        <f t="shared" si="6"/>
        <v>2025</v>
      </c>
      <c r="P74" s="157"/>
      <c r="Q74" s="157"/>
      <c r="R74" s="157"/>
      <c r="S74" s="157"/>
      <c r="T74" s="157"/>
      <c r="U74" s="157"/>
      <c r="V74" s="236"/>
      <c r="W74" s="157"/>
      <c r="X74" s="157"/>
      <c r="Y74" s="179"/>
      <c r="Z74" s="179"/>
      <c r="AA74" s="179"/>
      <c r="AB74" s="179"/>
      <c r="AC74" s="179"/>
      <c r="AD74" s="216"/>
      <c r="AE74" s="216"/>
      <c r="AF74" s="205"/>
      <c r="AG74" s="205"/>
      <c r="AI74" s="205"/>
      <c r="AP74" s="205"/>
      <c r="AQ74" s="205"/>
      <c r="AR74" s="205"/>
      <c r="AS74" s="205"/>
    </row>
    <row r="75" spans="1:45" s="159" customFormat="1" ht="14.45" customHeight="1" x14ac:dyDescent="0.2">
      <c r="A75" s="190"/>
      <c r="B75" s="190" t="s">
        <v>697</v>
      </c>
      <c r="C75" s="245">
        <v>296</v>
      </c>
      <c r="D75" s="245">
        <v>260</v>
      </c>
      <c r="E75" s="245">
        <v>243</v>
      </c>
      <c r="F75" s="245">
        <v>277</v>
      </c>
      <c r="G75" s="245">
        <v>211</v>
      </c>
      <c r="H75" s="245">
        <v>0</v>
      </c>
      <c r="I75" s="245">
        <v>0</v>
      </c>
      <c r="J75" s="245">
        <v>0</v>
      </c>
      <c r="K75" s="245">
        <v>0</v>
      </c>
      <c r="L75" s="246">
        <v>0</v>
      </c>
      <c r="M75" s="246">
        <v>0</v>
      </c>
      <c r="N75" s="246">
        <v>0</v>
      </c>
      <c r="O75" s="252">
        <f t="shared" si="6"/>
        <v>1287</v>
      </c>
      <c r="P75" s="157"/>
      <c r="Q75" s="157"/>
      <c r="R75" s="157"/>
      <c r="S75" s="157"/>
      <c r="T75" s="157"/>
      <c r="U75" s="157"/>
      <c r="V75" s="236"/>
      <c r="W75" s="157"/>
      <c r="X75" s="157"/>
      <c r="Y75" s="179"/>
      <c r="Z75" s="179"/>
      <c r="AA75" s="179"/>
      <c r="AB75" s="179"/>
      <c r="AC75" s="179"/>
      <c r="AD75" s="216"/>
      <c r="AE75" s="216"/>
      <c r="AF75" s="205"/>
      <c r="AG75" s="205"/>
      <c r="AI75" s="205"/>
      <c r="AP75" s="205"/>
      <c r="AQ75" s="205"/>
      <c r="AR75" s="205"/>
      <c r="AS75" s="205"/>
    </row>
    <row r="76" spans="1:45" s="159" customFormat="1" ht="14.45" customHeight="1" x14ac:dyDescent="0.2">
      <c r="A76" s="190"/>
      <c r="B76" s="190" t="s">
        <v>698</v>
      </c>
      <c r="C76" s="245">
        <v>83</v>
      </c>
      <c r="D76" s="245">
        <v>110</v>
      </c>
      <c r="E76" s="245">
        <v>83</v>
      </c>
      <c r="F76" s="245">
        <v>90</v>
      </c>
      <c r="G76" s="245">
        <v>86</v>
      </c>
      <c r="H76" s="245">
        <v>0</v>
      </c>
      <c r="I76" s="245">
        <v>0</v>
      </c>
      <c r="J76" s="245">
        <v>0</v>
      </c>
      <c r="K76" s="245">
        <v>0</v>
      </c>
      <c r="L76" s="246">
        <v>0</v>
      </c>
      <c r="M76" s="246">
        <v>0</v>
      </c>
      <c r="N76" s="246">
        <v>0</v>
      </c>
      <c r="O76" s="252">
        <f t="shared" si="6"/>
        <v>452</v>
      </c>
      <c r="P76" s="157"/>
      <c r="Q76" s="157"/>
      <c r="R76" s="157"/>
      <c r="S76" s="157"/>
      <c r="T76" s="157"/>
      <c r="U76" s="157"/>
      <c r="V76" s="236"/>
      <c r="W76" s="157"/>
      <c r="X76" s="157"/>
      <c r="Y76" s="179"/>
      <c r="Z76" s="179"/>
      <c r="AA76" s="179"/>
      <c r="AB76" s="179"/>
      <c r="AC76" s="179"/>
      <c r="AD76" s="216"/>
      <c r="AE76" s="216"/>
      <c r="AF76" s="205"/>
      <c r="AG76" s="205"/>
      <c r="AI76" s="205"/>
      <c r="AP76" s="205"/>
      <c r="AQ76" s="205"/>
      <c r="AR76" s="205"/>
      <c r="AS76" s="205"/>
    </row>
    <row r="77" spans="1:45" s="159" customFormat="1" ht="14.45" customHeight="1" x14ac:dyDescent="0.2">
      <c r="A77" s="190"/>
      <c r="B77" s="190" t="s">
        <v>700</v>
      </c>
      <c r="C77" s="245">
        <v>45</v>
      </c>
      <c r="D77" s="245">
        <v>13</v>
      </c>
      <c r="E77" s="245">
        <v>20</v>
      </c>
      <c r="F77" s="245">
        <v>72</v>
      </c>
      <c r="G77" s="245">
        <v>136</v>
      </c>
      <c r="H77" s="245">
        <v>0</v>
      </c>
      <c r="I77" s="245">
        <v>0</v>
      </c>
      <c r="J77" s="245">
        <v>0</v>
      </c>
      <c r="K77" s="245">
        <v>0</v>
      </c>
      <c r="L77" s="246">
        <v>0</v>
      </c>
      <c r="M77" s="246">
        <v>0</v>
      </c>
      <c r="N77" s="246">
        <v>0</v>
      </c>
      <c r="O77" s="252">
        <f t="shared" si="6"/>
        <v>286</v>
      </c>
      <c r="P77" s="157"/>
      <c r="Q77" s="157"/>
      <c r="R77" s="157"/>
      <c r="S77" s="157"/>
      <c r="T77" s="157"/>
      <c r="U77" s="157"/>
      <c r="V77" s="236"/>
      <c r="W77" s="157"/>
      <c r="X77" s="157"/>
      <c r="Y77" s="179"/>
      <c r="Z77" s="179"/>
      <c r="AA77" s="179"/>
      <c r="AB77" s="179"/>
      <c r="AC77" s="179"/>
      <c r="AD77" s="216"/>
      <c r="AE77" s="216"/>
      <c r="AF77" s="205"/>
      <c r="AG77" s="205"/>
      <c r="AI77" s="205"/>
      <c r="AP77" s="205"/>
      <c r="AQ77" s="205"/>
      <c r="AR77" s="205"/>
      <c r="AS77" s="205"/>
    </row>
    <row r="78" spans="1:45" s="159" customFormat="1" ht="14.45" customHeight="1" x14ac:dyDescent="0.2">
      <c r="A78" s="249" t="s">
        <v>717</v>
      </c>
      <c r="B78" s="249" t="s">
        <v>0</v>
      </c>
      <c r="C78" s="250">
        <f t="shared" ref="C78:N78" si="15">SUM(C79:C81)</f>
        <v>20</v>
      </c>
      <c r="D78" s="250">
        <f t="shared" si="15"/>
        <v>47</v>
      </c>
      <c r="E78" s="250">
        <f t="shared" si="15"/>
        <v>38</v>
      </c>
      <c r="F78" s="250">
        <f t="shared" si="15"/>
        <v>37</v>
      </c>
      <c r="G78" s="250">
        <f t="shared" si="15"/>
        <v>148</v>
      </c>
      <c r="H78" s="250">
        <f t="shared" si="15"/>
        <v>0</v>
      </c>
      <c r="I78" s="250">
        <f t="shared" si="15"/>
        <v>0</v>
      </c>
      <c r="J78" s="250">
        <f t="shared" si="15"/>
        <v>0</v>
      </c>
      <c r="K78" s="250">
        <f t="shared" si="15"/>
        <v>0</v>
      </c>
      <c r="L78" s="250">
        <f t="shared" si="15"/>
        <v>0</v>
      </c>
      <c r="M78" s="250">
        <f t="shared" si="15"/>
        <v>0</v>
      </c>
      <c r="N78" s="250">
        <f t="shared" si="15"/>
        <v>0</v>
      </c>
      <c r="O78" s="250">
        <f t="shared" si="6"/>
        <v>290</v>
      </c>
      <c r="P78" s="157"/>
      <c r="Q78" s="157"/>
      <c r="R78" s="157"/>
      <c r="S78" s="157"/>
      <c r="T78" s="157"/>
      <c r="U78" s="157"/>
      <c r="V78" s="236"/>
      <c r="W78" s="157"/>
      <c r="X78" s="157"/>
      <c r="Y78" s="179"/>
      <c r="Z78" s="179"/>
      <c r="AA78" s="179"/>
      <c r="AB78" s="179"/>
      <c r="AC78" s="179"/>
      <c r="AD78" s="216"/>
      <c r="AE78" s="216"/>
      <c r="AF78" s="205"/>
      <c r="AG78" s="205"/>
      <c r="AI78" s="205"/>
      <c r="AP78" s="205"/>
      <c r="AQ78" s="205"/>
      <c r="AR78" s="205"/>
      <c r="AS78" s="205"/>
    </row>
    <row r="79" spans="1:45" s="159" customFormat="1" ht="14.45" customHeight="1" x14ac:dyDescent="0.2">
      <c r="A79" s="190"/>
      <c r="B79" s="190" t="s">
        <v>697</v>
      </c>
      <c r="C79" s="245">
        <v>6</v>
      </c>
      <c r="D79" s="245">
        <v>17</v>
      </c>
      <c r="E79" s="245">
        <v>21</v>
      </c>
      <c r="F79" s="245">
        <v>9</v>
      </c>
      <c r="G79" s="245">
        <v>65</v>
      </c>
      <c r="H79" s="245">
        <v>0</v>
      </c>
      <c r="I79" s="245">
        <v>0</v>
      </c>
      <c r="J79" s="245">
        <v>0</v>
      </c>
      <c r="K79" s="245">
        <v>0</v>
      </c>
      <c r="L79" s="246">
        <v>0</v>
      </c>
      <c r="M79" s="246">
        <v>0</v>
      </c>
      <c r="N79" s="246">
        <v>0</v>
      </c>
      <c r="O79" s="252">
        <f t="shared" si="6"/>
        <v>118</v>
      </c>
      <c r="P79" s="157"/>
      <c r="Q79" s="157"/>
      <c r="R79" s="157"/>
      <c r="S79" s="157"/>
      <c r="T79" s="157"/>
      <c r="U79" s="157"/>
      <c r="V79" s="236"/>
      <c r="W79" s="157"/>
      <c r="X79" s="157"/>
      <c r="Y79" s="179"/>
      <c r="Z79" s="179"/>
      <c r="AA79" s="179"/>
      <c r="AB79" s="179"/>
      <c r="AC79" s="179"/>
      <c r="AD79" s="216"/>
      <c r="AE79" s="216"/>
      <c r="AF79" s="205"/>
      <c r="AG79" s="205"/>
      <c r="AI79" s="205"/>
      <c r="AP79" s="205"/>
      <c r="AQ79" s="205"/>
      <c r="AR79" s="205"/>
      <c r="AS79" s="205"/>
    </row>
    <row r="80" spans="1:45" s="159" customFormat="1" ht="14.45" customHeight="1" x14ac:dyDescent="0.2">
      <c r="A80" s="190"/>
      <c r="B80" s="190" t="s">
        <v>698</v>
      </c>
      <c r="C80" s="245">
        <v>7</v>
      </c>
      <c r="D80" s="245">
        <v>8</v>
      </c>
      <c r="E80" s="245">
        <v>3</v>
      </c>
      <c r="F80" s="245">
        <v>5</v>
      </c>
      <c r="G80" s="245">
        <v>28</v>
      </c>
      <c r="H80" s="245">
        <v>0</v>
      </c>
      <c r="I80" s="245">
        <v>0</v>
      </c>
      <c r="J80" s="245">
        <v>0</v>
      </c>
      <c r="K80" s="245">
        <v>0</v>
      </c>
      <c r="L80" s="246">
        <v>0</v>
      </c>
      <c r="M80" s="246">
        <v>0</v>
      </c>
      <c r="N80" s="246">
        <v>0</v>
      </c>
      <c r="O80" s="252">
        <f t="shared" si="6"/>
        <v>51</v>
      </c>
      <c r="P80" s="157"/>
      <c r="Q80" s="157"/>
      <c r="R80" s="157"/>
      <c r="S80" s="157"/>
      <c r="T80" s="157"/>
      <c r="U80" s="157"/>
      <c r="V80" s="236"/>
      <c r="W80" s="157"/>
      <c r="X80" s="157"/>
      <c r="Y80" s="179"/>
      <c r="Z80" s="179"/>
      <c r="AA80" s="179"/>
      <c r="AB80" s="179"/>
      <c r="AC80" s="179"/>
      <c r="AD80" s="216"/>
      <c r="AE80" s="216"/>
      <c r="AF80" s="205"/>
      <c r="AG80" s="205"/>
      <c r="AI80" s="205"/>
      <c r="AP80" s="205"/>
      <c r="AQ80" s="205"/>
      <c r="AR80" s="205"/>
      <c r="AS80" s="205"/>
    </row>
    <row r="81" spans="1:45" s="159" customFormat="1" ht="14.45" customHeight="1" x14ac:dyDescent="0.2">
      <c r="A81" s="190"/>
      <c r="B81" s="190" t="s">
        <v>700</v>
      </c>
      <c r="C81" s="245">
        <v>7</v>
      </c>
      <c r="D81" s="245">
        <v>22</v>
      </c>
      <c r="E81" s="245">
        <v>14</v>
      </c>
      <c r="F81" s="245">
        <v>23</v>
      </c>
      <c r="G81" s="245">
        <v>55</v>
      </c>
      <c r="H81" s="245">
        <v>0</v>
      </c>
      <c r="I81" s="245">
        <v>0</v>
      </c>
      <c r="J81" s="245">
        <v>0</v>
      </c>
      <c r="K81" s="245">
        <v>0</v>
      </c>
      <c r="L81" s="246">
        <v>0</v>
      </c>
      <c r="M81" s="246">
        <v>0</v>
      </c>
      <c r="N81" s="246">
        <v>0</v>
      </c>
      <c r="O81" s="252">
        <f t="shared" si="6"/>
        <v>121</v>
      </c>
      <c r="P81" s="157"/>
      <c r="Q81" s="157"/>
      <c r="R81" s="157"/>
      <c r="S81" s="157"/>
      <c r="T81" s="157"/>
      <c r="U81" s="157"/>
      <c r="V81" s="236"/>
      <c r="W81" s="157"/>
      <c r="X81" s="157"/>
      <c r="Y81" s="179"/>
      <c r="Z81" s="179"/>
      <c r="AA81" s="179"/>
      <c r="AB81" s="179"/>
      <c r="AC81" s="179"/>
      <c r="AD81" s="216"/>
      <c r="AE81" s="216"/>
      <c r="AF81" s="205"/>
      <c r="AG81" s="205"/>
      <c r="AI81" s="205"/>
      <c r="AP81" s="205"/>
      <c r="AQ81" s="205"/>
      <c r="AR81" s="205"/>
      <c r="AS81" s="205"/>
    </row>
    <row r="82" spans="1:45" s="159" customFormat="1" ht="14.45" customHeight="1" x14ac:dyDescent="0.2">
      <c r="A82" s="249" t="s">
        <v>678</v>
      </c>
      <c r="B82" s="249" t="s">
        <v>0</v>
      </c>
      <c r="C82" s="250">
        <f t="shared" ref="C82:N82" si="16">SUM(C83:C85)</f>
        <v>3</v>
      </c>
      <c r="D82" s="250">
        <f t="shared" si="16"/>
        <v>2</v>
      </c>
      <c r="E82" s="250">
        <f t="shared" si="16"/>
        <v>4</v>
      </c>
      <c r="F82" s="250">
        <f t="shared" si="16"/>
        <v>1</v>
      </c>
      <c r="G82" s="250">
        <f t="shared" si="16"/>
        <v>2</v>
      </c>
      <c r="H82" s="250">
        <f t="shared" si="16"/>
        <v>0</v>
      </c>
      <c r="I82" s="250">
        <f t="shared" si="16"/>
        <v>0</v>
      </c>
      <c r="J82" s="250">
        <f t="shared" si="16"/>
        <v>0</v>
      </c>
      <c r="K82" s="250">
        <f t="shared" si="16"/>
        <v>0</v>
      </c>
      <c r="L82" s="250">
        <f t="shared" si="16"/>
        <v>0</v>
      </c>
      <c r="M82" s="250">
        <f t="shared" si="16"/>
        <v>0</v>
      </c>
      <c r="N82" s="250">
        <f t="shared" si="16"/>
        <v>0</v>
      </c>
      <c r="O82" s="250">
        <f t="shared" si="6"/>
        <v>12</v>
      </c>
      <c r="P82" s="157"/>
      <c r="Q82" s="157"/>
      <c r="R82" s="157"/>
      <c r="S82" s="157"/>
      <c r="T82" s="157"/>
      <c r="U82" s="157"/>
      <c r="V82" s="236"/>
      <c r="W82" s="157"/>
      <c r="X82" s="157"/>
      <c r="Y82" s="179"/>
      <c r="Z82" s="179"/>
      <c r="AA82" s="179"/>
      <c r="AB82" s="179"/>
      <c r="AC82" s="179"/>
      <c r="AD82" s="216"/>
      <c r="AE82" s="216"/>
      <c r="AF82" s="205"/>
      <c r="AG82" s="205"/>
      <c r="AI82" s="205"/>
      <c r="AP82" s="205"/>
      <c r="AQ82" s="205"/>
      <c r="AR82" s="205"/>
      <c r="AS82" s="205"/>
    </row>
    <row r="83" spans="1:45" s="159" customFormat="1" ht="14.45" customHeight="1" x14ac:dyDescent="0.2">
      <c r="A83" s="190"/>
      <c r="B83" s="190" t="s">
        <v>697</v>
      </c>
      <c r="C83" s="245">
        <v>0</v>
      </c>
      <c r="D83" s="245">
        <v>0</v>
      </c>
      <c r="E83" s="245">
        <v>2</v>
      </c>
      <c r="F83" s="245">
        <v>0</v>
      </c>
      <c r="G83" s="245">
        <v>0</v>
      </c>
      <c r="H83" s="245">
        <v>0</v>
      </c>
      <c r="I83" s="245">
        <v>0</v>
      </c>
      <c r="J83" s="245">
        <v>0</v>
      </c>
      <c r="K83" s="245">
        <v>0</v>
      </c>
      <c r="L83" s="246">
        <v>0</v>
      </c>
      <c r="M83" s="246">
        <v>0</v>
      </c>
      <c r="N83" s="246">
        <v>0</v>
      </c>
      <c r="O83" s="252">
        <f t="shared" si="6"/>
        <v>2</v>
      </c>
      <c r="P83" s="157"/>
      <c r="Q83" s="157"/>
      <c r="R83" s="157"/>
      <c r="S83" s="157"/>
      <c r="T83" s="157"/>
      <c r="U83" s="157"/>
      <c r="V83" s="236"/>
      <c r="W83" s="157"/>
      <c r="X83" s="157"/>
      <c r="Y83" s="179"/>
      <c r="Z83" s="179"/>
      <c r="AA83" s="179"/>
      <c r="AB83" s="179"/>
      <c r="AC83" s="179"/>
      <c r="AD83" s="216"/>
      <c r="AE83" s="216"/>
      <c r="AF83" s="205"/>
      <c r="AG83" s="205"/>
      <c r="AI83" s="205"/>
      <c r="AP83" s="205"/>
      <c r="AQ83" s="205"/>
      <c r="AR83" s="205"/>
      <c r="AS83" s="205"/>
    </row>
    <row r="84" spans="1:45" s="159" customFormat="1" ht="14.45" customHeight="1" x14ac:dyDescent="0.2">
      <c r="A84" s="190"/>
      <c r="B84" s="190" t="s">
        <v>698</v>
      </c>
      <c r="C84" s="245">
        <v>0</v>
      </c>
      <c r="D84" s="245">
        <v>0</v>
      </c>
      <c r="E84" s="245">
        <v>0</v>
      </c>
      <c r="F84" s="245">
        <v>0</v>
      </c>
      <c r="G84" s="245">
        <v>1</v>
      </c>
      <c r="H84" s="245">
        <v>0</v>
      </c>
      <c r="I84" s="245">
        <v>0</v>
      </c>
      <c r="J84" s="245">
        <v>0</v>
      </c>
      <c r="K84" s="245">
        <v>0</v>
      </c>
      <c r="L84" s="246">
        <v>0</v>
      </c>
      <c r="M84" s="246">
        <v>0</v>
      </c>
      <c r="N84" s="246">
        <v>0</v>
      </c>
      <c r="O84" s="252">
        <f t="shared" si="6"/>
        <v>1</v>
      </c>
      <c r="P84" s="157"/>
      <c r="Q84" s="157"/>
      <c r="R84" s="157"/>
      <c r="S84" s="157"/>
      <c r="T84" s="157"/>
      <c r="U84" s="157"/>
      <c r="V84" s="236"/>
      <c r="W84" s="157"/>
      <c r="X84" s="157"/>
      <c r="Y84" s="179"/>
      <c r="Z84" s="179"/>
      <c r="AA84" s="179"/>
      <c r="AB84" s="179"/>
      <c r="AC84" s="179"/>
      <c r="AD84" s="216"/>
      <c r="AE84" s="216"/>
      <c r="AF84" s="205"/>
      <c r="AG84" s="205"/>
      <c r="AI84" s="205"/>
      <c r="AP84" s="205"/>
      <c r="AQ84" s="205"/>
      <c r="AR84" s="205"/>
      <c r="AS84" s="205"/>
    </row>
    <row r="85" spans="1:45" s="159" customFormat="1" ht="14.45" customHeight="1" x14ac:dyDescent="0.2">
      <c r="A85" s="190"/>
      <c r="B85" s="190" t="s">
        <v>700</v>
      </c>
      <c r="C85" s="245">
        <v>3</v>
      </c>
      <c r="D85" s="245">
        <v>2</v>
      </c>
      <c r="E85" s="245">
        <v>2</v>
      </c>
      <c r="F85" s="245">
        <v>1</v>
      </c>
      <c r="G85" s="245">
        <v>1</v>
      </c>
      <c r="H85" s="245">
        <v>0</v>
      </c>
      <c r="I85" s="245">
        <v>0</v>
      </c>
      <c r="J85" s="245">
        <v>0</v>
      </c>
      <c r="K85" s="245">
        <v>0</v>
      </c>
      <c r="L85" s="246">
        <v>0</v>
      </c>
      <c r="M85" s="246">
        <v>0</v>
      </c>
      <c r="N85" s="246">
        <v>0</v>
      </c>
      <c r="O85" s="252">
        <f t="shared" si="6"/>
        <v>9</v>
      </c>
      <c r="P85" s="157"/>
      <c r="Q85" s="157"/>
      <c r="R85" s="157"/>
      <c r="S85" s="157"/>
      <c r="T85" s="157"/>
      <c r="U85" s="157"/>
      <c r="V85" s="236"/>
      <c r="W85" s="157"/>
      <c r="X85" s="157"/>
      <c r="Y85" s="179"/>
      <c r="Z85" s="179"/>
      <c r="AA85" s="179"/>
      <c r="AB85" s="179"/>
      <c r="AC85" s="179"/>
      <c r="AD85" s="216"/>
      <c r="AE85" s="216"/>
      <c r="AF85" s="205"/>
      <c r="AG85" s="205"/>
      <c r="AI85" s="205"/>
      <c r="AP85" s="205"/>
      <c r="AQ85" s="205"/>
      <c r="AR85" s="205"/>
      <c r="AS85" s="205"/>
    </row>
    <row r="86" spans="1:45" s="159" customFormat="1" ht="12" x14ac:dyDescent="0.2">
      <c r="A86" s="222"/>
      <c r="E86" s="157"/>
      <c r="F86" s="157"/>
      <c r="G86" s="157"/>
      <c r="Q86" s="157"/>
      <c r="R86" s="168"/>
      <c r="S86" s="168"/>
      <c r="T86" s="185"/>
      <c r="U86" s="185"/>
      <c r="V86" s="253"/>
      <c r="W86" s="168"/>
      <c r="X86" s="185"/>
      <c r="Y86" s="185"/>
      <c r="Z86" s="168"/>
      <c r="AA86" s="168"/>
      <c r="AB86" s="168"/>
      <c r="AC86" s="200"/>
      <c r="AD86" s="200"/>
      <c r="AE86" s="200"/>
      <c r="AF86" s="200"/>
      <c r="AQ86" s="205"/>
      <c r="AS86" s="205"/>
    </row>
    <row r="87" spans="1:45" s="157" customFormat="1" ht="18" customHeight="1" x14ac:dyDescent="0.2">
      <c r="A87" s="385"/>
      <c r="B87" s="376"/>
      <c r="C87" s="376"/>
      <c r="D87" s="376"/>
      <c r="E87" s="376"/>
      <c r="F87" s="376"/>
      <c r="G87" s="376"/>
      <c r="H87" s="376"/>
      <c r="I87" s="376"/>
      <c r="J87" s="376"/>
      <c r="K87" s="376"/>
      <c r="L87" s="376"/>
      <c r="M87" s="376"/>
      <c r="N87" s="376"/>
      <c r="O87" s="376"/>
      <c r="P87" s="376"/>
      <c r="Q87" s="376"/>
      <c r="R87" s="376"/>
      <c r="S87" s="376"/>
      <c r="T87" s="376"/>
      <c r="U87" s="376"/>
      <c r="V87" s="386"/>
      <c r="W87" s="168"/>
      <c r="X87" s="168"/>
      <c r="Y87" s="168"/>
      <c r="Z87" s="168"/>
    </row>
    <row r="88" spans="1:45" s="159" customFormat="1" ht="12" x14ac:dyDescent="0.2">
      <c r="A88" s="222"/>
      <c r="F88" s="157"/>
      <c r="G88" s="157"/>
      <c r="H88" s="157"/>
      <c r="K88" s="157"/>
      <c r="L88" s="168"/>
      <c r="M88" s="168"/>
      <c r="N88" s="168"/>
      <c r="O88" s="168"/>
      <c r="P88" s="168"/>
      <c r="Q88" s="168"/>
      <c r="R88" s="168"/>
      <c r="S88" s="168"/>
      <c r="T88" s="168"/>
      <c r="U88" s="168"/>
      <c r="V88" s="221"/>
      <c r="W88" s="200"/>
      <c r="X88" s="200"/>
      <c r="Y88" s="200"/>
      <c r="Z88" s="200"/>
    </row>
    <row r="89" spans="1:45" s="159" customFormat="1" ht="23.25" customHeight="1" x14ac:dyDescent="0.2">
      <c r="A89" s="387" t="s">
        <v>718</v>
      </c>
      <c r="B89" s="388"/>
      <c r="C89" s="388"/>
      <c r="D89" s="388"/>
      <c r="E89" s="388"/>
      <c r="F89" s="388"/>
      <c r="G89" s="388"/>
      <c r="H89" s="388"/>
      <c r="I89" s="388"/>
      <c r="J89" s="388"/>
      <c r="K89" s="388"/>
      <c r="L89" s="388"/>
      <c r="M89" s="388"/>
      <c r="N89" s="388"/>
      <c r="O89" s="168"/>
      <c r="P89" s="168"/>
      <c r="Q89" s="235"/>
      <c r="R89" s="235"/>
      <c r="S89" s="235"/>
      <c r="T89" s="235"/>
      <c r="U89" s="235"/>
      <c r="V89" s="254"/>
      <c r="W89" s="201"/>
      <c r="X89" s="201"/>
      <c r="Y89" s="201"/>
      <c r="Z89" s="201"/>
      <c r="AA89" s="204"/>
      <c r="AB89" s="204"/>
    </row>
    <row r="90" spans="1:45" s="159" customFormat="1" ht="22.5" customHeight="1" x14ac:dyDescent="0.2">
      <c r="A90" s="175" t="s">
        <v>684</v>
      </c>
      <c r="B90" s="175" t="s">
        <v>685</v>
      </c>
      <c r="C90" s="175" t="s">
        <v>686</v>
      </c>
      <c r="D90" s="175" t="s">
        <v>687</v>
      </c>
      <c r="E90" s="175" t="s">
        <v>688</v>
      </c>
      <c r="F90" s="175" t="s">
        <v>689</v>
      </c>
      <c r="G90" s="175" t="s">
        <v>690</v>
      </c>
      <c r="H90" s="175" t="s">
        <v>691</v>
      </c>
      <c r="I90" s="175" t="s">
        <v>692</v>
      </c>
      <c r="J90" s="175" t="s">
        <v>693</v>
      </c>
      <c r="K90" s="175" t="s">
        <v>694</v>
      </c>
      <c r="L90" s="175" t="s">
        <v>695</v>
      </c>
      <c r="M90" s="175" t="s">
        <v>696</v>
      </c>
      <c r="N90" s="175" t="s">
        <v>719</v>
      </c>
      <c r="O90" s="168"/>
      <c r="P90" s="235"/>
      <c r="Q90" s="235"/>
      <c r="R90" s="235"/>
      <c r="S90" s="235"/>
      <c r="T90" s="235"/>
      <c r="U90" s="235"/>
      <c r="V90" s="254"/>
      <c r="W90" s="201"/>
      <c r="X90" s="201"/>
      <c r="Y90" s="201"/>
      <c r="Z90" s="201"/>
      <c r="AA90" s="204"/>
      <c r="AB90" s="204"/>
      <c r="AC90" s="204"/>
      <c r="AD90" s="204"/>
      <c r="AE90" s="204"/>
      <c r="AF90" s="204"/>
    </row>
    <row r="91" spans="1:45" s="159" customFormat="1" ht="12" x14ac:dyDescent="0.2">
      <c r="A91" s="255" t="s">
        <v>720</v>
      </c>
      <c r="B91" s="256">
        <v>28300.774193548401</v>
      </c>
      <c r="C91" s="257">
        <v>28815.9</v>
      </c>
      <c r="D91" s="258">
        <v>26108.451612903202</v>
      </c>
      <c r="E91" s="257">
        <v>26972.3870967742</v>
      </c>
      <c r="F91" s="258">
        <v>27412.958333333299</v>
      </c>
      <c r="G91" s="257">
        <v>0</v>
      </c>
      <c r="H91" s="257">
        <v>0</v>
      </c>
      <c r="I91" s="258">
        <v>0</v>
      </c>
      <c r="J91" s="257">
        <v>0</v>
      </c>
      <c r="K91" s="258">
        <v>0</v>
      </c>
      <c r="L91" s="258">
        <v>0</v>
      </c>
      <c r="M91" s="257">
        <v>0</v>
      </c>
      <c r="N91" s="258">
        <v>27518.489795918402</v>
      </c>
      <c r="O91" s="259"/>
      <c r="P91" s="260"/>
      <c r="Q91" s="260"/>
      <c r="R91" s="260"/>
      <c r="S91" s="260"/>
      <c r="T91" s="260"/>
      <c r="U91" s="260"/>
      <c r="V91" s="261"/>
      <c r="W91" s="262"/>
      <c r="X91" s="262"/>
      <c r="Y91" s="262"/>
      <c r="Z91" s="262"/>
      <c r="AA91" s="263"/>
      <c r="AB91" s="263"/>
    </row>
    <row r="92" spans="1:45" s="159" customFormat="1" ht="12" x14ac:dyDescent="0.2">
      <c r="A92" s="264" t="s">
        <v>697</v>
      </c>
      <c r="B92" s="219">
        <v>1605.4838709677399</v>
      </c>
      <c r="C92" s="265">
        <v>1741.36666666667</v>
      </c>
      <c r="D92" s="265">
        <v>1880.8709677419399</v>
      </c>
      <c r="E92" s="265">
        <v>1903.6774193548399</v>
      </c>
      <c r="F92" s="265">
        <v>1815.4583333333301</v>
      </c>
      <c r="G92" s="265">
        <v>0</v>
      </c>
      <c r="H92" s="265">
        <v>0</v>
      </c>
      <c r="I92" s="265">
        <v>0</v>
      </c>
      <c r="J92" s="265">
        <v>0</v>
      </c>
      <c r="K92" s="265">
        <v>0</v>
      </c>
      <c r="L92" s="265">
        <v>0</v>
      </c>
      <c r="M92" s="265">
        <v>0</v>
      </c>
      <c r="N92" s="265">
        <v>1788.4557823129301</v>
      </c>
      <c r="O92" s="168"/>
      <c r="P92" s="260"/>
      <c r="Q92" s="260"/>
      <c r="R92" s="260"/>
      <c r="S92" s="260"/>
      <c r="T92" s="260"/>
      <c r="U92" s="185"/>
      <c r="V92" s="261"/>
      <c r="W92" s="262"/>
      <c r="X92" s="262"/>
      <c r="Y92" s="262"/>
      <c r="Z92" s="262"/>
      <c r="AA92" s="263"/>
      <c r="AB92" s="263"/>
      <c r="AC92" s="263"/>
      <c r="AD92" s="263"/>
      <c r="AE92" s="263"/>
      <c r="AF92" s="263"/>
      <c r="AG92" s="263"/>
    </row>
    <row r="93" spans="1:45" s="159" customFormat="1" ht="12" x14ac:dyDescent="0.2">
      <c r="A93" s="266" t="s">
        <v>698</v>
      </c>
      <c r="B93" s="219">
        <v>700.22580645161304</v>
      </c>
      <c r="C93" s="265">
        <v>678.46666666666704</v>
      </c>
      <c r="D93" s="265">
        <v>687.09677419354796</v>
      </c>
      <c r="E93" s="265">
        <v>722.83870967741905</v>
      </c>
      <c r="F93" s="265">
        <v>724.04166666666697</v>
      </c>
      <c r="G93" s="265">
        <v>0</v>
      </c>
      <c r="H93" s="265">
        <v>0</v>
      </c>
      <c r="I93" s="265">
        <v>0</v>
      </c>
      <c r="J93" s="265">
        <v>0</v>
      </c>
      <c r="K93" s="265">
        <v>0</v>
      </c>
      <c r="L93" s="265">
        <v>0</v>
      </c>
      <c r="M93" s="265">
        <v>0</v>
      </c>
      <c r="N93" s="265">
        <v>701.67346938775495</v>
      </c>
      <c r="O93" s="168"/>
      <c r="P93" s="235"/>
      <c r="Q93" s="235"/>
      <c r="R93" s="235"/>
      <c r="S93" s="235"/>
      <c r="T93" s="235"/>
      <c r="U93" s="235"/>
      <c r="V93" s="254"/>
      <c r="W93" s="201"/>
      <c r="X93" s="201"/>
      <c r="Y93" s="201"/>
      <c r="Z93" s="201"/>
      <c r="AA93" s="263"/>
      <c r="AB93" s="263"/>
      <c r="AC93" s="263"/>
      <c r="AG93" s="263"/>
    </row>
    <row r="94" spans="1:45" s="268" customFormat="1" ht="12" x14ac:dyDescent="0.2">
      <c r="A94" s="266" t="s">
        <v>700</v>
      </c>
      <c r="B94" s="219">
        <v>25995.064516129001</v>
      </c>
      <c r="C94" s="265">
        <v>26396.066666666698</v>
      </c>
      <c r="D94" s="265">
        <v>23540.483870967699</v>
      </c>
      <c r="E94" s="265">
        <v>24345.870967741899</v>
      </c>
      <c r="F94" s="265">
        <v>24873.458333333299</v>
      </c>
      <c r="G94" s="265">
        <v>0</v>
      </c>
      <c r="H94" s="265">
        <v>0</v>
      </c>
      <c r="I94" s="265">
        <v>0</v>
      </c>
      <c r="J94" s="265">
        <v>0</v>
      </c>
      <c r="K94" s="265">
        <v>0</v>
      </c>
      <c r="L94" s="265">
        <v>0</v>
      </c>
      <c r="M94" s="265">
        <v>0</v>
      </c>
      <c r="N94" s="265">
        <v>25028.360544217699</v>
      </c>
      <c r="O94" s="260"/>
      <c r="P94" s="260"/>
      <c r="Q94" s="260"/>
      <c r="R94" s="260"/>
      <c r="S94" s="260"/>
      <c r="T94" s="260"/>
      <c r="U94" s="260"/>
      <c r="V94" s="261"/>
      <c r="W94" s="267"/>
      <c r="X94" s="267"/>
      <c r="Y94" s="267"/>
      <c r="Z94" s="267"/>
      <c r="AA94" s="267"/>
      <c r="AB94" s="267"/>
      <c r="AC94" s="267"/>
      <c r="AD94" s="267"/>
      <c r="AE94" s="267"/>
      <c r="AF94" s="267"/>
      <c r="AG94" s="267"/>
    </row>
    <row r="95" spans="1:45" s="159" customFormat="1" ht="12" x14ac:dyDescent="0.2">
      <c r="A95" s="255" t="s">
        <v>721</v>
      </c>
      <c r="B95" s="256">
        <v>10212.677419354801</v>
      </c>
      <c r="C95" s="257">
        <v>10379.166666666701</v>
      </c>
      <c r="D95" s="258">
        <v>10888.516129032299</v>
      </c>
      <c r="E95" s="257">
        <v>11218.580645161301</v>
      </c>
      <c r="F95" s="258">
        <v>11543.416666666701</v>
      </c>
      <c r="G95" s="257">
        <v>0</v>
      </c>
      <c r="H95" s="257">
        <v>0</v>
      </c>
      <c r="I95" s="258">
        <v>0</v>
      </c>
      <c r="J95" s="257">
        <v>0</v>
      </c>
      <c r="K95" s="258">
        <v>0</v>
      </c>
      <c r="L95" s="258">
        <v>0</v>
      </c>
      <c r="M95" s="257">
        <v>0</v>
      </c>
      <c r="N95" s="258">
        <v>10818.5714285714</v>
      </c>
      <c r="O95" s="168"/>
      <c r="P95" s="260"/>
      <c r="Q95" s="260"/>
      <c r="R95" s="260"/>
      <c r="S95" s="260"/>
      <c r="T95" s="260"/>
      <c r="U95" s="260"/>
      <c r="V95" s="261"/>
      <c r="W95" s="263"/>
      <c r="X95" s="263"/>
      <c r="Y95" s="263"/>
      <c r="Z95" s="263"/>
      <c r="AA95" s="263"/>
      <c r="AB95" s="263"/>
      <c r="AC95" s="263"/>
      <c r="AD95" s="263"/>
      <c r="AE95" s="263"/>
      <c r="AF95" s="263"/>
      <c r="AG95" s="263"/>
    </row>
    <row r="96" spans="1:45" s="159" customFormat="1" ht="12" x14ac:dyDescent="0.2">
      <c r="A96" s="264" t="s">
        <v>697</v>
      </c>
      <c r="B96" s="219">
        <v>6901.8709677419401</v>
      </c>
      <c r="C96" s="265">
        <v>7063.7333333333299</v>
      </c>
      <c r="D96" s="265">
        <v>7264.0322580645197</v>
      </c>
      <c r="E96" s="265">
        <v>7322.2903225806403</v>
      </c>
      <c r="F96" s="265">
        <v>7621.375</v>
      </c>
      <c r="G96" s="265">
        <v>0</v>
      </c>
      <c r="H96" s="265">
        <v>0</v>
      </c>
      <c r="I96" s="265">
        <v>0</v>
      </c>
      <c r="J96" s="265">
        <v>0</v>
      </c>
      <c r="K96" s="265">
        <v>0</v>
      </c>
      <c r="L96" s="265">
        <v>0</v>
      </c>
      <c r="M96" s="265">
        <v>0</v>
      </c>
      <c r="N96" s="265">
        <v>7217.4081632653097</v>
      </c>
      <c r="O96" s="168"/>
      <c r="P96" s="260"/>
      <c r="Q96" s="260"/>
      <c r="R96" s="260"/>
      <c r="S96" s="260"/>
      <c r="T96" s="260"/>
      <c r="U96" s="260"/>
      <c r="V96" s="261"/>
      <c r="W96" s="263"/>
      <c r="X96" s="263"/>
      <c r="Y96" s="263"/>
      <c r="Z96" s="263"/>
      <c r="AA96" s="263"/>
      <c r="AB96" s="263"/>
      <c r="AC96" s="205"/>
      <c r="AD96" s="263"/>
      <c r="AE96" s="263"/>
      <c r="AF96" s="263"/>
      <c r="AG96" s="263"/>
    </row>
    <row r="97" spans="1:34" s="159" customFormat="1" ht="12" x14ac:dyDescent="0.2">
      <c r="A97" s="266" t="s">
        <v>698</v>
      </c>
      <c r="B97" s="219">
        <v>2322.9677419354798</v>
      </c>
      <c r="C97" s="265">
        <v>2358.4</v>
      </c>
      <c r="D97" s="265">
        <v>2525</v>
      </c>
      <c r="E97" s="265">
        <v>2693.3548387096798</v>
      </c>
      <c r="F97" s="265">
        <v>2831.375</v>
      </c>
      <c r="G97" s="265">
        <v>0</v>
      </c>
      <c r="H97" s="265">
        <v>0</v>
      </c>
      <c r="I97" s="265">
        <v>0</v>
      </c>
      <c r="J97" s="265">
        <v>0</v>
      </c>
      <c r="K97" s="265">
        <v>0</v>
      </c>
      <c r="L97" s="265">
        <v>0</v>
      </c>
      <c r="M97" s="265">
        <v>0</v>
      </c>
      <c r="N97" s="265">
        <v>2533.9183673469402</v>
      </c>
      <c r="O97" s="168"/>
      <c r="P97" s="260"/>
      <c r="Q97" s="260"/>
      <c r="R97" s="260"/>
      <c r="S97" s="260"/>
      <c r="T97" s="185"/>
      <c r="U97" s="260"/>
      <c r="V97" s="261"/>
      <c r="W97" s="263"/>
      <c r="X97" s="263"/>
      <c r="Y97" s="263"/>
      <c r="Z97" s="263"/>
      <c r="AA97" s="263"/>
      <c r="AB97" s="263"/>
      <c r="AC97" s="263"/>
      <c r="AD97" s="263"/>
      <c r="AE97" s="263"/>
      <c r="AF97" s="263"/>
      <c r="AG97" s="263"/>
    </row>
    <row r="98" spans="1:34" s="159" customFormat="1" ht="12" x14ac:dyDescent="0.2">
      <c r="A98" s="266" t="s">
        <v>700</v>
      </c>
      <c r="B98" s="265">
        <v>987.83870967741905</v>
      </c>
      <c r="C98" s="265">
        <v>957.03333333333296</v>
      </c>
      <c r="D98" s="265">
        <v>1099.4838709677399</v>
      </c>
      <c r="E98" s="265">
        <v>1202.9354838709701</v>
      </c>
      <c r="F98" s="265">
        <v>1090.6666666666699</v>
      </c>
      <c r="G98" s="265">
        <v>0</v>
      </c>
      <c r="H98" s="265">
        <v>0</v>
      </c>
      <c r="I98" s="265">
        <v>0</v>
      </c>
      <c r="J98" s="265">
        <v>0</v>
      </c>
      <c r="K98" s="265">
        <v>0</v>
      </c>
      <c r="L98" s="265">
        <v>0</v>
      </c>
      <c r="M98" s="265">
        <v>0</v>
      </c>
      <c r="N98" s="265">
        <v>1067.24489795918</v>
      </c>
      <c r="O98" s="168"/>
      <c r="P98" s="260"/>
      <c r="Q98" s="260"/>
      <c r="R98" s="260"/>
      <c r="S98" s="260"/>
      <c r="T98" s="260"/>
      <c r="U98" s="260"/>
      <c r="V98" s="261"/>
      <c r="W98" s="263"/>
      <c r="X98" s="263"/>
      <c r="Y98" s="263"/>
      <c r="Z98" s="205"/>
      <c r="AA98" s="263"/>
      <c r="AB98" s="263"/>
      <c r="AC98" s="263"/>
      <c r="AD98" s="263"/>
      <c r="AG98" s="263"/>
    </row>
    <row r="99" spans="1:34" s="159" customFormat="1" ht="12" x14ac:dyDescent="0.2">
      <c r="A99" s="255" t="s">
        <v>722</v>
      </c>
      <c r="B99" s="256">
        <v>38513.451612903198</v>
      </c>
      <c r="C99" s="257">
        <v>39195.066666666702</v>
      </c>
      <c r="D99" s="258">
        <v>36996.967741935499</v>
      </c>
      <c r="E99" s="257">
        <v>38190.967741935499</v>
      </c>
      <c r="F99" s="258">
        <v>38956.375</v>
      </c>
      <c r="G99" s="257">
        <v>0</v>
      </c>
      <c r="H99" s="257">
        <v>0</v>
      </c>
      <c r="I99" s="258">
        <v>0</v>
      </c>
      <c r="J99" s="257">
        <v>0</v>
      </c>
      <c r="K99" s="258">
        <v>0</v>
      </c>
      <c r="L99" s="258">
        <v>0</v>
      </c>
      <c r="M99" s="257">
        <v>0</v>
      </c>
      <c r="N99" s="258">
        <v>38337.0612244898</v>
      </c>
      <c r="O99" s="168"/>
      <c r="P99" s="260"/>
      <c r="Q99" s="260"/>
      <c r="R99" s="260"/>
      <c r="S99" s="260"/>
      <c r="T99" s="260"/>
      <c r="U99" s="260"/>
      <c r="V99" s="261"/>
      <c r="W99" s="263"/>
      <c r="X99" s="263"/>
      <c r="Y99" s="263"/>
      <c r="Z99" s="263"/>
      <c r="AA99" s="263"/>
      <c r="AB99" s="263"/>
      <c r="AC99" s="263"/>
      <c r="AD99" s="263"/>
      <c r="AG99" s="263"/>
    </row>
    <row r="100" spans="1:34" s="159" customFormat="1" ht="12" x14ac:dyDescent="0.2">
      <c r="A100" s="264" t="s">
        <v>697</v>
      </c>
      <c r="B100" s="219">
        <v>8507.3548387096798</v>
      </c>
      <c r="C100" s="265">
        <v>8805.1</v>
      </c>
      <c r="D100" s="265">
        <v>9144.9032258064508</v>
      </c>
      <c r="E100" s="265">
        <v>9225.9677419354794</v>
      </c>
      <c r="F100" s="265">
        <v>9436.8333333333303</v>
      </c>
      <c r="G100" s="265">
        <v>0</v>
      </c>
      <c r="H100" s="265">
        <v>0</v>
      </c>
      <c r="I100" s="265">
        <v>0</v>
      </c>
      <c r="J100" s="265">
        <v>0</v>
      </c>
      <c r="K100" s="265">
        <v>0</v>
      </c>
      <c r="L100" s="265">
        <v>0</v>
      </c>
      <c r="M100" s="265">
        <v>0</v>
      </c>
      <c r="N100" s="265">
        <v>9005.8639455782304</v>
      </c>
      <c r="O100" s="168"/>
      <c r="P100" s="260"/>
      <c r="Q100" s="260"/>
      <c r="R100" s="263"/>
      <c r="S100" s="260"/>
      <c r="T100" s="260"/>
      <c r="U100" s="260"/>
      <c r="V100" s="261"/>
      <c r="W100" s="263"/>
      <c r="X100" s="263"/>
      <c r="Y100" s="263"/>
      <c r="Z100" s="263"/>
      <c r="AA100" s="263"/>
      <c r="AB100" s="263"/>
    </row>
    <row r="101" spans="1:34" s="159" customFormat="1" ht="12" x14ac:dyDescent="0.2">
      <c r="A101" s="266" t="s">
        <v>698</v>
      </c>
      <c r="B101" s="219">
        <v>3023.1935483870998</v>
      </c>
      <c r="C101" s="265">
        <v>3036.86666666667</v>
      </c>
      <c r="D101" s="265">
        <v>3212.0967741935501</v>
      </c>
      <c r="E101" s="265">
        <v>3416.1935483870998</v>
      </c>
      <c r="F101" s="265">
        <v>3555.4166666666702</v>
      </c>
      <c r="G101" s="265">
        <v>0</v>
      </c>
      <c r="H101" s="265">
        <v>0</v>
      </c>
      <c r="I101" s="265">
        <v>0</v>
      </c>
      <c r="J101" s="265">
        <v>0</v>
      </c>
      <c r="K101" s="265">
        <v>0</v>
      </c>
      <c r="L101" s="265">
        <v>0</v>
      </c>
      <c r="M101" s="265">
        <v>0</v>
      </c>
      <c r="N101" s="265">
        <v>3235.5918367346899</v>
      </c>
      <c r="O101" s="168"/>
      <c r="P101" s="260"/>
      <c r="Q101" s="260"/>
      <c r="R101" s="185"/>
      <c r="S101" s="260"/>
      <c r="T101" s="260"/>
      <c r="U101" s="260"/>
      <c r="V101" s="261"/>
      <c r="W101" s="263"/>
      <c r="X101" s="263"/>
      <c r="Y101" s="263"/>
      <c r="Z101" s="263"/>
      <c r="AA101" s="263"/>
      <c r="AB101" s="263"/>
    </row>
    <row r="102" spans="1:34" s="159" customFormat="1" ht="12" x14ac:dyDescent="0.2">
      <c r="A102" s="266" t="s">
        <v>700</v>
      </c>
      <c r="B102" s="219">
        <v>26982.903225806502</v>
      </c>
      <c r="C102" s="265">
        <v>27353.1</v>
      </c>
      <c r="D102" s="265">
        <v>24639.967741935499</v>
      </c>
      <c r="E102" s="265">
        <v>25548.806451612902</v>
      </c>
      <c r="F102" s="265">
        <v>25964.125</v>
      </c>
      <c r="G102" s="265">
        <v>0</v>
      </c>
      <c r="H102" s="265">
        <v>0</v>
      </c>
      <c r="I102" s="265">
        <v>0</v>
      </c>
      <c r="J102" s="265">
        <v>0</v>
      </c>
      <c r="K102" s="265">
        <v>0</v>
      </c>
      <c r="L102" s="265">
        <v>0</v>
      </c>
      <c r="M102" s="265">
        <v>0</v>
      </c>
      <c r="N102" s="265">
        <v>26095.6054421769</v>
      </c>
      <c r="O102" s="168"/>
      <c r="P102" s="260"/>
      <c r="Q102" s="260"/>
      <c r="R102" s="185"/>
      <c r="S102" s="185"/>
      <c r="T102" s="260"/>
      <c r="U102" s="260"/>
      <c r="V102" s="261"/>
      <c r="W102" s="263"/>
      <c r="X102" s="263"/>
      <c r="Y102" s="263"/>
      <c r="Z102" s="263"/>
      <c r="AA102" s="263"/>
      <c r="AB102" s="263"/>
    </row>
    <row r="103" spans="1:34" s="159" customFormat="1" ht="12" x14ac:dyDescent="0.2">
      <c r="A103" s="222"/>
      <c r="F103" s="157"/>
      <c r="G103" s="157"/>
      <c r="H103" s="157"/>
      <c r="I103" s="157"/>
      <c r="J103" s="157"/>
      <c r="K103" s="157"/>
      <c r="L103" s="168"/>
      <c r="M103" s="168"/>
      <c r="N103" s="168"/>
      <c r="O103" s="168"/>
      <c r="P103" s="260"/>
      <c r="Q103" s="260"/>
      <c r="R103" s="260"/>
      <c r="S103" s="185"/>
      <c r="T103" s="260"/>
      <c r="U103" s="260"/>
      <c r="V103" s="261"/>
      <c r="W103" s="263"/>
      <c r="X103" s="263"/>
      <c r="Y103" s="263"/>
      <c r="Z103" s="263"/>
      <c r="AA103" s="263"/>
      <c r="AB103" s="263"/>
    </row>
    <row r="104" spans="1:34" s="159" customFormat="1" ht="12" customHeight="1" x14ac:dyDescent="0.2">
      <c r="A104" s="375"/>
      <c r="B104" s="376"/>
      <c r="C104" s="376"/>
      <c r="D104" s="376"/>
      <c r="E104" s="376"/>
      <c r="F104" s="376"/>
      <c r="G104" s="376"/>
      <c r="H104" s="376"/>
      <c r="I104" s="376"/>
      <c r="J104" s="376"/>
      <c r="K104" s="376"/>
      <c r="L104" s="376"/>
      <c r="M104" s="376"/>
      <c r="N104" s="376"/>
      <c r="O104" s="376"/>
      <c r="P104" s="376"/>
      <c r="Q104" s="376"/>
      <c r="R104" s="376"/>
      <c r="S104" s="376"/>
      <c r="T104" s="376"/>
      <c r="U104" s="376"/>
      <c r="V104" s="377"/>
    </row>
    <row r="105" spans="1:34" s="159" customFormat="1" ht="12" x14ac:dyDescent="0.2">
      <c r="A105" s="222"/>
      <c r="F105" s="157"/>
      <c r="G105" s="157"/>
      <c r="H105" s="157"/>
      <c r="I105" s="157"/>
      <c r="J105" s="157"/>
      <c r="K105" s="157"/>
      <c r="L105" s="168"/>
      <c r="M105" s="168"/>
      <c r="N105" s="168"/>
      <c r="O105" s="168"/>
      <c r="P105" s="168"/>
      <c r="Q105" s="168"/>
      <c r="R105" s="168"/>
      <c r="S105" s="168"/>
      <c r="T105" s="168"/>
      <c r="U105" s="168"/>
      <c r="V105" s="221"/>
      <c r="AA105" s="204"/>
      <c r="AB105" s="204"/>
      <c r="AC105" s="204"/>
      <c r="AD105" s="204"/>
      <c r="AE105" s="204"/>
      <c r="AF105" s="204"/>
      <c r="AG105" s="204"/>
    </row>
    <row r="106" spans="1:34" s="159" customFormat="1" ht="24.75" customHeight="1" x14ac:dyDescent="0.2">
      <c r="A106" s="387" t="s">
        <v>723</v>
      </c>
      <c r="B106" s="388"/>
      <c r="C106" s="388"/>
      <c r="D106" s="388"/>
      <c r="E106" s="388"/>
      <c r="F106" s="388"/>
      <c r="G106" s="388"/>
      <c r="H106" s="388"/>
      <c r="I106" s="388"/>
      <c r="J106" s="388"/>
      <c r="K106" s="388"/>
      <c r="L106" s="388"/>
      <c r="M106" s="388"/>
      <c r="N106" s="388"/>
      <c r="O106" s="168"/>
      <c r="P106" s="168"/>
      <c r="Q106" s="235"/>
      <c r="R106" s="235"/>
      <c r="S106" s="235"/>
      <c r="T106" s="235"/>
      <c r="U106" s="235"/>
      <c r="V106" s="254"/>
      <c r="W106" s="204"/>
      <c r="X106" s="204"/>
      <c r="Y106" s="204"/>
      <c r="Z106" s="204"/>
      <c r="AA106" s="204"/>
      <c r="AB106" s="204"/>
    </row>
    <row r="107" spans="1:34" s="159" customFormat="1" ht="12" x14ac:dyDescent="0.2">
      <c r="A107" s="175" t="s">
        <v>684</v>
      </c>
      <c r="B107" s="175" t="s">
        <v>685</v>
      </c>
      <c r="C107" s="175" t="s">
        <v>686</v>
      </c>
      <c r="D107" s="175" t="s">
        <v>687</v>
      </c>
      <c r="E107" s="175" t="s">
        <v>688</v>
      </c>
      <c r="F107" s="175" t="s">
        <v>689</v>
      </c>
      <c r="G107" s="175" t="s">
        <v>690</v>
      </c>
      <c r="H107" s="175" t="s">
        <v>691</v>
      </c>
      <c r="I107" s="175" t="s">
        <v>692</v>
      </c>
      <c r="J107" s="175" t="s">
        <v>693</v>
      </c>
      <c r="K107" s="175" t="s">
        <v>694</v>
      </c>
      <c r="L107" s="175" t="s">
        <v>695</v>
      </c>
      <c r="M107" s="175" t="s">
        <v>696</v>
      </c>
      <c r="N107" s="175" t="s">
        <v>719</v>
      </c>
      <c r="O107" s="168"/>
      <c r="P107" s="235"/>
      <c r="Q107" s="235"/>
      <c r="R107" s="235"/>
      <c r="S107" s="235"/>
      <c r="T107" s="235"/>
      <c r="U107" s="235"/>
      <c r="V107" s="254"/>
      <c r="W107" s="204"/>
      <c r="X107" s="204"/>
      <c r="Y107" s="204"/>
      <c r="Z107" s="204"/>
      <c r="AA107" s="204"/>
      <c r="AB107" s="204"/>
      <c r="AC107" s="263"/>
      <c r="AD107" s="263"/>
      <c r="AE107" s="263"/>
      <c r="AF107" s="263"/>
      <c r="AG107" s="263"/>
      <c r="AH107" s="263"/>
    </row>
    <row r="108" spans="1:34" s="159" customFormat="1" ht="12.75" customHeight="1" x14ac:dyDescent="0.2">
      <c r="A108" s="255" t="s">
        <v>720</v>
      </c>
      <c r="B108" s="269">
        <v>44.5833214540271</v>
      </c>
      <c r="C108" s="270">
        <v>49.9864315774198</v>
      </c>
      <c r="D108" s="271">
        <v>54.417526889482403</v>
      </c>
      <c r="E108" s="270">
        <v>58.306769622910302</v>
      </c>
      <c r="F108" s="271">
        <v>44.552170315203497</v>
      </c>
      <c r="G108" s="270">
        <v>0</v>
      </c>
      <c r="H108" s="270">
        <v>0</v>
      </c>
      <c r="I108" s="271">
        <v>0</v>
      </c>
      <c r="J108" s="270">
        <v>0</v>
      </c>
      <c r="K108" s="271">
        <v>0</v>
      </c>
      <c r="L108" s="271">
        <v>0</v>
      </c>
      <c r="M108" s="270">
        <v>0</v>
      </c>
      <c r="N108" s="271">
        <v>50.342606556657003</v>
      </c>
      <c r="O108" s="168"/>
      <c r="P108" s="168"/>
      <c r="Q108" s="235"/>
      <c r="R108" s="235"/>
      <c r="S108" s="235"/>
      <c r="T108" s="235"/>
      <c r="U108" s="235"/>
      <c r="V108" s="254"/>
      <c r="W108" s="204"/>
      <c r="X108" s="204"/>
      <c r="Y108" s="204"/>
      <c r="Z108" s="204"/>
      <c r="AA108" s="204"/>
      <c r="AB108" s="204"/>
      <c r="AC108" s="263"/>
      <c r="AD108" s="263"/>
      <c r="AE108" s="263"/>
      <c r="AF108" s="263"/>
      <c r="AG108" s="263"/>
      <c r="AH108" s="263"/>
    </row>
    <row r="109" spans="1:34" s="159" customFormat="1" ht="12" x14ac:dyDescent="0.2">
      <c r="A109" s="264" t="s">
        <v>697</v>
      </c>
      <c r="B109" s="272">
        <v>41.0974770642202</v>
      </c>
      <c r="C109" s="273">
        <v>45.686059275521401</v>
      </c>
      <c r="D109" s="273">
        <v>52.808401639344297</v>
      </c>
      <c r="E109" s="273">
        <v>46.528813559322003</v>
      </c>
      <c r="F109" s="273">
        <v>45.641774891774901</v>
      </c>
      <c r="G109" s="273">
        <v>0</v>
      </c>
      <c r="H109" s="273">
        <v>0</v>
      </c>
      <c r="I109" s="273">
        <v>0</v>
      </c>
      <c r="J109" s="273">
        <v>0</v>
      </c>
      <c r="K109" s="273">
        <v>0</v>
      </c>
      <c r="L109" s="273">
        <v>0</v>
      </c>
      <c r="M109" s="273">
        <v>0</v>
      </c>
      <c r="N109" s="273">
        <v>46.488792926177297</v>
      </c>
      <c r="O109" s="168"/>
      <c r="P109" s="168"/>
      <c r="Q109" s="168"/>
      <c r="R109" s="235"/>
      <c r="S109" s="235"/>
      <c r="T109" s="235"/>
      <c r="U109" s="235"/>
      <c r="V109" s="254"/>
      <c r="W109" s="204"/>
      <c r="X109" s="204"/>
      <c r="Y109" s="204"/>
      <c r="Z109" s="204"/>
      <c r="AA109" s="263"/>
      <c r="AB109" s="263"/>
      <c r="AC109" s="205"/>
      <c r="AD109" s="263"/>
      <c r="AE109" s="263"/>
      <c r="AF109" s="263"/>
      <c r="AH109" s="263"/>
    </row>
    <row r="110" spans="1:34" s="159" customFormat="1" ht="12" x14ac:dyDescent="0.2">
      <c r="A110" s="266" t="s">
        <v>698</v>
      </c>
      <c r="B110" s="272">
        <v>57.894736842105303</v>
      </c>
      <c r="C110" s="273">
        <v>53.618075801749299</v>
      </c>
      <c r="D110" s="273">
        <v>60.606153846153802</v>
      </c>
      <c r="E110" s="273">
        <v>64.3154929577465</v>
      </c>
      <c r="F110" s="273">
        <v>60.580645161290299</v>
      </c>
      <c r="G110" s="273">
        <v>0</v>
      </c>
      <c r="H110" s="273">
        <v>0</v>
      </c>
      <c r="I110" s="273">
        <v>0</v>
      </c>
      <c r="J110" s="273">
        <v>0</v>
      </c>
      <c r="K110" s="273">
        <v>0</v>
      </c>
      <c r="L110" s="273">
        <v>0</v>
      </c>
      <c r="M110" s="273">
        <v>0</v>
      </c>
      <c r="N110" s="273">
        <v>59.3807785888078</v>
      </c>
      <c r="O110" s="168"/>
      <c r="P110" s="168"/>
      <c r="Q110" s="235"/>
      <c r="R110" s="235"/>
      <c r="S110" s="235"/>
      <c r="T110" s="235"/>
      <c r="U110" s="235"/>
      <c r="V110" s="254"/>
      <c r="W110" s="204"/>
      <c r="X110" s="204"/>
      <c r="AA110" s="263"/>
      <c r="AB110" s="263"/>
      <c r="AC110" s="263"/>
      <c r="AD110" s="263"/>
      <c r="AE110" s="263"/>
      <c r="AF110" s="263"/>
      <c r="AG110" s="263"/>
      <c r="AH110" s="263"/>
    </row>
    <row r="111" spans="1:34" s="159" customFormat="1" ht="12" x14ac:dyDescent="0.2">
      <c r="A111" s="266" t="s">
        <v>700</v>
      </c>
      <c r="B111" s="272">
        <v>44.4652777777778</v>
      </c>
      <c r="C111" s="273">
        <v>50.199712643678197</v>
      </c>
      <c r="D111" s="273">
        <v>54.3824091778203</v>
      </c>
      <c r="E111" s="273">
        <v>59.303456455438798</v>
      </c>
      <c r="F111" s="273">
        <v>44.099007444168699</v>
      </c>
      <c r="G111" s="273">
        <v>0</v>
      </c>
      <c r="H111" s="273">
        <v>0</v>
      </c>
      <c r="I111" s="273">
        <v>0</v>
      </c>
      <c r="J111" s="273">
        <v>0</v>
      </c>
      <c r="K111" s="273">
        <v>0</v>
      </c>
      <c r="L111" s="273">
        <v>0</v>
      </c>
      <c r="M111" s="273">
        <v>0</v>
      </c>
      <c r="N111" s="273">
        <v>50.405437773102399</v>
      </c>
      <c r="O111" s="168"/>
      <c r="P111" s="235"/>
      <c r="Q111" s="235"/>
      <c r="R111" s="235"/>
      <c r="S111" s="235"/>
      <c r="T111" s="235"/>
      <c r="U111" s="235"/>
      <c r="V111" s="254"/>
      <c r="W111" s="204"/>
      <c r="X111" s="204"/>
      <c r="Y111" s="204"/>
      <c r="Z111" s="204"/>
    </row>
    <row r="112" spans="1:34" s="159" customFormat="1" ht="12" x14ac:dyDescent="0.2">
      <c r="A112" s="255" t="s">
        <v>721</v>
      </c>
      <c r="B112" s="269">
        <v>43.489239386792498</v>
      </c>
      <c r="C112" s="270">
        <v>42.840493672863602</v>
      </c>
      <c r="D112" s="271">
        <v>39.957975986277901</v>
      </c>
      <c r="E112" s="270">
        <v>49.890687022900799</v>
      </c>
      <c r="F112" s="271">
        <v>43.015815959741197</v>
      </c>
      <c r="G112" s="270">
        <v>0</v>
      </c>
      <c r="H112" s="270">
        <v>0</v>
      </c>
      <c r="I112" s="271">
        <v>0</v>
      </c>
      <c r="J112" s="270">
        <v>0</v>
      </c>
      <c r="K112" s="271">
        <v>0</v>
      </c>
      <c r="L112" s="271">
        <v>0</v>
      </c>
      <c r="M112" s="270">
        <v>0</v>
      </c>
      <c r="N112" s="271">
        <v>43.812447747329301</v>
      </c>
      <c r="O112" s="168"/>
      <c r="P112" s="235"/>
      <c r="Q112" s="235"/>
      <c r="R112" s="260"/>
      <c r="S112" s="260"/>
      <c r="T112" s="260"/>
      <c r="U112" s="260"/>
      <c r="V112" s="221"/>
      <c r="Z112" s="204"/>
      <c r="AA112" s="204"/>
      <c r="AB112" s="204"/>
      <c r="AC112" s="204"/>
      <c r="AD112" s="204"/>
      <c r="AE112" s="204"/>
      <c r="AF112" s="204"/>
    </row>
    <row r="113" spans="1:33" s="159" customFormat="1" ht="12" x14ac:dyDescent="0.2">
      <c r="A113" s="264" t="s">
        <v>697</v>
      </c>
      <c r="B113" s="272">
        <v>48.148330982604598</v>
      </c>
      <c r="C113" s="273">
        <v>49.866246851385398</v>
      </c>
      <c r="D113" s="273">
        <v>50.935686274509798</v>
      </c>
      <c r="E113" s="273">
        <v>54.326426133593401</v>
      </c>
      <c r="F113" s="273">
        <v>45.902031728360697</v>
      </c>
      <c r="G113" s="273">
        <v>0</v>
      </c>
      <c r="H113" s="273">
        <v>0</v>
      </c>
      <c r="I113" s="273">
        <v>0</v>
      </c>
      <c r="J113" s="273">
        <v>0</v>
      </c>
      <c r="K113" s="273">
        <v>0</v>
      </c>
      <c r="L113" s="273">
        <v>0</v>
      </c>
      <c r="M113" s="273">
        <v>0</v>
      </c>
      <c r="N113" s="273">
        <v>49.908529173419801</v>
      </c>
      <c r="O113" s="168"/>
      <c r="P113" s="235"/>
      <c r="Q113" s="235"/>
      <c r="R113" s="235"/>
      <c r="S113" s="235"/>
      <c r="T113" s="235"/>
      <c r="U113" s="260"/>
      <c r="V113" s="254"/>
      <c r="W113" s="204"/>
      <c r="X113" s="204"/>
      <c r="Y113" s="204"/>
      <c r="Z113" s="204"/>
      <c r="AA113" s="204"/>
      <c r="AB113" s="204"/>
      <c r="AC113" s="204"/>
    </row>
    <row r="114" spans="1:33" s="159" customFormat="1" ht="12" customHeight="1" x14ac:dyDescent="0.2">
      <c r="A114" s="266" t="s">
        <v>698</v>
      </c>
      <c r="B114" s="272">
        <v>48.783216783216801</v>
      </c>
      <c r="C114" s="273">
        <v>42.332352941176502</v>
      </c>
      <c r="D114" s="273">
        <v>46.261922230374203</v>
      </c>
      <c r="E114" s="273">
        <v>52.399439383321699</v>
      </c>
      <c r="F114" s="273">
        <v>45.305210918114099</v>
      </c>
      <c r="G114" s="273">
        <v>0</v>
      </c>
      <c r="H114" s="273">
        <v>0</v>
      </c>
      <c r="I114" s="273">
        <v>0</v>
      </c>
      <c r="J114" s="273">
        <v>0</v>
      </c>
      <c r="K114" s="273">
        <v>0</v>
      </c>
      <c r="L114" s="273">
        <v>0</v>
      </c>
      <c r="M114" s="273">
        <v>0</v>
      </c>
      <c r="N114" s="273">
        <v>47.125497127706602</v>
      </c>
      <c r="O114" s="168"/>
      <c r="P114" s="235"/>
      <c r="Q114" s="235"/>
      <c r="R114" s="260"/>
      <c r="S114" s="260"/>
      <c r="T114" s="260"/>
      <c r="U114" s="260"/>
      <c r="V114" s="254"/>
      <c r="W114" s="204"/>
      <c r="X114" s="204"/>
      <c r="Y114" s="204"/>
      <c r="Z114" s="204"/>
      <c r="AA114" s="204"/>
      <c r="AB114" s="204"/>
    </row>
    <row r="115" spans="1:33" s="159" customFormat="1" ht="12" x14ac:dyDescent="0.2">
      <c r="A115" s="266" t="s">
        <v>700</v>
      </c>
      <c r="B115" s="272">
        <v>18.589090909090899</v>
      </c>
      <c r="C115" s="273">
        <v>17.442577030812298</v>
      </c>
      <c r="D115" s="273">
        <v>11.9811946902655</v>
      </c>
      <c r="E115" s="273">
        <v>28.5631733594515</v>
      </c>
      <c r="F115" s="273">
        <v>25.774278215223099</v>
      </c>
      <c r="G115" s="273">
        <v>0</v>
      </c>
      <c r="H115" s="273">
        <v>0</v>
      </c>
      <c r="I115" s="273">
        <v>0</v>
      </c>
      <c r="J115" s="273">
        <v>0</v>
      </c>
      <c r="K115" s="273">
        <v>0</v>
      </c>
      <c r="L115" s="273">
        <v>0</v>
      </c>
      <c r="M115" s="273">
        <v>0</v>
      </c>
      <c r="N115" s="273">
        <v>19.020131898646301</v>
      </c>
      <c r="O115" s="168"/>
      <c r="P115" s="235"/>
      <c r="Q115" s="235"/>
      <c r="R115" s="235"/>
      <c r="S115" s="235"/>
      <c r="T115" s="235"/>
      <c r="U115" s="235"/>
      <c r="V115" s="254"/>
      <c r="W115" s="204"/>
      <c r="X115" s="204"/>
      <c r="Y115" s="204"/>
      <c r="Z115" s="204"/>
      <c r="AA115" s="204"/>
      <c r="AB115" s="204"/>
    </row>
    <row r="116" spans="1:33" s="159" customFormat="1" ht="12" x14ac:dyDescent="0.2">
      <c r="A116" s="255" t="s">
        <v>722</v>
      </c>
      <c r="B116" s="269">
        <v>44.226722398385697</v>
      </c>
      <c r="C116" s="270">
        <v>47.720110984491903</v>
      </c>
      <c r="D116" s="271">
        <v>49.565542711880703</v>
      </c>
      <c r="E116" s="270">
        <v>55.535119915531197</v>
      </c>
      <c r="F116" s="271">
        <v>44.098849233706297</v>
      </c>
      <c r="G116" s="270">
        <v>0</v>
      </c>
      <c r="H116" s="270">
        <v>0</v>
      </c>
      <c r="I116" s="271">
        <v>0</v>
      </c>
      <c r="J116" s="270">
        <v>0</v>
      </c>
      <c r="K116" s="271">
        <v>0</v>
      </c>
      <c r="L116" s="271">
        <v>0</v>
      </c>
      <c r="M116" s="270">
        <v>0</v>
      </c>
      <c r="N116" s="271">
        <v>48.246103069826603</v>
      </c>
      <c r="O116" s="168"/>
      <c r="P116" s="168"/>
      <c r="Q116" s="168"/>
      <c r="R116" s="168"/>
      <c r="S116" s="168"/>
      <c r="T116" s="168"/>
      <c r="U116" s="168"/>
      <c r="V116" s="221"/>
    </row>
    <row r="117" spans="1:33" s="159" customFormat="1" ht="12" x14ac:dyDescent="0.2">
      <c r="A117" s="264" t="s">
        <v>697</v>
      </c>
      <c r="B117" s="272">
        <v>46.948888021849399</v>
      </c>
      <c r="C117" s="273">
        <v>49.086047940995698</v>
      </c>
      <c r="D117" s="273">
        <v>51.316392418246203</v>
      </c>
      <c r="E117" s="273">
        <v>52.584437712987501</v>
      </c>
      <c r="F117" s="273">
        <v>45.8487934469781</v>
      </c>
      <c r="G117" s="273">
        <v>0</v>
      </c>
      <c r="H117" s="273">
        <v>0</v>
      </c>
      <c r="I117" s="273">
        <v>0</v>
      </c>
      <c r="J117" s="273">
        <v>0</v>
      </c>
      <c r="K117" s="273">
        <v>0</v>
      </c>
      <c r="L117" s="273">
        <v>0</v>
      </c>
      <c r="M117" s="273">
        <v>0</v>
      </c>
      <c r="N117" s="273">
        <v>49.232698012760601</v>
      </c>
      <c r="O117" s="168"/>
      <c r="P117" s="168"/>
      <c r="Q117" s="168"/>
      <c r="R117" s="168"/>
      <c r="S117" s="168"/>
      <c r="T117" s="168"/>
      <c r="U117" s="168"/>
      <c r="V117" s="221"/>
    </row>
    <row r="118" spans="1:33" s="159" customFormat="1" ht="12" x14ac:dyDescent="0.2">
      <c r="A118" s="266" t="s">
        <v>698</v>
      </c>
      <c r="B118" s="272">
        <v>50.541760722347597</v>
      </c>
      <c r="C118" s="273">
        <v>44.6054022313564</v>
      </c>
      <c r="D118" s="273">
        <v>49.023696682464497</v>
      </c>
      <c r="E118" s="273">
        <v>54.773288439955103</v>
      </c>
      <c r="F118" s="273">
        <v>48.169354838709701</v>
      </c>
      <c r="G118" s="273">
        <v>0</v>
      </c>
      <c r="H118" s="273">
        <v>0</v>
      </c>
      <c r="I118" s="273">
        <v>0</v>
      </c>
      <c r="J118" s="273">
        <v>0</v>
      </c>
      <c r="K118" s="273">
        <v>0</v>
      </c>
      <c r="L118" s="273">
        <v>0</v>
      </c>
      <c r="M118" s="273">
        <v>0</v>
      </c>
      <c r="N118" s="273">
        <v>49.514644847622399</v>
      </c>
      <c r="O118" s="168"/>
      <c r="P118" s="168"/>
      <c r="Q118" s="168"/>
      <c r="R118" s="168"/>
      <c r="S118" s="168"/>
      <c r="T118" s="168"/>
      <c r="U118" s="168"/>
      <c r="V118" s="221"/>
    </row>
    <row r="119" spans="1:33" s="159" customFormat="1" ht="12" x14ac:dyDescent="0.2">
      <c r="A119" s="266" t="s">
        <v>700</v>
      </c>
      <c r="B119" s="272">
        <v>42.419876401264702</v>
      </c>
      <c r="C119" s="273">
        <v>47.619898521950098</v>
      </c>
      <c r="D119" s="273">
        <v>49.043871866295298</v>
      </c>
      <c r="E119" s="273">
        <v>56.856218323586702</v>
      </c>
      <c r="F119" s="273">
        <v>43.012527233115499</v>
      </c>
      <c r="G119" s="273">
        <v>0</v>
      </c>
      <c r="H119" s="273">
        <v>0</v>
      </c>
      <c r="I119" s="273">
        <v>0</v>
      </c>
      <c r="J119" s="273">
        <v>0</v>
      </c>
      <c r="K119" s="273">
        <v>0</v>
      </c>
      <c r="L119" s="273">
        <v>0</v>
      </c>
      <c r="M119" s="273">
        <v>0</v>
      </c>
      <c r="N119" s="273">
        <v>47.728357413548103</v>
      </c>
      <c r="O119" s="168"/>
      <c r="P119" s="168"/>
      <c r="Q119" s="168"/>
      <c r="R119" s="168"/>
      <c r="S119" s="168"/>
      <c r="T119" s="168"/>
      <c r="U119" s="168"/>
      <c r="V119" s="221"/>
    </row>
    <row r="120" spans="1:33" s="159" customFormat="1" ht="12" x14ac:dyDescent="0.2">
      <c r="A120" s="222"/>
      <c r="F120" s="157"/>
      <c r="G120" s="157"/>
      <c r="H120" s="157"/>
      <c r="I120" s="157"/>
      <c r="J120" s="157"/>
      <c r="K120" s="157"/>
      <c r="L120" s="168"/>
      <c r="M120" s="168"/>
      <c r="N120" s="168"/>
      <c r="O120" s="168"/>
      <c r="P120" s="168"/>
      <c r="Q120" s="168"/>
      <c r="R120" s="168"/>
      <c r="S120" s="168"/>
      <c r="T120" s="168"/>
      <c r="U120" s="168"/>
      <c r="V120" s="221"/>
    </row>
    <row r="121" spans="1:33" s="159" customFormat="1" ht="12" x14ac:dyDescent="0.2">
      <c r="A121" s="375"/>
      <c r="B121" s="376"/>
      <c r="C121" s="376"/>
      <c r="D121" s="376"/>
      <c r="E121" s="376"/>
      <c r="F121" s="376"/>
      <c r="G121" s="376"/>
      <c r="H121" s="376"/>
      <c r="I121" s="376"/>
      <c r="J121" s="376"/>
      <c r="K121" s="376"/>
      <c r="L121" s="376"/>
      <c r="M121" s="376"/>
      <c r="N121" s="376"/>
      <c r="O121" s="376"/>
      <c r="P121" s="376"/>
      <c r="Q121" s="376"/>
      <c r="R121" s="376"/>
      <c r="S121" s="376"/>
      <c r="T121" s="376"/>
      <c r="U121" s="376"/>
      <c r="V121" s="377"/>
    </row>
    <row r="122" spans="1:33" s="159" customFormat="1" ht="12" x14ac:dyDescent="0.2">
      <c r="A122" s="222"/>
      <c r="F122" s="157"/>
      <c r="G122" s="157"/>
      <c r="H122" s="157"/>
      <c r="I122" s="157"/>
      <c r="J122" s="157"/>
      <c r="K122" s="157"/>
      <c r="L122" s="168"/>
      <c r="M122" s="168"/>
      <c r="N122" s="168"/>
      <c r="O122" s="168"/>
      <c r="P122" s="168"/>
      <c r="Q122" s="168"/>
      <c r="R122" s="168"/>
      <c r="S122" s="235"/>
      <c r="T122" s="235"/>
      <c r="U122" s="235"/>
      <c r="V122" s="254"/>
    </row>
    <row r="123" spans="1:33" s="157" customFormat="1" ht="24.75" customHeight="1" x14ac:dyDescent="0.2">
      <c r="A123" s="378" t="s">
        <v>724</v>
      </c>
      <c r="B123" s="379"/>
      <c r="C123" s="379"/>
      <c r="D123" s="379"/>
      <c r="E123" s="379"/>
      <c r="F123" s="379"/>
      <c r="G123" s="379"/>
      <c r="H123" s="379"/>
      <c r="I123" s="379"/>
      <c r="J123" s="379"/>
      <c r="K123" s="379"/>
      <c r="L123" s="379"/>
      <c r="M123" s="379"/>
      <c r="N123" s="379"/>
      <c r="O123" s="168"/>
      <c r="P123" s="235"/>
      <c r="Q123" s="235"/>
      <c r="R123" s="235"/>
      <c r="S123" s="235"/>
      <c r="T123" s="235"/>
      <c r="U123" s="235"/>
      <c r="V123" s="254"/>
      <c r="W123" s="227"/>
      <c r="X123" s="227"/>
      <c r="Y123" s="227"/>
      <c r="Z123" s="227"/>
      <c r="AA123" s="227"/>
      <c r="AB123" s="227"/>
    </row>
    <row r="124" spans="1:33" s="159" customFormat="1" ht="12" x14ac:dyDescent="0.2">
      <c r="A124" s="174" t="s">
        <v>704</v>
      </c>
      <c r="B124" s="175" t="s">
        <v>685</v>
      </c>
      <c r="C124" s="175" t="s">
        <v>686</v>
      </c>
      <c r="D124" s="175" t="s">
        <v>687</v>
      </c>
      <c r="E124" s="175" t="s">
        <v>688</v>
      </c>
      <c r="F124" s="175" t="s">
        <v>689</v>
      </c>
      <c r="G124" s="175" t="s">
        <v>690</v>
      </c>
      <c r="H124" s="175" t="s">
        <v>691</v>
      </c>
      <c r="I124" s="175" t="s">
        <v>692</v>
      </c>
      <c r="J124" s="175" t="s">
        <v>693</v>
      </c>
      <c r="K124" s="175" t="s">
        <v>694</v>
      </c>
      <c r="L124" s="175" t="s">
        <v>695</v>
      </c>
      <c r="M124" s="175" t="s">
        <v>696</v>
      </c>
      <c r="N124" s="175" t="s">
        <v>719</v>
      </c>
      <c r="O124" s="168"/>
      <c r="P124" s="260"/>
      <c r="Q124" s="235"/>
      <c r="R124" s="235"/>
      <c r="S124" s="235"/>
      <c r="T124" s="235"/>
      <c r="U124" s="235"/>
      <c r="V124" s="254"/>
      <c r="W124" s="204"/>
      <c r="X124" s="204"/>
      <c r="Y124" s="204"/>
      <c r="Z124" s="204"/>
      <c r="AA124" s="204"/>
      <c r="AB124" s="204"/>
      <c r="AC124" s="204"/>
      <c r="AD124" s="204"/>
      <c r="AE124" s="204"/>
      <c r="AF124" s="204"/>
    </row>
    <row r="125" spans="1:33" s="159" customFormat="1" ht="12.75" customHeight="1" thickBot="1" x14ac:dyDescent="0.25">
      <c r="A125" s="180" t="s">
        <v>0</v>
      </c>
      <c r="B125" s="256">
        <v>38513.451612903198</v>
      </c>
      <c r="C125" s="257">
        <v>39195.066666666702</v>
      </c>
      <c r="D125" s="258">
        <v>36996.967741935499</v>
      </c>
      <c r="E125" s="257">
        <v>38190.967741935499</v>
      </c>
      <c r="F125" s="258">
        <v>38956.375</v>
      </c>
      <c r="G125" s="257">
        <v>0</v>
      </c>
      <c r="H125" s="257">
        <v>0</v>
      </c>
      <c r="I125" s="258">
        <v>0</v>
      </c>
      <c r="J125" s="257">
        <v>0</v>
      </c>
      <c r="K125" s="258">
        <v>0</v>
      </c>
      <c r="L125" s="258">
        <v>0</v>
      </c>
      <c r="M125" s="257">
        <v>0</v>
      </c>
      <c r="N125" s="256">
        <v>38337.0612244898</v>
      </c>
      <c r="O125" s="168"/>
      <c r="P125" s="260"/>
      <c r="Q125" s="260"/>
      <c r="R125" s="260"/>
      <c r="S125" s="260"/>
      <c r="T125" s="185"/>
      <c r="U125" s="260"/>
      <c r="V125" s="261"/>
      <c r="W125" s="263"/>
      <c r="X125" s="263"/>
      <c r="Y125" s="263"/>
      <c r="Z125" s="263"/>
      <c r="AA125" s="263"/>
      <c r="AB125" s="263"/>
    </row>
    <row r="126" spans="1:33" s="159" customFormat="1" ht="12.75" thickTop="1" x14ac:dyDescent="0.2">
      <c r="A126" s="192" t="s">
        <v>670</v>
      </c>
      <c r="B126" s="219">
        <v>38513.451612903198</v>
      </c>
      <c r="C126" s="265">
        <v>39195.066666666702</v>
      </c>
      <c r="D126" s="265">
        <v>36996.967741935499</v>
      </c>
      <c r="E126" s="265">
        <v>38190.967741935499</v>
      </c>
      <c r="F126" s="265">
        <v>38956.375</v>
      </c>
      <c r="G126" s="265">
        <v>0</v>
      </c>
      <c r="H126" s="265">
        <v>0</v>
      </c>
      <c r="I126" s="265">
        <v>0</v>
      </c>
      <c r="J126" s="265">
        <v>0</v>
      </c>
      <c r="K126" s="265">
        <v>0</v>
      </c>
      <c r="L126" s="265">
        <v>0</v>
      </c>
      <c r="M126" s="265">
        <v>0</v>
      </c>
      <c r="N126" s="219">
        <v>38337.0612244898</v>
      </c>
      <c r="O126" s="168"/>
      <c r="P126" s="260"/>
      <c r="Q126" s="260"/>
      <c r="R126" s="260"/>
      <c r="S126" s="260"/>
      <c r="T126" s="260"/>
      <c r="U126" s="260"/>
      <c r="V126" s="261"/>
      <c r="W126" s="263"/>
      <c r="X126" s="263"/>
      <c r="Y126" s="263"/>
      <c r="Z126" s="263"/>
      <c r="AA126" s="204"/>
      <c r="AB126" s="263"/>
      <c r="AF126" s="263"/>
      <c r="AG126" s="263"/>
    </row>
    <row r="127" spans="1:33" s="275" customFormat="1" ht="23.25" customHeight="1" x14ac:dyDescent="0.2">
      <c r="A127" s="222"/>
      <c r="B127" s="159"/>
      <c r="C127" s="159"/>
      <c r="D127" s="159"/>
      <c r="E127" s="159"/>
      <c r="F127" s="157"/>
      <c r="G127" s="157"/>
      <c r="H127" s="157"/>
      <c r="I127" s="157"/>
      <c r="J127" s="157"/>
      <c r="K127" s="157"/>
      <c r="L127" s="168"/>
      <c r="M127" s="168"/>
      <c r="N127" s="168"/>
      <c r="O127" s="168"/>
      <c r="P127" s="260"/>
      <c r="Q127" s="260"/>
      <c r="R127" s="260"/>
      <c r="S127" s="260"/>
      <c r="T127" s="260"/>
      <c r="U127" s="260"/>
      <c r="V127" s="261"/>
      <c r="W127" s="274"/>
      <c r="X127" s="274"/>
      <c r="Y127" s="274"/>
      <c r="Z127" s="274"/>
      <c r="AA127" s="274"/>
      <c r="AB127" s="274"/>
      <c r="AC127" s="274"/>
      <c r="AD127" s="274"/>
      <c r="AE127" s="274"/>
      <c r="AF127" s="274"/>
      <c r="AG127" s="274"/>
    </row>
    <row r="128" spans="1:33" s="159" customFormat="1" ht="12.75" customHeight="1" x14ac:dyDescent="0.2">
      <c r="A128" s="378" t="s">
        <v>725</v>
      </c>
      <c r="B128" s="379"/>
      <c r="C128" s="379"/>
      <c r="D128" s="379"/>
      <c r="E128" s="379"/>
      <c r="F128" s="379"/>
      <c r="G128" s="379"/>
      <c r="H128" s="379"/>
      <c r="I128" s="379"/>
      <c r="J128" s="379"/>
      <c r="K128" s="379"/>
      <c r="L128" s="379"/>
      <c r="M128" s="379"/>
      <c r="N128" s="379"/>
      <c r="O128" s="168"/>
      <c r="P128" s="168"/>
      <c r="Q128" s="260"/>
      <c r="R128" s="260"/>
      <c r="S128" s="235"/>
      <c r="T128" s="235"/>
      <c r="U128" s="235"/>
      <c r="V128" s="261"/>
      <c r="W128" s="263"/>
      <c r="X128" s="263"/>
      <c r="Y128" s="263"/>
      <c r="Z128" s="263"/>
      <c r="AA128" s="263"/>
    </row>
    <row r="129" spans="1:32" s="159" customFormat="1" ht="12.75" customHeight="1" x14ac:dyDescent="0.2">
      <c r="A129" s="174" t="s">
        <v>704</v>
      </c>
      <c r="B129" s="175" t="s">
        <v>685</v>
      </c>
      <c r="C129" s="175" t="s">
        <v>686</v>
      </c>
      <c r="D129" s="175" t="s">
        <v>687</v>
      </c>
      <c r="E129" s="175" t="s">
        <v>688</v>
      </c>
      <c r="F129" s="175" t="s">
        <v>689</v>
      </c>
      <c r="G129" s="175" t="s">
        <v>690</v>
      </c>
      <c r="H129" s="175" t="s">
        <v>691</v>
      </c>
      <c r="I129" s="175" t="s">
        <v>692</v>
      </c>
      <c r="J129" s="175" t="s">
        <v>693</v>
      </c>
      <c r="K129" s="175" t="s">
        <v>694</v>
      </c>
      <c r="L129" s="175" t="s">
        <v>695</v>
      </c>
      <c r="M129" s="175" t="s">
        <v>696</v>
      </c>
      <c r="N129" s="175" t="s">
        <v>719</v>
      </c>
      <c r="O129" s="168"/>
      <c r="P129" s="235"/>
      <c r="Q129" s="235"/>
      <c r="R129" s="235"/>
      <c r="S129" s="235"/>
      <c r="T129" s="235"/>
      <c r="U129" s="235"/>
      <c r="V129" s="254"/>
      <c r="W129" s="204"/>
      <c r="X129" s="204"/>
      <c r="Y129" s="204"/>
      <c r="Z129" s="204"/>
      <c r="AA129" s="204"/>
      <c r="AB129" s="204"/>
      <c r="AC129" s="204"/>
      <c r="AD129" s="204"/>
      <c r="AE129" s="204"/>
      <c r="AF129" s="204"/>
    </row>
    <row r="130" spans="1:32" s="157" customFormat="1" ht="14.25" customHeight="1" thickBot="1" x14ac:dyDescent="0.25">
      <c r="A130" s="180" t="s">
        <v>0</v>
      </c>
      <c r="B130" s="269">
        <v>44.226722398385697</v>
      </c>
      <c r="C130" s="270">
        <v>47.720110984491903</v>
      </c>
      <c r="D130" s="271">
        <v>49.565542711880703</v>
      </c>
      <c r="E130" s="270">
        <v>55.535119915531197</v>
      </c>
      <c r="F130" s="271">
        <v>44.098849233706297</v>
      </c>
      <c r="G130" s="270">
        <v>0</v>
      </c>
      <c r="H130" s="270">
        <v>0</v>
      </c>
      <c r="I130" s="271">
        <v>0</v>
      </c>
      <c r="J130" s="270">
        <v>0</v>
      </c>
      <c r="K130" s="271">
        <v>0</v>
      </c>
      <c r="L130" s="271">
        <v>0</v>
      </c>
      <c r="M130" s="270">
        <v>0</v>
      </c>
      <c r="N130" s="271">
        <v>48.246103069826603</v>
      </c>
      <c r="P130" s="227"/>
      <c r="Q130" s="227"/>
      <c r="R130" s="227"/>
      <c r="S130" s="227"/>
      <c r="T130" s="227"/>
      <c r="U130" s="227"/>
      <c r="V130" s="276"/>
      <c r="W130" s="227"/>
      <c r="X130" s="227"/>
      <c r="Y130" s="227"/>
      <c r="Z130" s="227"/>
      <c r="AA130" s="277"/>
      <c r="AB130" s="227"/>
    </row>
    <row r="131" spans="1:32" s="159" customFormat="1" ht="12.75" customHeight="1" thickTop="1" x14ac:dyDescent="0.2">
      <c r="A131" s="192" t="s">
        <v>670</v>
      </c>
      <c r="B131" s="272">
        <v>44.226722398385697</v>
      </c>
      <c r="C131" s="273">
        <v>47.720110984491903</v>
      </c>
      <c r="D131" s="273">
        <v>49.565542711880703</v>
      </c>
      <c r="E131" s="273">
        <v>55.535119915531197</v>
      </c>
      <c r="F131" s="273">
        <v>44.098849233706297</v>
      </c>
      <c r="G131" s="273">
        <v>0</v>
      </c>
      <c r="H131" s="273">
        <v>0</v>
      </c>
      <c r="I131" s="273">
        <v>0</v>
      </c>
      <c r="J131" s="273">
        <v>0</v>
      </c>
      <c r="K131" s="273">
        <v>0</v>
      </c>
      <c r="L131" s="273">
        <v>0</v>
      </c>
      <c r="M131" s="273">
        <v>0</v>
      </c>
      <c r="N131" s="273">
        <v>48.246103069826603</v>
      </c>
      <c r="O131" s="168"/>
      <c r="P131" s="168"/>
      <c r="Q131" s="168"/>
      <c r="R131" s="235"/>
      <c r="S131" s="235"/>
      <c r="T131" s="235"/>
      <c r="U131" s="235"/>
      <c r="V131" s="278"/>
      <c r="W131" s="204"/>
      <c r="X131" s="204"/>
      <c r="Y131" s="204"/>
      <c r="Z131" s="204"/>
      <c r="AA131" s="204"/>
      <c r="AB131" s="204"/>
      <c r="AC131" s="204"/>
    </row>
    <row r="132" spans="1:32" s="159" customFormat="1" ht="12.75" customHeight="1" x14ac:dyDescent="0.2">
      <c r="A132" s="197"/>
      <c r="B132" s="279"/>
      <c r="C132" s="279"/>
      <c r="D132" s="279"/>
      <c r="E132" s="279"/>
      <c r="F132" s="279"/>
      <c r="G132" s="279"/>
      <c r="H132" s="279"/>
      <c r="I132" s="279"/>
      <c r="J132" s="279"/>
      <c r="K132" s="279"/>
      <c r="L132" s="279"/>
      <c r="M132" s="279"/>
      <c r="N132" s="279"/>
      <c r="O132" s="168"/>
      <c r="P132" s="168"/>
      <c r="Q132" s="168"/>
      <c r="R132" s="168"/>
      <c r="S132" s="168"/>
      <c r="T132" s="168"/>
      <c r="U132" s="168"/>
      <c r="V132" s="280"/>
    </row>
    <row r="133" spans="1:32" s="159" customFormat="1" ht="12" x14ac:dyDescent="0.2">
      <c r="A133" s="378" t="s">
        <v>726</v>
      </c>
      <c r="B133" s="379"/>
      <c r="C133" s="379"/>
      <c r="D133" s="379"/>
      <c r="E133" s="379"/>
      <c r="F133" s="379"/>
      <c r="G133" s="379"/>
      <c r="H133" s="379"/>
      <c r="I133" s="379"/>
      <c r="J133" s="379"/>
      <c r="K133" s="379"/>
      <c r="L133" s="379"/>
      <c r="M133" s="379"/>
      <c r="N133" s="379"/>
      <c r="O133" s="168"/>
      <c r="P133" s="168"/>
      <c r="Q133" s="168"/>
      <c r="R133" s="235"/>
      <c r="S133" s="235"/>
      <c r="T133" s="235"/>
      <c r="U133" s="235"/>
      <c r="V133" s="278"/>
      <c r="W133" s="204"/>
      <c r="X133" s="204"/>
      <c r="Y133" s="204"/>
      <c r="Z133" s="204"/>
      <c r="AA133" s="204"/>
      <c r="AB133" s="204"/>
      <c r="AC133" s="204"/>
    </row>
    <row r="134" spans="1:32" s="159" customFormat="1" ht="12" x14ac:dyDescent="0.2">
      <c r="A134" s="174" t="s">
        <v>727</v>
      </c>
      <c r="B134" s="175" t="s">
        <v>685</v>
      </c>
      <c r="C134" s="175" t="s">
        <v>686</v>
      </c>
      <c r="D134" s="175" t="s">
        <v>687</v>
      </c>
      <c r="E134" s="175" t="s">
        <v>688</v>
      </c>
      <c r="F134" s="175" t="s">
        <v>689</v>
      </c>
      <c r="G134" s="175" t="s">
        <v>690</v>
      </c>
      <c r="H134" s="175" t="s">
        <v>691</v>
      </c>
      <c r="I134" s="175" t="s">
        <v>692</v>
      </c>
      <c r="J134" s="175" t="s">
        <v>693</v>
      </c>
      <c r="K134" s="175" t="s">
        <v>694</v>
      </c>
      <c r="L134" s="175" t="s">
        <v>695</v>
      </c>
      <c r="M134" s="175" t="s">
        <v>696</v>
      </c>
      <c r="N134" s="175" t="s">
        <v>719</v>
      </c>
      <c r="O134" s="168"/>
      <c r="P134" s="168"/>
      <c r="Q134" s="168"/>
      <c r="R134" s="235"/>
      <c r="S134" s="235"/>
      <c r="T134" s="235"/>
      <c r="U134" s="235"/>
      <c r="V134" s="278"/>
      <c r="W134" s="204"/>
      <c r="X134" s="204"/>
      <c r="Y134" s="204"/>
      <c r="Z134" s="204"/>
      <c r="AA134" s="204"/>
      <c r="AB134" s="204"/>
      <c r="AC134" s="204"/>
    </row>
    <row r="135" spans="1:32" ht="15.75" thickBot="1" x14ac:dyDescent="0.3">
      <c r="A135" s="180" t="s">
        <v>0</v>
      </c>
      <c r="B135" s="269">
        <v>44.226722398385697</v>
      </c>
      <c r="C135" s="270">
        <v>47.720110984491903</v>
      </c>
      <c r="D135" s="271">
        <v>49.565542711880703</v>
      </c>
      <c r="E135" s="270">
        <v>55.535119915531197</v>
      </c>
      <c r="F135" s="271">
        <v>44.098849233706297</v>
      </c>
      <c r="G135" s="270">
        <v>0</v>
      </c>
      <c r="H135" s="270">
        <v>0</v>
      </c>
      <c r="I135" s="271">
        <v>0</v>
      </c>
      <c r="J135" s="270">
        <v>0</v>
      </c>
      <c r="K135" s="271">
        <v>0</v>
      </c>
      <c r="L135" s="271">
        <v>0</v>
      </c>
      <c r="M135" s="270">
        <v>0</v>
      </c>
      <c r="N135" s="271">
        <v>48.246103069826603</v>
      </c>
      <c r="V135" s="280"/>
    </row>
    <row r="136" spans="1:32" ht="15.75" thickTop="1" x14ac:dyDescent="0.25">
      <c r="A136" s="186" t="s">
        <v>25</v>
      </c>
      <c r="B136" s="272">
        <v>44.5833214540271</v>
      </c>
      <c r="C136" s="273">
        <v>49.9864315774198</v>
      </c>
      <c r="D136" s="273">
        <v>54.417526889482403</v>
      </c>
      <c r="E136" s="273">
        <v>58.306769622910302</v>
      </c>
      <c r="F136" s="273">
        <v>44.552170315203497</v>
      </c>
      <c r="G136" s="273">
        <v>0</v>
      </c>
      <c r="H136" s="273">
        <v>0</v>
      </c>
      <c r="I136" s="273">
        <v>0</v>
      </c>
      <c r="J136" s="273">
        <v>0</v>
      </c>
      <c r="K136" s="273">
        <v>0</v>
      </c>
      <c r="L136" s="273">
        <v>0</v>
      </c>
      <c r="M136" s="273">
        <v>0</v>
      </c>
      <c r="N136" s="273">
        <v>50.342606556657003</v>
      </c>
      <c r="V136" s="280"/>
    </row>
    <row r="137" spans="1:32" x14ac:dyDescent="0.25">
      <c r="A137" s="192" t="s">
        <v>41</v>
      </c>
      <c r="B137" s="272">
        <v>43.489239386792498</v>
      </c>
      <c r="C137" s="273">
        <v>42.840493672863602</v>
      </c>
      <c r="D137" s="273">
        <v>39.957975986277901</v>
      </c>
      <c r="E137" s="273">
        <v>49.890687022900799</v>
      </c>
      <c r="F137" s="273">
        <v>43.015815959741197</v>
      </c>
      <c r="G137" s="273">
        <v>0</v>
      </c>
      <c r="H137" s="273">
        <v>0</v>
      </c>
      <c r="I137" s="273">
        <v>0</v>
      </c>
      <c r="J137" s="273">
        <v>0</v>
      </c>
      <c r="K137" s="273">
        <v>0</v>
      </c>
      <c r="L137" s="273">
        <v>0</v>
      </c>
      <c r="M137" s="273">
        <v>0</v>
      </c>
      <c r="N137" s="273">
        <v>43.812447747329301</v>
      </c>
      <c r="O137" s="281"/>
      <c r="V137" s="280"/>
    </row>
    <row r="138" spans="1:32" x14ac:dyDescent="0.25">
      <c r="A138" s="193"/>
      <c r="B138" s="279"/>
      <c r="C138" s="279"/>
      <c r="D138" s="279"/>
      <c r="E138" s="279"/>
      <c r="F138" s="279"/>
      <c r="G138" s="279"/>
      <c r="H138" s="279"/>
      <c r="I138" s="279"/>
      <c r="J138" s="279"/>
      <c r="K138" s="282"/>
      <c r="L138" s="279"/>
      <c r="M138" s="279"/>
      <c r="N138" s="283"/>
      <c r="O138" s="281"/>
      <c r="V138" s="280"/>
    </row>
    <row r="139" spans="1:32" x14ac:dyDescent="0.25">
      <c r="A139" s="284" t="s">
        <v>728</v>
      </c>
      <c r="B139" s="279"/>
      <c r="C139" s="279"/>
      <c r="D139" s="279"/>
      <c r="E139" s="279"/>
      <c r="F139" s="279"/>
      <c r="G139" s="279"/>
      <c r="H139" s="279"/>
      <c r="I139" s="279"/>
      <c r="J139" s="279"/>
      <c r="K139" s="282"/>
      <c r="L139" s="279"/>
      <c r="M139" s="279"/>
      <c r="N139" s="283"/>
      <c r="O139" s="281"/>
      <c r="V139" s="280"/>
    </row>
    <row r="140" spans="1:32" x14ac:dyDescent="0.25">
      <c r="A140" s="174" t="s">
        <v>729</v>
      </c>
      <c r="B140" s="285" t="s">
        <v>685</v>
      </c>
      <c r="C140" s="285" t="s">
        <v>686</v>
      </c>
      <c r="D140" s="285" t="s">
        <v>687</v>
      </c>
      <c r="E140" s="285" t="s">
        <v>688</v>
      </c>
      <c r="F140" s="285" t="s">
        <v>689</v>
      </c>
      <c r="G140" s="285" t="s">
        <v>690</v>
      </c>
      <c r="H140" s="285" t="s">
        <v>691</v>
      </c>
      <c r="I140" s="285" t="s">
        <v>692</v>
      </c>
      <c r="J140" s="285" t="s">
        <v>693</v>
      </c>
      <c r="K140" s="285" t="s">
        <v>694</v>
      </c>
      <c r="L140" s="285" t="s">
        <v>695</v>
      </c>
      <c r="M140" s="285" t="s">
        <v>696</v>
      </c>
      <c r="N140" s="285" t="s">
        <v>719</v>
      </c>
      <c r="O140" s="281"/>
      <c r="V140" s="280"/>
      <c r="W140" s="159"/>
    </row>
    <row r="141" spans="1:32" x14ac:dyDescent="0.25">
      <c r="A141" s="286" t="s">
        <v>674</v>
      </c>
      <c r="B141" s="219">
        <v>410</v>
      </c>
      <c r="C141" s="265">
        <v>443</v>
      </c>
      <c r="D141" s="265">
        <v>513</v>
      </c>
      <c r="E141" s="265">
        <v>634</v>
      </c>
      <c r="F141" s="265">
        <v>528</v>
      </c>
      <c r="G141" s="265">
        <v>0</v>
      </c>
      <c r="H141" s="265">
        <v>0</v>
      </c>
      <c r="I141" s="265">
        <v>0</v>
      </c>
      <c r="J141" s="265">
        <v>0</v>
      </c>
      <c r="K141" s="265">
        <v>0</v>
      </c>
      <c r="L141" s="265">
        <v>0</v>
      </c>
      <c r="M141" s="265">
        <v>0</v>
      </c>
      <c r="N141" s="265">
        <f>SUM(B141:M141)</f>
        <v>2528</v>
      </c>
      <c r="O141" s="281"/>
      <c r="V141" s="280"/>
      <c r="W141" s="159"/>
    </row>
    <row r="142" spans="1:32" x14ac:dyDescent="0.25">
      <c r="A142" s="286" t="s">
        <v>730</v>
      </c>
      <c r="B142" s="219">
        <v>347</v>
      </c>
      <c r="C142" s="265">
        <v>305</v>
      </c>
      <c r="D142" s="265">
        <v>208</v>
      </c>
      <c r="E142" s="265">
        <v>376</v>
      </c>
      <c r="F142" s="265">
        <v>214</v>
      </c>
      <c r="G142" s="265">
        <v>522</v>
      </c>
      <c r="H142" s="265">
        <v>637</v>
      </c>
      <c r="I142" s="265">
        <v>587</v>
      </c>
      <c r="J142" s="265">
        <v>662</v>
      </c>
      <c r="K142" s="265">
        <v>765</v>
      </c>
      <c r="L142" s="265">
        <v>628</v>
      </c>
      <c r="M142" s="265">
        <v>424</v>
      </c>
      <c r="N142" s="265">
        <f>SUM(B142:M142)</f>
        <v>5675</v>
      </c>
      <c r="O142" s="281"/>
      <c r="V142" s="280"/>
      <c r="W142" s="159"/>
    </row>
    <row r="143" spans="1:32" x14ac:dyDescent="0.25">
      <c r="A143" s="287" t="s">
        <v>731</v>
      </c>
      <c r="B143" s="219">
        <v>111</v>
      </c>
      <c r="C143" s="265">
        <v>166</v>
      </c>
      <c r="D143" s="265">
        <v>220</v>
      </c>
      <c r="E143" s="265">
        <v>171</v>
      </c>
      <c r="F143" s="265">
        <v>316</v>
      </c>
      <c r="G143" s="265">
        <v>274</v>
      </c>
      <c r="H143" s="265">
        <v>85</v>
      </c>
      <c r="I143" s="265">
        <v>66</v>
      </c>
      <c r="J143" s="265">
        <v>123</v>
      </c>
      <c r="K143" s="265">
        <v>192</v>
      </c>
      <c r="L143" s="265">
        <v>153</v>
      </c>
      <c r="M143" s="265">
        <v>203</v>
      </c>
      <c r="N143" s="265">
        <f>SUM(B143:M143)</f>
        <v>2080</v>
      </c>
      <c r="O143" s="281"/>
      <c r="V143" s="280"/>
      <c r="W143" s="159"/>
    </row>
    <row r="144" spans="1:32" x14ac:dyDescent="0.25">
      <c r="A144" s="288"/>
      <c r="B144" s="193"/>
      <c r="C144" s="289"/>
      <c r="D144" s="289"/>
      <c r="E144" s="289"/>
      <c r="F144" s="289"/>
      <c r="G144" s="289"/>
      <c r="H144" s="289"/>
      <c r="I144" s="289"/>
      <c r="J144" s="289"/>
      <c r="K144" s="289"/>
      <c r="L144" s="282"/>
      <c r="M144" s="289"/>
      <c r="N144" s="289"/>
      <c r="O144" s="281"/>
      <c r="P144" s="281"/>
      <c r="V144" s="280"/>
      <c r="W144" s="159"/>
    </row>
    <row r="145" spans="1:22" x14ac:dyDescent="0.25">
      <c r="A145" s="284" t="s">
        <v>732</v>
      </c>
      <c r="B145" s="279"/>
      <c r="C145" s="279"/>
      <c r="D145" s="279"/>
      <c r="E145" s="279"/>
      <c r="F145" s="279"/>
      <c r="G145" s="279"/>
      <c r="H145" s="279"/>
      <c r="I145" s="279"/>
      <c r="J145" s="279"/>
      <c r="K145" s="282"/>
      <c r="L145" s="279"/>
      <c r="M145" s="279"/>
      <c r="N145" s="283"/>
      <c r="O145" s="281"/>
      <c r="V145" s="280"/>
    </row>
    <row r="146" spans="1:22" x14ac:dyDescent="0.25">
      <c r="A146" s="174" t="s">
        <v>729</v>
      </c>
      <c r="B146" s="174" t="s">
        <v>733</v>
      </c>
      <c r="C146" s="285" t="s">
        <v>685</v>
      </c>
      <c r="D146" s="285" t="s">
        <v>686</v>
      </c>
      <c r="E146" s="285" t="s">
        <v>687</v>
      </c>
      <c r="F146" s="285" t="s">
        <v>688</v>
      </c>
      <c r="G146" s="285" t="s">
        <v>689</v>
      </c>
      <c r="H146" s="285" t="s">
        <v>690</v>
      </c>
      <c r="I146" s="285" t="s">
        <v>691</v>
      </c>
      <c r="J146" s="285" t="s">
        <v>692</v>
      </c>
      <c r="K146" s="285" t="s">
        <v>693</v>
      </c>
      <c r="L146" s="285" t="s">
        <v>694</v>
      </c>
      <c r="M146" s="285" t="s">
        <v>695</v>
      </c>
      <c r="N146" s="285" t="s">
        <v>696</v>
      </c>
      <c r="O146" s="285" t="s">
        <v>719</v>
      </c>
      <c r="P146" s="281"/>
      <c r="V146" s="280"/>
    </row>
    <row r="147" spans="1:22" x14ac:dyDescent="0.25">
      <c r="A147" s="372" t="s">
        <v>674</v>
      </c>
      <c r="B147" s="190" t="s">
        <v>734</v>
      </c>
      <c r="C147" s="219">
        <v>323</v>
      </c>
      <c r="D147" s="265">
        <v>355</v>
      </c>
      <c r="E147" s="265">
        <v>351</v>
      </c>
      <c r="F147" s="265">
        <v>391</v>
      </c>
      <c r="G147" s="265">
        <v>341</v>
      </c>
      <c r="H147" s="265">
        <v>0</v>
      </c>
      <c r="I147" s="265">
        <v>0</v>
      </c>
      <c r="J147" s="265">
        <v>0</v>
      </c>
      <c r="K147" s="265">
        <v>0</v>
      </c>
      <c r="L147" s="265">
        <v>0</v>
      </c>
      <c r="M147" s="265">
        <v>0</v>
      </c>
      <c r="N147" s="265">
        <v>0</v>
      </c>
      <c r="O147" s="290">
        <f>SUM(C147:N147)</f>
        <v>1761</v>
      </c>
      <c r="P147" s="281"/>
      <c r="V147" s="280"/>
    </row>
    <row r="148" spans="1:22" x14ac:dyDescent="0.25">
      <c r="A148" s="373"/>
      <c r="B148" s="190" t="s">
        <v>735</v>
      </c>
      <c r="C148" s="219">
        <v>54</v>
      </c>
      <c r="D148" s="265">
        <v>65</v>
      </c>
      <c r="E148" s="265">
        <v>55</v>
      </c>
      <c r="F148" s="265">
        <v>69</v>
      </c>
      <c r="G148" s="265">
        <v>75</v>
      </c>
      <c r="H148" s="265">
        <v>0</v>
      </c>
      <c r="I148" s="265">
        <v>0</v>
      </c>
      <c r="J148" s="265">
        <v>0</v>
      </c>
      <c r="K148" s="265">
        <v>0</v>
      </c>
      <c r="L148" s="265">
        <v>0</v>
      </c>
      <c r="M148" s="265">
        <v>0</v>
      </c>
      <c r="N148" s="265">
        <v>0</v>
      </c>
      <c r="O148" s="290">
        <f>SUM(C148:N148)</f>
        <v>318</v>
      </c>
      <c r="P148" s="281"/>
      <c r="V148" s="280"/>
    </row>
    <row r="149" spans="1:22" x14ac:dyDescent="0.25">
      <c r="A149" s="372" t="s">
        <v>730</v>
      </c>
      <c r="B149" s="190" t="s">
        <v>734</v>
      </c>
      <c r="C149" s="219">
        <v>272</v>
      </c>
      <c r="D149" s="265">
        <v>248</v>
      </c>
      <c r="E149" s="265">
        <v>168</v>
      </c>
      <c r="F149" s="265">
        <v>326</v>
      </c>
      <c r="G149" s="265">
        <v>105</v>
      </c>
      <c r="H149" s="265">
        <v>407</v>
      </c>
      <c r="I149" s="265">
        <v>519</v>
      </c>
      <c r="J149" s="265">
        <v>498</v>
      </c>
      <c r="K149" s="265">
        <v>583</v>
      </c>
      <c r="L149" s="265">
        <v>642</v>
      </c>
      <c r="M149" s="265">
        <v>533</v>
      </c>
      <c r="N149" s="265">
        <v>310</v>
      </c>
      <c r="O149" s="290">
        <f>SUM(C149:N149)</f>
        <v>4611</v>
      </c>
      <c r="P149" s="281"/>
      <c r="V149" s="280"/>
    </row>
    <row r="150" spans="1:22" x14ac:dyDescent="0.25">
      <c r="A150" s="373"/>
      <c r="B150" s="190" t="s">
        <v>735</v>
      </c>
      <c r="C150" s="219">
        <v>45</v>
      </c>
      <c r="D150" s="265">
        <v>17</v>
      </c>
      <c r="E150" s="265">
        <v>14</v>
      </c>
      <c r="F150" s="265">
        <v>40</v>
      </c>
      <c r="G150" s="265">
        <v>59</v>
      </c>
      <c r="H150" s="265">
        <v>73</v>
      </c>
      <c r="I150" s="265">
        <v>77</v>
      </c>
      <c r="J150" s="265">
        <v>44</v>
      </c>
      <c r="K150" s="265">
        <v>32</v>
      </c>
      <c r="L150" s="265">
        <v>49</v>
      </c>
      <c r="M150" s="265">
        <v>66</v>
      </c>
      <c r="N150" s="265">
        <v>57</v>
      </c>
      <c r="O150" s="290">
        <f t="shared" ref="O150" si="17">SUM(C150:N150)</f>
        <v>573</v>
      </c>
      <c r="P150" s="281"/>
      <c r="V150" s="280"/>
    </row>
    <row r="151" spans="1:22" x14ac:dyDescent="0.25">
      <c r="A151" s="372" t="s">
        <v>731</v>
      </c>
      <c r="B151" s="190" t="s">
        <v>734</v>
      </c>
      <c r="C151" s="219">
        <v>43</v>
      </c>
      <c r="D151" s="265">
        <v>160</v>
      </c>
      <c r="E151" s="265">
        <v>198</v>
      </c>
      <c r="F151" s="265">
        <v>125</v>
      </c>
      <c r="G151" s="265">
        <v>266</v>
      </c>
      <c r="H151" s="265">
        <v>235</v>
      </c>
      <c r="I151" s="265">
        <v>56</v>
      </c>
      <c r="J151" s="265">
        <v>46</v>
      </c>
      <c r="K151" s="265">
        <v>101</v>
      </c>
      <c r="L151" s="265">
        <v>184</v>
      </c>
      <c r="M151" s="265">
        <v>130</v>
      </c>
      <c r="N151" s="265">
        <v>140</v>
      </c>
      <c r="O151" s="290">
        <f>SUM(C151:N151)</f>
        <v>1684</v>
      </c>
      <c r="P151" s="281"/>
      <c r="V151" s="280"/>
    </row>
    <row r="152" spans="1:22" x14ac:dyDescent="0.25">
      <c r="A152" s="373"/>
      <c r="B152" s="190" t="s">
        <v>735</v>
      </c>
      <c r="C152" s="219">
        <v>0</v>
      </c>
      <c r="D152" s="265">
        <v>3</v>
      </c>
      <c r="E152" s="265">
        <v>1</v>
      </c>
      <c r="F152" s="265">
        <v>11</v>
      </c>
      <c r="G152" s="265">
        <v>19</v>
      </c>
      <c r="H152" s="265">
        <v>10</v>
      </c>
      <c r="I152" s="265">
        <v>20</v>
      </c>
      <c r="J152" s="265">
        <v>14</v>
      </c>
      <c r="K152" s="265">
        <v>8</v>
      </c>
      <c r="L152" s="265">
        <v>8</v>
      </c>
      <c r="M152" s="265">
        <v>20</v>
      </c>
      <c r="N152" s="265">
        <v>50</v>
      </c>
      <c r="O152" s="290">
        <f t="shared" ref="O152" si="18">SUM(C152:N152)</f>
        <v>164</v>
      </c>
      <c r="P152" s="281"/>
      <c r="V152" s="280"/>
    </row>
    <row r="153" spans="1:22" x14ac:dyDescent="0.25">
      <c r="B153" s="281"/>
      <c r="C153" s="281"/>
      <c r="D153" s="281"/>
      <c r="E153" s="281"/>
      <c r="F153" s="281"/>
      <c r="G153" s="281"/>
      <c r="H153" s="281"/>
      <c r="I153" s="281"/>
      <c r="J153" s="281"/>
      <c r="K153" s="281"/>
      <c r="L153" s="281"/>
      <c r="M153" s="281"/>
      <c r="V153" s="280"/>
    </row>
    <row r="154" spans="1:22" ht="15.75" thickBot="1" x14ac:dyDescent="0.3">
      <c r="A154" s="291"/>
      <c r="B154" s="291"/>
      <c r="C154" s="291"/>
      <c r="D154" s="291"/>
      <c r="E154" s="291"/>
      <c r="F154" s="291"/>
      <c r="G154" s="291"/>
      <c r="H154" s="291"/>
      <c r="I154" s="291"/>
      <c r="J154" s="291"/>
      <c r="K154" s="291"/>
      <c r="L154" s="291"/>
      <c r="M154" s="291"/>
      <c r="N154" s="291"/>
      <c r="O154" s="291"/>
      <c r="P154" s="291"/>
      <c r="Q154" s="291"/>
      <c r="R154" s="291"/>
      <c r="S154" s="291"/>
      <c r="T154" s="291"/>
      <c r="U154" s="291"/>
      <c r="V154" s="292"/>
    </row>
    <row r="155" spans="1:22" x14ac:dyDescent="0.25">
      <c r="B155" s="293"/>
      <c r="C155" s="293"/>
      <c r="D155" s="293"/>
      <c r="E155" s="293"/>
      <c r="F155" s="293"/>
      <c r="G155" s="293"/>
      <c r="H155" s="293"/>
      <c r="I155" s="293"/>
      <c r="J155" s="293"/>
      <c r="K155" s="293"/>
      <c r="L155" s="293"/>
      <c r="M155" s="293"/>
      <c r="P155" s="293"/>
    </row>
    <row r="156" spans="1:22" x14ac:dyDescent="0.25">
      <c r="A156" s="374"/>
      <c r="B156" s="374"/>
      <c r="C156" s="374"/>
      <c r="D156" s="374"/>
      <c r="E156" s="374"/>
      <c r="F156" s="374"/>
      <c r="G156" s="374"/>
      <c r="H156" s="374"/>
      <c r="I156" s="374"/>
      <c r="J156" s="374"/>
      <c r="K156" s="374"/>
      <c r="L156" s="374"/>
      <c r="M156" s="374"/>
      <c r="N156" s="374"/>
    </row>
    <row r="157" spans="1:22" x14ac:dyDescent="0.25">
      <c r="A157" s="294"/>
      <c r="B157" s="294"/>
      <c r="C157" s="295"/>
      <c r="D157" s="293"/>
      <c r="E157" s="293"/>
      <c r="F157" s="293"/>
      <c r="G157" s="293"/>
      <c r="H157" s="293"/>
      <c r="I157" s="293"/>
      <c r="J157" s="293"/>
      <c r="K157" s="293"/>
      <c r="L157" s="293"/>
      <c r="M157" s="281"/>
      <c r="P157" s="293"/>
    </row>
    <row r="158" spans="1:22" x14ac:dyDescent="0.25">
      <c r="A158" s="296"/>
      <c r="B158" s="296"/>
      <c r="C158" s="296"/>
      <c r="D158" s="293"/>
      <c r="E158" s="293"/>
      <c r="F158" s="293"/>
      <c r="G158" s="293"/>
      <c r="H158" s="281"/>
      <c r="I158" s="281"/>
    </row>
    <row r="159" spans="1:22" x14ac:dyDescent="0.25">
      <c r="A159" s="296"/>
      <c r="B159" s="296"/>
      <c r="C159" s="296"/>
      <c r="D159" s="281"/>
      <c r="E159" s="293"/>
      <c r="F159" s="281"/>
    </row>
    <row r="160" spans="1:22" x14ac:dyDescent="0.25">
      <c r="A160" s="296"/>
      <c r="B160" s="296"/>
      <c r="C160" s="296"/>
    </row>
    <row r="161" spans="1:3" x14ac:dyDescent="0.25">
      <c r="A161" s="296"/>
      <c r="B161" s="296"/>
      <c r="C161" s="296"/>
    </row>
  </sheetData>
  <mergeCells count="45">
    <mergeCell ref="A3:D3"/>
    <mergeCell ref="A1:D1"/>
    <mergeCell ref="A2:D2"/>
    <mergeCell ref="E2:H2"/>
    <mergeCell ref="I2:L2"/>
    <mergeCell ref="M2:P2"/>
    <mergeCell ref="A16:V16"/>
    <mergeCell ref="A4:V4"/>
    <mergeCell ref="A6:V6"/>
    <mergeCell ref="A8:D8"/>
    <mergeCell ref="G8:K8"/>
    <mergeCell ref="M8:Q8"/>
    <mergeCell ref="G9:H9"/>
    <mergeCell ref="M9:N9"/>
    <mergeCell ref="G10:H10"/>
    <mergeCell ref="M10:N10"/>
    <mergeCell ref="F11:G11"/>
    <mergeCell ref="M11:N11"/>
    <mergeCell ref="M12:N12"/>
    <mergeCell ref="A18:F18"/>
    <mergeCell ref="I18:V18"/>
    <mergeCell ref="A25:V25"/>
    <mergeCell ref="A27:E27"/>
    <mergeCell ref="H27:L27"/>
    <mergeCell ref="N27:R27"/>
    <mergeCell ref="A106:N106"/>
    <mergeCell ref="H28:I28"/>
    <mergeCell ref="N28:O28"/>
    <mergeCell ref="H29:I29"/>
    <mergeCell ref="N29:O29"/>
    <mergeCell ref="H30:I30"/>
    <mergeCell ref="N30:O30"/>
    <mergeCell ref="A32:V32"/>
    <mergeCell ref="A35:E35"/>
    <mergeCell ref="A87:V87"/>
    <mergeCell ref="A89:N89"/>
    <mergeCell ref="A104:V104"/>
    <mergeCell ref="A151:A152"/>
    <mergeCell ref="A156:N156"/>
    <mergeCell ref="A121:V121"/>
    <mergeCell ref="A123:N123"/>
    <mergeCell ref="A128:N128"/>
    <mergeCell ref="A133:N133"/>
    <mergeCell ref="A147:A148"/>
    <mergeCell ref="A149:A150"/>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E63F1-4A24-4D9F-914E-FBACD1D4B7A3}">
  <dimension ref="A1:AC34"/>
  <sheetViews>
    <sheetView showGridLines="0" zoomScale="90" zoomScaleNormal="90" workbookViewId="0">
      <pane xSplit="1" topLeftCell="G1" activePane="topRight" state="frozen"/>
      <selection pane="topRight" activeCell="AB24" sqref="AB24"/>
    </sheetView>
  </sheetViews>
  <sheetFormatPr defaultColWidth="9.140625" defaultRowHeight="15.75" x14ac:dyDescent="0.25"/>
  <cols>
    <col min="1" max="1" width="71.140625" style="75" customWidth="1"/>
    <col min="2" max="16384" width="9.140625" style="75"/>
  </cols>
  <sheetData>
    <row r="1" spans="1:29" x14ac:dyDescent="0.25">
      <c r="A1" s="297" t="s">
        <v>736</v>
      </c>
    </row>
    <row r="2" spans="1:29" x14ac:dyDescent="0.25">
      <c r="A2" s="297"/>
    </row>
    <row r="3" spans="1:29" x14ac:dyDescent="0.25">
      <c r="A3" s="297"/>
    </row>
    <row r="4" spans="1:29" x14ac:dyDescent="0.25">
      <c r="A4" s="421" t="s">
        <v>737</v>
      </c>
      <c r="B4" s="298">
        <v>2023</v>
      </c>
      <c r="C4" s="299"/>
      <c r="D4" s="299"/>
      <c r="E4" s="299"/>
      <c r="F4" s="299"/>
      <c r="G4" s="299"/>
      <c r="H4" s="299"/>
      <c r="I4" s="299"/>
      <c r="J4" s="299"/>
      <c r="K4" s="299"/>
      <c r="L4" s="299"/>
      <c r="M4" s="299"/>
      <c r="N4" s="299"/>
      <c r="O4" s="299"/>
      <c r="P4" s="299"/>
      <c r="Q4" s="299"/>
      <c r="R4" s="299"/>
      <c r="S4" s="299"/>
      <c r="T4" s="299"/>
      <c r="U4" s="299"/>
      <c r="V4" s="299"/>
      <c r="W4" s="299"/>
      <c r="X4" s="299"/>
      <c r="Y4" s="300"/>
      <c r="Z4" s="301">
        <v>2024</v>
      </c>
      <c r="AA4" s="301"/>
      <c r="AB4" s="301"/>
      <c r="AC4" s="302"/>
    </row>
    <row r="5" spans="1:29" x14ac:dyDescent="0.25">
      <c r="A5" s="421"/>
      <c r="B5" s="418" t="s">
        <v>738</v>
      </c>
      <c r="C5" s="419"/>
      <c r="D5" s="418" t="s">
        <v>739</v>
      </c>
      <c r="E5" s="419"/>
      <c r="F5" s="418" t="s">
        <v>740</v>
      </c>
      <c r="G5" s="419"/>
      <c r="H5" s="418" t="s">
        <v>741</v>
      </c>
      <c r="I5" s="419"/>
      <c r="J5" s="418" t="s">
        <v>692</v>
      </c>
      <c r="K5" s="419"/>
      <c r="L5" s="418" t="s">
        <v>742</v>
      </c>
      <c r="M5" s="419"/>
      <c r="N5" s="418" t="s">
        <v>743</v>
      </c>
      <c r="O5" s="419"/>
      <c r="P5" s="418" t="s">
        <v>744</v>
      </c>
      <c r="Q5" s="419"/>
      <c r="R5" s="418" t="s">
        <v>745</v>
      </c>
      <c r="S5" s="419"/>
      <c r="T5" s="418" t="s">
        <v>746</v>
      </c>
      <c r="U5" s="419"/>
      <c r="V5" s="418" t="s">
        <v>747</v>
      </c>
      <c r="W5" s="419"/>
      <c r="X5" s="418" t="s">
        <v>748</v>
      </c>
      <c r="Y5" s="419"/>
      <c r="Z5" s="416" t="s">
        <v>738</v>
      </c>
      <c r="AA5" s="417"/>
      <c r="AB5" s="416" t="s">
        <v>739</v>
      </c>
      <c r="AC5" s="417"/>
    </row>
    <row r="6" spans="1:29" x14ac:dyDescent="0.25">
      <c r="A6" s="421"/>
      <c r="B6" s="303" t="s">
        <v>749</v>
      </c>
      <c r="C6" s="303" t="s">
        <v>750</v>
      </c>
      <c r="D6" s="303" t="s">
        <v>749</v>
      </c>
      <c r="E6" s="303" t="s">
        <v>750</v>
      </c>
      <c r="F6" s="303" t="s">
        <v>749</v>
      </c>
      <c r="G6" s="303" t="s">
        <v>750</v>
      </c>
      <c r="H6" s="303" t="s">
        <v>749</v>
      </c>
      <c r="I6" s="303" t="s">
        <v>750</v>
      </c>
      <c r="J6" s="303" t="s">
        <v>749</v>
      </c>
      <c r="K6" s="303" t="s">
        <v>750</v>
      </c>
      <c r="L6" s="303" t="s">
        <v>749</v>
      </c>
      <c r="M6" s="303" t="s">
        <v>750</v>
      </c>
      <c r="N6" s="303" t="s">
        <v>749</v>
      </c>
      <c r="O6" s="303" t="s">
        <v>750</v>
      </c>
      <c r="P6" s="303" t="s">
        <v>749</v>
      </c>
      <c r="Q6" s="303" t="s">
        <v>750</v>
      </c>
      <c r="R6" s="303" t="s">
        <v>749</v>
      </c>
      <c r="S6" s="303" t="s">
        <v>750</v>
      </c>
      <c r="T6" s="303" t="s">
        <v>749</v>
      </c>
      <c r="U6" s="303" t="s">
        <v>750</v>
      </c>
      <c r="V6" s="303" t="s">
        <v>749</v>
      </c>
      <c r="W6" s="303" t="s">
        <v>750</v>
      </c>
      <c r="X6" s="303" t="s">
        <v>749</v>
      </c>
      <c r="Y6" s="303" t="s">
        <v>750</v>
      </c>
      <c r="Z6" s="304" t="s">
        <v>749</v>
      </c>
      <c r="AA6" s="304" t="s">
        <v>750</v>
      </c>
      <c r="AB6" s="304" t="s">
        <v>749</v>
      </c>
      <c r="AC6" s="304" t="s">
        <v>750</v>
      </c>
    </row>
    <row r="7" spans="1:29" x14ac:dyDescent="0.25">
      <c r="A7" s="305" t="s">
        <v>751</v>
      </c>
      <c r="B7" s="306">
        <v>50.077658426273302</v>
      </c>
      <c r="C7" s="306">
        <v>43.682359565160901</v>
      </c>
      <c r="D7" s="306">
        <v>42.8849597689292</v>
      </c>
      <c r="E7" s="306">
        <v>42.793431428339098</v>
      </c>
      <c r="F7" s="306">
        <v>43.019862114248198</v>
      </c>
      <c r="G7" s="306">
        <v>45.321667390360403</v>
      </c>
      <c r="H7" s="306">
        <v>48.512544145301099</v>
      </c>
      <c r="I7" s="306">
        <v>50.272072432594697</v>
      </c>
      <c r="J7" s="306">
        <v>43.268614947011102</v>
      </c>
      <c r="K7" s="306">
        <v>35.515960701047199</v>
      </c>
      <c r="L7" s="306">
        <v>38.078070847470002</v>
      </c>
      <c r="M7" s="306">
        <v>39.270787586005</v>
      </c>
      <c r="N7" s="306">
        <v>42.1362040288302</v>
      </c>
      <c r="O7" s="306">
        <v>42.786277168932997</v>
      </c>
      <c r="P7" s="306">
        <v>39.808013122535201</v>
      </c>
      <c r="Q7" s="306">
        <v>38.775142406590902</v>
      </c>
      <c r="R7" s="306">
        <v>39.5924269346241</v>
      </c>
      <c r="S7" s="306">
        <v>41.875955231963403</v>
      </c>
      <c r="T7" s="306">
        <v>43.186393051771098</v>
      </c>
      <c r="U7" s="306">
        <v>44.303163731245903</v>
      </c>
      <c r="V7" s="306">
        <v>46.009736806218498</v>
      </c>
      <c r="W7" s="306">
        <v>50.495401251799798</v>
      </c>
      <c r="X7" s="306">
        <v>47.898526416676603</v>
      </c>
      <c r="Y7" s="306">
        <v>51.305029550114597</v>
      </c>
      <c r="Z7" s="306">
        <v>52.534043705978</v>
      </c>
      <c r="AA7" s="306">
        <v>50.431392931392899</v>
      </c>
      <c r="AB7" s="306">
        <v>49.593300739188599</v>
      </c>
      <c r="AC7" s="306">
        <v>0</v>
      </c>
    </row>
    <row r="8" spans="1:29" x14ac:dyDescent="0.25">
      <c r="A8" s="305" t="s">
        <v>752</v>
      </c>
      <c r="B8" s="306">
        <v>71.904302019315196</v>
      </c>
      <c r="C8" s="306">
        <v>59.022913256955803</v>
      </c>
      <c r="D8" s="306">
        <v>58.804856115107903</v>
      </c>
      <c r="E8" s="306">
        <v>56.031290074377999</v>
      </c>
      <c r="F8" s="306">
        <v>52.507682593138298</v>
      </c>
      <c r="G8" s="306">
        <v>53.2716579959285</v>
      </c>
      <c r="H8" s="306">
        <v>55.766170368562399</v>
      </c>
      <c r="I8" s="306">
        <v>61.291329479768798</v>
      </c>
      <c r="J8" s="306">
        <v>62.604145077720197</v>
      </c>
      <c r="K8" s="306">
        <v>53.525115473441097</v>
      </c>
      <c r="L8" s="306">
        <v>51.425330341560702</v>
      </c>
      <c r="M8" s="306">
        <v>55.124661912957897</v>
      </c>
      <c r="N8" s="306">
        <v>56.2574047954866</v>
      </c>
      <c r="O8" s="306">
        <v>59.815751093826002</v>
      </c>
      <c r="P8" s="306">
        <v>62.833025586916399</v>
      </c>
      <c r="Q8" s="306">
        <v>64.755285412262197</v>
      </c>
      <c r="R8" s="306">
        <v>68.187044534412905</v>
      </c>
      <c r="S8" s="306">
        <v>68.341557440246703</v>
      </c>
      <c r="T8" s="306">
        <v>70.361000266028199</v>
      </c>
      <c r="U8" s="306">
        <v>73.978483337706606</v>
      </c>
      <c r="V8" s="306">
        <v>72.821142048135897</v>
      </c>
      <c r="W8" s="306">
        <v>78.480318763583696</v>
      </c>
      <c r="X8" s="306">
        <v>80.422896619787807</v>
      </c>
      <c r="Y8" s="306">
        <v>84.189856065798494</v>
      </c>
      <c r="Z8" s="306">
        <v>80.005555555555503</v>
      </c>
      <c r="AA8" s="306">
        <v>77.569128957252701</v>
      </c>
      <c r="AB8" s="306">
        <v>78.076101928374598</v>
      </c>
      <c r="AC8" s="306">
        <v>0</v>
      </c>
    </row>
    <row r="9" spans="1:29" x14ac:dyDescent="0.25">
      <c r="A9" s="307" t="s">
        <v>0</v>
      </c>
      <c r="B9" s="308">
        <v>52.365263400045997</v>
      </c>
      <c r="C9" s="308">
        <v>45.474946450428398</v>
      </c>
      <c r="D9" s="308">
        <v>44.8112146820935</v>
      </c>
      <c r="E9" s="308">
        <v>44.604399845619398</v>
      </c>
      <c r="F9" s="308">
        <v>44.567876644115501</v>
      </c>
      <c r="G9" s="308">
        <v>46.602018141415599</v>
      </c>
      <c r="H9" s="308">
        <v>49.659961389961403</v>
      </c>
      <c r="I9" s="308">
        <v>51.897872158969797</v>
      </c>
      <c r="J9" s="308">
        <v>45.535598574437103</v>
      </c>
      <c r="K9" s="308">
        <v>37.512175610380503</v>
      </c>
      <c r="L9" s="308">
        <v>39.781840748520104</v>
      </c>
      <c r="M9" s="308">
        <v>41.324806473192901</v>
      </c>
      <c r="N9" s="308">
        <v>44.054872400907101</v>
      </c>
      <c r="O9" s="308">
        <v>45.017676848106497</v>
      </c>
      <c r="P9" s="308">
        <v>42.498428060658398</v>
      </c>
      <c r="Q9" s="308">
        <v>41.5954901454514</v>
      </c>
      <c r="R9" s="308">
        <v>42.507194541502699</v>
      </c>
      <c r="S9" s="308">
        <v>44.649465377467699</v>
      </c>
      <c r="T9" s="308">
        <v>45.806211689877102</v>
      </c>
      <c r="U9" s="308">
        <v>47.088490998202097</v>
      </c>
      <c r="V9" s="308">
        <v>48.787692834266402</v>
      </c>
      <c r="W9" s="308">
        <v>53.531279471864202</v>
      </c>
      <c r="X9" s="308">
        <v>51.4192996981918</v>
      </c>
      <c r="Y9" s="308">
        <v>55.139154524386697</v>
      </c>
      <c r="Z9" s="308">
        <v>56.375019418984003</v>
      </c>
      <c r="AA9" s="308">
        <v>54.295968008965602</v>
      </c>
      <c r="AB9" s="308">
        <v>53.711501120238999</v>
      </c>
      <c r="AC9" s="308">
        <v>0</v>
      </c>
    </row>
    <row r="11" spans="1:29" x14ac:dyDescent="0.25">
      <c r="A11" s="297" t="s">
        <v>753</v>
      </c>
    </row>
    <row r="12" spans="1:29" x14ac:dyDescent="0.25">
      <c r="A12" s="309"/>
    </row>
    <row r="13" spans="1:29" x14ac:dyDescent="0.25">
      <c r="A13" s="309"/>
    </row>
    <row r="14" spans="1:29" x14ac:dyDescent="0.25">
      <c r="A14" s="420" t="s">
        <v>737</v>
      </c>
      <c r="B14" s="298">
        <v>2023</v>
      </c>
      <c r="C14" s="299"/>
      <c r="D14" s="299"/>
      <c r="E14" s="299"/>
      <c r="F14" s="299"/>
      <c r="G14" s="299"/>
      <c r="H14" s="299"/>
      <c r="I14" s="299"/>
      <c r="J14" s="299"/>
      <c r="K14" s="299"/>
      <c r="L14" s="299"/>
      <c r="M14" s="299"/>
      <c r="N14" s="299"/>
      <c r="O14" s="299"/>
      <c r="P14" s="299"/>
      <c r="Q14" s="299"/>
      <c r="R14" s="299"/>
      <c r="S14" s="299"/>
      <c r="T14" s="299"/>
      <c r="U14" s="299"/>
      <c r="V14" s="299"/>
      <c r="W14" s="299"/>
      <c r="X14" s="299"/>
      <c r="Y14" s="300"/>
      <c r="Z14" s="301">
        <v>2024</v>
      </c>
      <c r="AA14" s="301"/>
      <c r="AB14" s="301"/>
      <c r="AC14" s="302"/>
    </row>
    <row r="15" spans="1:29" x14ac:dyDescent="0.25">
      <c r="A15" s="420"/>
      <c r="B15" s="418" t="s">
        <v>738</v>
      </c>
      <c r="C15" s="419"/>
      <c r="D15" s="418" t="s">
        <v>739</v>
      </c>
      <c r="E15" s="419"/>
      <c r="F15" s="418" t="s">
        <v>740</v>
      </c>
      <c r="G15" s="419"/>
      <c r="H15" s="418" t="s">
        <v>741</v>
      </c>
      <c r="I15" s="419"/>
      <c r="J15" s="418" t="s">
        <v>692</v>
      </c>
      <c r="K15" s="419"/>
      <c r="L15" s="418" t="s">
        <v>742</v>
      </c>
      <c r="M15" s="419"/>
      <c r="N15" s="418" t="s">
        <v>743</v>
      </c>
      <c r="O15" s="419"/>
      <c r="P15" s="418" t="s">
        <v>744</v>
      </c>
      <c r="Q15" s="419"/>
      <c r="R15" s="418" t="s">
        <v>745</v>
      </c>
      <c r="S15" s="419"/>
      <c r="T15" s="418" t="s">
        <v>746</v>
      </c>
      <c r="U15" s="419"/>
      <c r="V15" s="418" t="s">
        <v>747</v>
      </c>
      <c r="W15" s="419"/>
      <c r="X15" s="418" t="s">
        <v>748</v>
      </c>
      <c r="Y15" s="419"/>
      <c r="Z15" s="416" t="s">
        <v>738</v>
      </c>
      <c r="AA15" s="417"/>
      <c r="AB15" s="416" t="s">
        <v>739</v>
      </c>
      <c r="AC15" s="417"/>
    </row>
    <row r="16" spans="1:29" x14ac:dyDescent="0.25">
      <c r="A16" s="420"/>
      <c r="B16" s="303" t="s">
        <v>749</v>
      </c>
      <c r="C16" s="303" t="s">
        <v>750</v>
      </c>
      <c r="D16" s="303" t="s">
        <v>749</v>
      </c>
      <c r="E16" s="303" t="s">
        <v>750</v>
      </c>
      <c r="F16" s="303" t="s">
        <v>749</v>
      </c>
      <c r="G16" s="303" t="s">
        <v>750</v>
      </c>
      <c r="H16" s="303" t="s">
        <v>749</v>
      </c>
      <c r="I16" s="303" t="s">
        <v>750</v>
      </c>
      <c r="J16" s="303" t="s">
        <v>749</v>
      </c>
      <c r="K16" s="303" t="s">
        <v>750</v>
      </c>
      <c r="L16" s="303" t="s">
        <v>749</v>
      </c>
      <c r="M16" s="303" t="s">
        <v>750</v>
      </c>
      <c r="N16" s="303" t="s">
        <v>749</v>
      </c>
      <c r="O16" s="303" t="s">
        <v>750</v>
      </c>
      <c r="P16" s="303" t="s">
        <v>749</v>
      </c>
      <c r="Q16" s="303" t="s">
        <v>750</v>
      </c>
      <c r="R16" s="303" t="s">
        <v>749</v>
      </c>
      <c r="S16" s="303" t="s">
        <v>750</v>
      </c>
      <c r="T16" s="303" t="s">
        <v>749</v>
      </c>
      <c r="U16" s="303" t="s">
        <v>750</v>
      </c>
      <c r="V16" s="303" t="s">
        <v>749</v>
      </c>
      <c r="W16" s="303" t="s">
        <v>750</v>
      </c>
      <c r="X16" s="303" t="s">
        <v>749</v>
      </c>
      <c r="Y16" s="303" t="s">
        <v>750</v>
      </c>
      <c r="Z16" s="304" t="s">
        <v>749</v>
      </c>
      <c r="AA16" s="304" t="s">
        <v>750</v>
      </c>
      <c r="AB16" s="304" t="s">
        <v>749</v>
      </c>
      <c r="AC16" s="304" t="s">
        <v>750</v>
      </c>
    </row>
    <row r="17" spans="1:29" x14ac:dyDescent="0.25">
      <c r="A17" s="310" t="s">
        <v>751</v>
      </c>
      <c r="B17" s="311"/>
      <c r="C17" s="311"/>
      <c r="D17" s="311"/>
      <c r="E17" s="311"/>
      <c r="F17" s="311"/>
      <c r="G17" s="311"/>
      <c r="H17" s="311"/>
      <c r="I17" s="311"/>
      <c r="J17" s="311"/>
      <c r="K17" s="311"/>
      <c r="L17" s="311"/>
      <c r="M17" s="311"/>
      <c r="N17" s="311"/>
      <c r="O17" s="311"/>
      <c r="P17" s="311"/>
      <c r="Q17" s="311"/>
      <c r="R17" s="311"/>
      <c r="S17" s="311"/>
      <c r="T17" s="311"/>
      <c r="U17" s="311"/>
      <c r="V17" s="311"/>
      <c r="W17" s="311"/>
      <c r="X17" s="311"/>
      <c r="Y17" s="311"/>
      <c r="Z17" s="311"/>
      <c r="AA17" s="311"/>
      <c r="AB17" s="311"/>
      <c r="AC17" s="311"/>
    </row>
    <row r="18" spans="1:29" x14ac:dyDescent="0.25">
      <c r="A18" s="312" t="s">
        <v>754</v>
      </c>
      <c r="B18" s="312">
        <v>18356</v>
      </c>
      <c r="C18" s="312">
        <v>22026</v>
      </c>
      <c r="D18" s="312">
        <v>23176</v>
      </c>
      <c r="E18" s="312">
        <v>23562</v>
      </c>
      <c r="F18" s="312">
        <v>23326</v>
      </c>
      <c r="G18" s="312">
        <v>21987</v>
      </c>
      <c r="H18" s="312">
        <v>20755</v>
      </c>
      <c r="I18" s="312">
        <v>18911</v>
      </c>
      <c r="J18" s="312">
        <v>20705</v>
      </c>
      <c r="K18" s="312">
        <v>26752</v>
      </c>
      <c r="L18" s="312">
        <v>26400</v>
      </c>
      <c r="M18" s="312">
        <v>26307</v>
      </c>
      <c r="N18" s="312">
        <v>25999</v>
      </c>
      <c r="O18" s="312">
        <v>26225</v>
      </c>
      <c r="P18" s="312">
        <v>27603</v>
      </c>
      <c r="Q18" s="312">
        <v>29998</v>
      </c>
      <c r="R18" s="312">
        <v>31502</v>
      </c>
      <c r="S18" s="312">
        <v>32067</v>
      </c>
      <c r="T18" s="312">
        <v>34029</v>
      </c>
      <c r="U18" s="312">
        <v>35553</v>
      </c>
      <c r="V18" s="312">
        <v>35358</v>
      </c>
      <c r="W18" s="312">
        <v>32696</v>
      </c>
      <c r="X18" s="312">
        <v>32019</v>
      </c>
      <c r="Y18" s="312">
        <v>31735</v>
      </c>
      <c r="Z18" s="312">
        <v>31591</v>
      </c>
      <c r="AA18" s="312">
        <v>32025</v>
      </c>
      <c r="AB18" s="312">
        <v>32677</v>
      </c>
      <c r="AC18" s="312">
        <v>0</v>
      </c>
    </row>
    <row r="19" spans="1:29" x14ac:dyDescent="0.25">
      <c r="A19" s="312" t="s">
        <v>755</v>
      </c>
      <c r="B19" s="312">
        <v>801</v>
      </c>
      <c r="C19" s="312">
        <v>769</v>
      </c>
      <c r="D19" s="312">
        <v>773</v>
      </c>
      <c r="E19" s="312">
        <v>766</v>
      </c>
      <c r="F19" s="312">
        <v>782</v>
      </c>
      <c r="G19" s="312">
        <v>794</v>
      </c>
      <c r="H19" s="312">
        <v>791</v>
      </c>
      <c r="I19" s="312">
        <v>820</v>
      </c>
      <c r="J19" s="312">
        <v>822</v>
      </c>
      <c r="K19" s="312">
        <v>779</v>
      </c>
      <c r="L19" s="312">
        <v>753</v>
      </c>
      <c r="M19" s="312">
        <v>757</v>
      </c>
      <c r="N19" s="312">
        <v>795</v>
      </c>
      <c r="O19" s="312">
        <v>803</v>
      </c>
      <c r="P19" s="312">
        <v>804</v>
      </c>
      <c r="Q19" s="312">
        <v>839</v>
      </c>
      <c r="R19" s="312">
        <v>887</v>
      </c>
      <c r="S19" s="312">
        <v>917</v>
      </c>
      <c r="T19" s="312">
        <v>931</v>
      </c>
      <c r="U19" s="312">
        <v>958</v>
      </c>
      <c r="V19" s="312">
        <v>1016</v>
      </c>
      <c r="W19" s="312">
        <v>1050</v>
      </c>
      <c r="X19" s="312">
        <v>1095</v>
      </c>
      <c r="Y19" s="312">
        <v>1158</v>
      </c>
      <c r="Z19" s="312">
        <v>1344</v>
      </c>
      <c r="AA19" s="312">
        <v>1352</v>
      </c>
      <c r="AB19" s="312">
        <v>1383</v>
      </c>
      <c r="AC19" s="312">
        <v>0</v>
      </c>
    </row>
    <row r="20" spans="1:29" x14ac:dyDescent="0.25">
      <c r="A20" s="312" t="s">
        <v>756</v>
      </c>
      <c r="B20" s="312">
        <v>227</v>
      </c>
      <c r="C20" s="312">
        <v>219</v>
      </c>
      <c r="D20" s="312">
        <v>217</v>
      </c>
      <c r="E20" s="312">
        <v>207</v>
      </c>
      <c r="F20" s="312">
        <v>198</v>
      </c>
      <c r="G20" s="312">
        <v>189</v>
      </c>
      <c r="H20" s="312">
        <v>200</v>
      </c>
      <c r="I20" s="312">
        <v>204</v>
      </c>
      <c r="J20" s="312">
        <v>213</v>
      </c>
      <c r="K20" s="312">
        <v>202</v>
      </c>
      <c r="L20" s="312">
        <v>202</v>
      </c>
      <c r="M20" s="312">
        <v>209</v>
      </c>
      <c r="N20" s="312">
        <v>207</v>
      </c>
      <c r="O20" s="312">
        <v>200</v>
      </c>
      <c r="P20" s="312">
        <v>191</v>
      </c>
      <c r="Q20" s="312">
        <v>185</v>
      </c>
      <c r="R20" s="312">
        <v>201</v>
      </c>
      <c r="S20" s="312">
        <v>201</v>
      </c>
      <c r="T20" s="312">
        <v>209</v>
      </c>
      <c r="U20" s="312">
        <v>222</v>
      </c>
      <c r="V20" s="312">
        <v>236</v>
      </c>
      <c r="W20" s="312">
        <v>231</v>
      </c>
      <c r="X20" s="312">
        <v>222</v>
      </c>
      <c r="Y20" s="312">
        <v>219</v>
      </c>
      <c r="Z20" s="312">
        <v>232</v>
      </c>
      <c r="AA20" s="312">
        <v>241</v>
      </c>
      <c r="AB20" s="312">
        <v>252</v>
      </c>
      <c r="AC20" s="312">
        <v>0</v>
      </c>
    </row>
    <row r="21" spans="1:29" ht="16.5" thickBot="1" x14ac:dyDescent="0.3">
      <c r="A21" s="313" t="s">
        <v>757</v>
      </c>
      <c r="B21" s="313">
        <v>73</v>
      </c>
      <c r="C21" s="313">
        <v>75</v>
      </c>
      <c r="D21" s="313">
        <v>69</v>
      </c>
      <c r="E21" s="313">
        <v>67</v>
      </c>
      <c r="F21" s="313">
        <v>62</v>
      </c>
      <c r="G21" s="313">
        <v>60</v>
      </c>
      <c r="H21" s="313">
        <v>57</v>
      </c>
      <c r="I21" s="313">
        <v>56</v>
      </c>
      <c r="J21" s="313">
        <v>57</v>
      </c>
      <c r="K21" s="313">
        <v>54</v>
      </c>
      <c r="L21" s="313">
        <v>56</v>
      </c>
      <c r="M21" s="313">
        <v>51</v>
      </c>
      <c r="N21" s="313">
        <v>54</v>
      </c>
      <c r="O21" s="313">
        <v>55</v>
      </c>
      <c r="P21" s="313">
        <v>55</v>
      </c>
      <c r="Q21" s="313">
        <v>51</v>
      </c>
      <c r="R21" s="313">
        <v>52</v>
      </c>
      <c r="S21" s="313">
        <v>53</v>
      </c>
      <c r="T21" s="313">
        <v>63</v>
      </c>
      <c r="U21" s="313">
        <v>59</v>
      </c>
      <c r="V21" s="313">
        <v>55</v>
      </c>
      <c r="W21" s="313">
        <v>54</v>
      </c>
      <c r="X21" s="313">
        <v>52</v>
      </c>
      <c r="Y21" s="313">
        <v>52</v>
      </c>
      <c r="Z21" s="313">
        <v>55</v>
      </c>
      <c r="AA21" s="313">
        <v>52</v>
      </c>
      <c r="AB21" s="313">
        <v>50</v>
      </c>
      <c r="AC21" s="313">
        <v>0</v>
      </c>
    </row>
    <row r="22" spans="1:29" x14ac:dyDescent="0.25">
      <c r="A22" s="314" t="s">
        <v>0</v>
      </c>
      <c r="B22" s="314">
        <v>19457</v>
      </c>
      <c r="C22" s="314">
        <v>23089</v>
      </c>
      <c r="D22" s="314">
        <v>24235</v>
      </c>
      <c r="E22" s="314">
        <v>24602</v>
      </c>
      <c r="F22" s="314">
        <v>24368</v>
      </c>
      <c r="G22" s="314">
        <v>23030</v>
      </c>
      <c r="H22" s="314">
        <v>21803</v>
      </c>
      <c r="I22" s="314">
        <v>19991</v>
      </c>
      <c r="J22" s="314">
        <v>21797</v>
      </c>
      <c r="K22" s="314">
        <v>27787</v>
      </c>
      <c r="L22" s="314">
        <v>27411</v>
      </c>
      <c r="M22" s="314">
        <v>27324</v>
      </c>
      <c r="N22" s="314">
        <v>27055</v>
      </c>
      <c r="O22" s="314">
        <v>27283</v>
      </c>
      <c r="P22" s="314">
        <v>28653</v>
      </c>
      <c r="Q22" s="314">
        <v>31073</v>
      </c>
      <c r="R22" s="314">
        <v>32642</v>
      </c>
      <c r="S22" s="314">
        <v>33238</v>
      </c>
      <c r="T22" s="314">
        <v>35232</v>
      </c>
      <c r="U22" s="314">
        <v>36792</v>
      </c>
      <c r="V22" s="314">
        <v>36665</v>
      </c>
      <c r="W22" s="314">
        <v>34031</v>
      </c>
      <c r="X22" s="314">
        <v>33388</v>
      </c>
      <c r="Y22" s="314">
        <v>33164</v>
      </c>
      <c r="Z22" s="314">
        <v>33222</v>
      </c>
      <c r="AA22" s="314">
        <v>33670</v>
      </c>
      <c r="AB22" s="314">
        <v>34362</v>
      </c>
      <c r="AC22" s="314">
        <v>0</v>
      </c>
    </row>
    <row r="23" spans="1:29" x14ac:dyDescent="0.25">
      <c r="A23" s="310" t="s">
        <v>752</v>
      </c>
      <c r="B23" s="311"/>
      <c r="C23" s="311"/>
      <c r="D23" s="311"/>
      <c r="E23" s="311"/>
      <c r="F23" s="311"/>
      <c r="G23" s="311"/>
      <c r="H23" s="311"/>
      <c r="I23" s="311"/>
      <c r="J23" s="311"/>
      <c r="K23" s="311"/>
      <c r="L23" s="311"/>
      <c r="M23" s="311"/>
      <c r="N23" s="311"/>
      <c r="O23" s="311"/>
      <c r="P23" s="311"/>
      <c r="Q23" s="311"/>
      <c r="R23" s="311"/>
      <c r="S23" s="311"/>
      <c r="T23" s="311"/>
      <c r="U23" s="311"/>
      <c r="V23" s="311"/>
      <c r="W23" s="311"/>
      <c r="X23" s="311"/>
      <c r="Y23" s="311"/>
      <c r="Z23" s="311"/>
      <c r="AA23" s="311"/>
      <c r="AB23" s="311"/>
      <c r="AC23" s="311"/>
    </row>
    <row r="24" spans="1:29" x14ac:dyDescent="0.25">
      <c r="A24" s="312" t="s">
        <v>754</v>
      </c>
      <c r="B24" s="312">
        <v>2089</v>
      </c>
      <c r="C24" s="312">
        <v>2861</v>
      </c>
      <c r="D24" s="312">
        <v>3122</v>
      </c>
      <c r="E24" s="312">
        <v>3678</v>
      </c>
      <c r="F24" s="312">
        <v>4536</v>
      </c>
      <c r="G24" s="312">
        <v>4211</v>
      </c>
      <c r="H24" s="312">
        <v>3888</v>
      </c>
      <c r="I24" s="312">
        <v>3252</v>
      </c>
      <c r="J24" s="312">
        <v>2737</v>
      </c>
      <c r="K24" s="312">
        <v>3312</v>
      </c>
      <c r="L24" s="312">
        <v>3855</v>
      </c>
      <c r="M24" s="312">
        <v>3889</v>
      </c>
      <c r="N24" s="312">
        <v>4048</v>
      </c>
      <c r="O24" s="312">
        <v>3905</v>
      </c>
      <c r="P24" s="312">
        <v>3590</v>
      </c>
      <c r="Q24" s="312">
        <v>3576</v>
      </c>
      <c r="R24" s="312">
        <v>3476</v>
      </c>
      <c r="S24" s="312">
        <v>3669</v>
      </c>
      <c r="T24" s="312">
        <v>3524</v>
      </c>
      <c r="U24" s="312">
        <v>3567</v>
      </c>
      <c r="V24" s="312">
        <v>3994</v>
      </c>
      <c r="W24" s="312">
        <v>3895</v>
      </c>
      <c r="X24" s="312">
        <v>3800</v>
      </c>
      <c r="Y24" s="312">
        <v>4087</v>
      </c>
      <c r="Z24" s="312">
        <v>5085</v>
      </c>
      <c r="AA24" s="312">
        <v>5257</v>
      </c>
      <c r="AB24" s="312">
        <v>5443</v>
      </c>
      <c r="AC24" s="312">
        <v>0</v>
      </c>
    </row>
    <row r="25" spans="1:29" x14ac:dyDescent="0.25">
      <c r="A25" s="312" t="s">
        <v>755</v>
      </c>
      <c r="B25" s="312">
        <v>153</v>
      </c>
      <c r="C25" s="312">
        <v>157</v>
      </c>
      <c r="D25" s="312">
        <v>175</v>
      </c>
      <c r="E25" s="312">
        <v>183</v>
      </c>
      <c r="F25" s="312">
        <v>180</v>
      </c>
      <c r="G25" s="312">
        <v>172</v>
      </c>
      <c r="H25" s="312">
        <v>166</v>
      </c>
      <c r="I25" s="312">
        <v>164</v>
      </c>
      <c r="J25" s="312">
        <v>118</v>
      </c>
      <c r="K25" s="312">
        <v>115</v>
      </c>
      <c r="L25" s="312">
        <v>117</v>
      </c>
      <c r="M25" s="312">
        <v>136</v>
      </c>
      <c r="N25" s="312">
        <v>165</v>
      </c>
      <c r="O25" s="312">
        <v>170</v>
      </c>
      <c r="P25" s="312">
        <v>162</v>
      </c>
      <c r="Q25" s="312">
        <v>166</v>
      </c>
      <c r="R25" s="312">
        <v>189</v>
      </c>
      <c r="S25" s="312">
        <v>177</v>
      </c>
      <c r="T25" s="312">
        <v>194</v>
      </c>
      <c r="U25" s="312">
        <v>207</v>
      </c>
      <c r="V25" s="312">
        <v>209</v>
      </c>
      <c r="W25" s="312">
        <v>209</v>
      </c>
      <c r="X25" s="312">
        <v>217</v>
      </c>
      <c r="Y25" s="312">
        <v>250</v>
      </c>
      <c r="Z25" s="312">
        <v>268</v>
      </c>
      <c r="AA25" s="312">
        <v>286</v>
      </c>
      <c r="AB25" s="312">
        <v>315</v>
      </c>
      <c r="AC25" s="312">
        <v>0</v>
      </c>
    </row>
    <row r="26" spans="1:29" x14ac:dyDescent="0.25">
      <c r="A26" s="312" t="s">
        <v>756</v>
      </c>
      <c r="B26" s="312">
        <v>30</v>
      </c>
      <c r="C26" s="312">
        <v>31</v>
      </c>
      <c r="D26" s="312">
        <v>33</v>
      </c>
      <c r="E26" s="312">
        <v>32</v>
      </c>
      <c r="F26" s="312">
        <v>29</v>
      </c>
      <c r="G26" s="312">
        <v>32</v>
      </c>
      <c r="H26" s="312">
        <v>38</v>
      </c>
      <c r="I26" s="312">
        <v>39</v>
      </c>
      <c r="J26" s="312">
        <v>35</v>
      </c>
      <c r="K26" s="312">
        <v>32</v>
      </c>
      <c r="L26" s="312">
        <v>34</v>
      </c>
      <c r="M26" s="312">
        <v>37</v>
      </c>
      <c r="N26" s="312">
        <v>35</v>
      </c>
      <c r="O26" s="312">
        <v>32</v>
      </c>
      <c r="P26" s="312">
        <v>32</v>
      </c>
      <c r="Q26" s="312">
        <v>35</v>
      </c>
      <c r="R26" s="312">
        <v>34</v>
      </c>
      <c r="S26" s="312">
        <v>37</v>
      </c>
      <c r="T26" s="312">
        <v>39</v>
      </c>
      <c r="U26" s="312">
        <v>35</v>
      </c>
      <c r="V26" s="312">
        <v>34</v>
      </c>
      <c r="W26" s="312">
        <v>36</v>
      </c>
      <c r="X26" s="312">
        <v>35</v>
      </c>
      <c r="Y26" s="312">
        <v>38</v>
      </c>
      <c r="Z26" s="312">
        <v>44</v>
      </c>
      <c r="AA26" s="312">
        <v>46</v>
      </c>
      <c r="AB26" s="312">
        <v>48</v>
      </c>
      <c r="AC26" s="312">
        <v>0</v>
      </c>
    </row>
    <row r="27" spans="1:29" ht="16.5" thickBot="1" x14ac:dyDescent="0.3">
      <c r="A27" s="313" t="s">
        <v>757</v>
      </c>
      <c r="B27" s="313">
        <v>6</v>
      </c>
      <c r="C27" s="313">
        <v>6</v>
      </c>
      <c r="D27" s="313">
        <v>6</v>
      </c>
      <c r="E27" s="313">
        <v>6</v>
      </c>
      <c r="F27" s="313">
        <v>6</v>
      </c>
      <c r="G27" s="313">
        <v>6</v>
      </c>
      <c r="H27" s="313">
        <v>5</v>
      </c>
      <c r="I27" s="313">
        <v>5</v>
      </c>
      <c r="J27" s="313">
        <v>5</v>
      </c>
      <c r="K27" s="313">
        <v>5</v>
      </c>
      <c r="L27" s="313">
        <v>5</v>
      </c>
      <c r="M27" s="313">
        <v>5</v>
      </c>
      <c r="N27" s="313">
        <v>6</v>
      </c>
      <c r="O27" s="313">
        <v>7</v>
      </c>
      <c r="P27" s="313">
        <v>7</v>
      </c>
      <c r="Q27" s="313">
        <v>7</v>
      </c>
      <c r="R27" s="313">
        <v>6</v>
      </c>
      <c r="S27" s="313">
        <v>8</v>
      </c>
      <c r="T27" s="313">
        <v>2</v>
      </c>
      <c r="U27" s="313">
        <v>2</v>
      </c>
      <c r="V27" s="313">
        <v>1</v>
      </c>
      <c r="W27" s="313">
        <v>1</v>
      </c>
      <c r="X27" s="313">
        <v>1</v>
      </c>
      <c r="Y27" s="313">
        <v>2</v>
      </c>
      <c r="Z27" s="313">
        <v>3</v>
      </c>
      <c r="AA27" s="313">
        <v>2</v>
      </c>
      <c r="AB27" s="313">
        <v>2</v>
      </c>
      <c r="AC27" s="313">
        <v>0</v>
      </c>
    </row>
    <row r="28" spans="1:29" x14ac:dyDescent="0.25">
      <c r="A28" s="314" t="s">
        <v>0</v>
      </c>
      <c r="B28" s="314">
        <v>2278</v>
      </c>
      <c r="C28" s="314">
        <v>3055</v>
      </c>
      <c r="D28" s="314">
        <v>3336</v>
      </c>
      <c r="E28" s="314">
        <v>3899</v>
      </c>
      <c r="F28" s="314">
        <v>4751</v>
      </c>
      <c r="G28" s="314">
        <v>4421</v>
      </c>
      <c r="H28" s="314">
        <v>4097</v>
      </c>
      <c r="I28" s="314">
        <v>3460</v>
      </c>
      <c r="J28" s="314">
        <v>2895</v>
      </c>
      <c r="K28" s="314">
        <v>3464</v>
      </c>
      <c r="L28" s="314">
        <v>4011</v>
      </c>
      <c r="M28" s="314">
        <v>4067</v>
      </c>
      <c r="N28" s="314">
        <v>4254</v>
      </c>
      <c r="O28" s="314">
        <v>4114</v>
      </c>
      <c r="P28" s="314">
        <v>3791</v>
      </c>
      <c r="Q28" s="314">
        <v>3784</v>
      </c>
      <c r="R28" s="314">
        <v>3705</v>
      </c>
      <c r="S28" s="314">
        <v>3891</v>
      </c>
      <c r="T28" s="314">
        <v>3759</v>
      </c>
      <c r="U28" s="314">
        <v>3811</v>
      </c>
      <c r="V28" s="314">
        <v>4238</v>
      </c>
      <c r="W28" s="314">
        <v>4141</v>
      </c>
      <c r="X28" s="314">
        <v>4053</v>
      </c>
      <c r="Y28" s="314">
        <v>4377</v>
      </c>
      <c r="Z28" s="314">
        <v>5400</v>
      </c>
      <c r="AA28" s="314">
        <v>5591</v>
      </c>
      <c r="AB28" s="314">
        <v>5808</v>
      </c>
      <c r="AC28" s="314">
        <v>0</v>
      </c>
    </row>
    <row r="29" spans="1:29" x14ac:dyDescent="0.25">
      <c r="A29" s="310" t="s">
        <v>0</v>
      </c>
      <c r="B29" s="311"/>
      <c r="C29" s="311"/>
      <c r="D29" s="311"/>
      <c r="E29" s="311"/>
      <c r="F29" s="311"/>
      <c r="G29" s="311"/>
      <c r="H29" s="311"/>
      <c r="I29" s="311"/>
      <c r="J29" s="311"/>
      <c r="K29" s="311"/>
      <c r="L29" s="311"/>
      <c r="M29" s="311"/>
      <c r="N29" s="311"/>
      <c r="O29" s="311"/>
      <c r="P29" s="311"/>
      <c r="Q29" s="311"/>
      <c r="R29" s="311"/>
      <c r="S29" s="311"/>
      <c r="T29" s="311"/>
      <c r="U29" s="311"/>
      <c r="V29" s="311"/>
      <c r="W29" s="311"/>
      <c r="X29" s="311"/>
      <c r="Y29" s="311"/>
      <c r="Z29" s="311"/>
      <c r="AA29" s="311"/>
      <c r="AB29" s="311"/>
      <c r="AC29" s="311"/>
    </row>
    <row r="30" spans="1:29" x14ac:dyDescent="0.25">
      <c r="A30" s="312" t="s">
        <v>754</v>
      </c>
      <c r="B30" s="312">
        <f t="shared" ref="B30:AC33" si="0">SUM(B18,B24)</f>
        <v>20445</v>
      </c>
      <c r="C30" s="312">
        <f t="shared" si="0"/>
        <v>24887</v>
      </c>
      <c r="D30" s="312">
        <f t="shared" si="0"/>
        <v>26298</v>
      </c>
      <c r="E30" s="312">
        <f t="shared" si="0"/>
        <v>27240</v>
      </c>
      <c r="F30" s="312">
        <f t="shared" si="0"/>
        <v>27862</v>
      </c>
      <c r="G30" s="312">
        <f t="shared" si="0"/>
        <v>26198</v>
      </c>
      <c r="H30" s="312">
        <f t="shared" si="0"/>
        <v>24643</v>
      </c>
      <c r="I30" s="312">
        <f t="shared" si="0"/>
        <v>22163</v>
      </c>
      <c r="J30" s="312">
        <f t="shared" si="0"/>
        <v>23442</v>
      </c>
      <c r="K30" s="312">
        <f t="shared" si="0"/>
        <v>30064</v>
      </c>
      <c r="L30" s="312">
        <f t="shared" si="0"/>
        <v>30255</v>
      </c>
      <c r="M30" s="312">
        <f t="shared" si="0"/>
        <v>30196</v>
      </c>
      <c r="N30" s="312">
        <f t="shared" si="0"/>
        <v>30047</v>
      </c>
      <c r="O30" s="312">
        <f t="shared" si="0"/>
        <v>30130</v>
      </c>
      <c r="P30" s="312">
        <f t="shared" si="0"/>
        <v>31193</v>
      </c>
      <c r="Q30" s="312">
        <f t="shared" si="0"/>
        <v>33574</v>
      </c>
      <c r="R30" s="312">
        <f t="shared" si="0"/>
        <v>34978</v>
      </c>
      <c r="S30" s="312">
        <f t="shared" si="0"/>
        <v>35736</v>
      </c>
      <c r="T30" s="312">
        <f t="shared" si="0"/>
        <v>37553</v>
      </c>
      <c r="U30" s="312">
        <f t="shared" si="0"/>
        <v>39120</v>
      </c>
      <c r="V30" s="312">
        <f t="shared" si="0"/>
        <v>39352</v>
      </c>
      <c r="W30" s="312">
        <f t="shared" si="0"/>
        <v>36591</v>
      </c>
      <c r="X30" s="312">
        <f t="shared" si="0"/>
        <v>35819</v>
      </c>
      <c r="Y30" s="312">
        <f t="shared" si="0"/>
        <v>35822</v>
      </c>
      <c r="Z30" s="312">
        <f t="shared" si="0"/>
        <v>36676</v>
      </c>
      <c r="AA30" s="312">
        <f t="shared" si="0"/>
        <v>37282</v>
      </c>
      <c r="AB30" s="312">
        <f t="shared" si="0"/>
        <v>38120</v>
      </c>
      <c r="AC30" s="312">
        <f t="shared" si="0"/>
        <v>0</v>
      </c>
    </row>
    <row r="31" spans="1:29" x14ac:dyDescent="0.25">
      <c r="A31" s="312" t="s">
        <v>755</v>
      </c>
      <c r="B31" s="312">
        <f t="shared" si="0"/>
        <v>954</v>
      </c>
      <c r="C31" s="312">
        <f t="shared" si="0"/>
        <v>926</v>
      </c>
      <c r="D31" s="312">
        <f t="shared" si="0"/>
        <v>948</v>
      </c>
      <c r="E31" s="312">
        <f t="shared" si="0"/>
        <v>949</v>
      </c>
      <c r="F31" s="312">
        <f t="shared" si="0"/>
        <v>962</v>
      </c>
      <c r="G31" s="312">
        <f t="shared" si="0"/>
        <v>966</v>
      </c>
      <c r="H31" s="312">
        <f t="shared" si="0"/>
        <v>957</v>
      </c>
      <c r="I31" s="312">
        <f t="shared" si="0"/>
        <v>984</v>
      </c>
      <c r="J31" s="312">
        <f t="shared" si="0"/>
        <v>940</v>
      </c>
      <c r="K31" s="312">
        <f t="shared" si="0"/>
        <v>894</v>
      </c>
      <c r="L31" s="312">
        <f t="shared" si="0"/>
        <v>870</v>
      </c>
      <c r="M31" s="312">
        <f t="shared" si="0"/>
        <v>893</v>
      </c>
      <c r="N31" s="312">
        <f t="shared" si="0"/>
        <v>960</v>
      </c>
      <c r="O31" s="312">
        <f t="shared" si="0"/>
        <v>973</v>
      </c>
      <c r="P31" s="312">
        <f t="shared" si="0"/>
        <v>966</v>
      </c>
      <c r="Q31" s="312">
        <f t="shared" si="0"/>
        <v>1005</v>
      </c>
      <c r="R31" s="312">
        <f t="shared" si="0"/>
        <v>1076</v>
      </c>
      <c r="S31" s="312">
        <f t="shared" si="0"/>
        <v>1094</v>
      </c>
      <c r="T31" s="312">
        <f t="shared" si="0"/>
        <v>1125</v>
      </c>
      <c r="U31" s="312">
        <f t="shared" si="0"/>
        <v>1165</v>
      </c>
      <c r="V31" s="312">
        <f t="shared" si="0"/>
        <v>1225</v>
      </c>
      <c r="W31" s="312">
        <f t="shared" si="0"/>
        <v>1259</v>
      </c>
      <c r="X31" s="312">
        <f t="shared" si="0"/>
        <v>1312</v>
      </c>
      <c r="Y31" s="312">
        <f t="shared" si="0"/>
        <v>1408</v>
      </c>
      <c r="Z31" s="312">
        <f t="shared" si="0"/>
        <v>1612</v>
      </c>
      <c r="AA31" s="312">
        <f t="shared" si="0"/>
        <v>1638</v>
      </c>
      <c r="AB31" s="312">
        <f t="shared" si="0"/>
        <v>1698</v>
      </c>
      <c r="AC31" s="312">
        <f t="shared" si="0"/>
        <v>0</v>
      </c>
    </row>
    <row r="32" spans="1:29" x14ac:dyDescent="0.25">
      <c r="A32" s="312" t="s">
        <v>756</v>
      </c>
      <c r="B32" s="312">
        <f t="shared" si="0"/>
        <v>257</v>
      </c>
      <c r="C32" s="312">
        <f t="shared" si="0"/>
        <v>250</v>
      </c>
      <c r="D32" s="312">
        <f t="shared" si="0"/>
        <v>250</v>
      </c>
      <c r="E32" s="312">
        <f t="shared" si="0"/>
        <v>239</v>
      </c>
      <c r="F32" s="312">
        <f t="shared" si="0"/>
        <v>227</v>
      </c>
      <c r="G32" s="312">
        <f t="shared" si="0"/>
        <v>221</v>
      </c>
      <c r="H32" s="312">
        <f t="shared" si="0"/>
        <v>238</v>
      </c>
      <c r="I32" s="312">
        <f t="shared" si="0"/>
        <v>243</v>
      </c>
      <c r="J32" s="312">
        <f t="shared" si="0"/>
        <v>248</v>
      </c>
      <c r="K32" s="312">
        <f t="shared" si="0"/>
        <v>234</v>
      </c>
      <c r="L32" s="312">
        <f t="shared" si="0"/>
        <v>236</v>
      </c>
      <c r="M32" s="312">
        <f t="shared" si="0"/>
        <v>246</v>
      </c>
      <c r="N32" s="312">
        <f t="shared" si="0"/>
        <v>242</v>
      </c>
      <c r="O32" s="312">
        <f t="shared" si="0"/>
        <v>232</v>
      </c>
      <c r="P32" s="312">
        <f t="shared" si="0"/>
        <v>223</v>
      </c>
      <c r="Q32" s="312">
        <f t="shared" si="0"/>
        <v>220</v>
      </c>
      <c r="R32" s="312">
        <f t="shared" si="0"/>
        <v>235</v>
      </c>
      <c r="S32" s="312">
        <f t="shared" si="0"/>
        <v>238</v>
      </c>
      <c r="T32" s="312">
        <f t="shared" si="0"/>
        <v>248</v>
      </c>
      <c r="U32" s="312">
        <f t="shared" si="0"/>
        <v>257</v>
      </c>
      <c r="V32" s="312">
        <f t="shared" si="0"/>
        <v>270</v>
      </c>
      <c r="W32" s="312">
        <f t="shared" si="0"/>
        <v>267</v>
      </c>
      <c r="X32" s="312">
        <f t="shared" si="0"/>
        <v>257</v>
      </c>
      <c r="Y32" s="312">
        <f t="shared" si="0"/>
        <v>257</v>
      </c>
      <c r="Z32" s="312">
        <f t="shared" si="0"/>
        <v>276</v>
      </c>
      <c r="AA32" s="312">
        <f t="shared" si="0"/>
        <v>287</v>
      </c>
      <c r="AB32" s="312">
        <f t="shared" si="0"/>
        <v>300</v>
      </c>
      <c r="AC32" s="312">
        <f t="shared" si="0"/>
        <v>0</v>
      </c>
    </row>
    <row r="33" spans="1:29" ht="16.5" thickBot="1" x14ac:dyDescent="0.3">
      <c r="A33" s="313" t="s">
        <v>757</v>
      </c>
      <c r="B33" s="312">
        <f t="shared" si="0"/>
        <v>79</v>
      </c>
      <c r="C33" s="312">
        <f t="shared" si="0"/>
        <v>81</v>
      </c>
      <c r="D33" s="312">
        <f t="shared" si="0"/>
        <v>75</v>
      </c>
      <c r="E33" s="312">
        <f t="shared" si="0"/>
        <v>73</v>
      </c>
      <c r="F33" s="312">
        <f t="shared" si="0"/>
        <v>68</v>
      </c>
      <c r="G33" s="312">
        <f t="shared" si="0"/>
        <v>66</v>
      </c>
      <c r="H33" s="312">
        <f t="shared" si="0"/>
        <v>62</v>
      </c>
      <c r="I33" s="312">
        <f t="shared" si="0"/>
        <v>61</v>
      </c>
      <c r="J33" s="312">
        <f t="shared" si="0"/>
        <v>62</v>
      </c>
      <c r="K33" s="312">
        <f t="shared" si="0"/>
        <v>59</v>
      </c>
      <c r="L33" s="312">
        <f t="shared" si="0"/>
        <v>61</v>
      </c>
      <c r="M33" s="312">
        <f t="shared" si="0"/>
        <v>56</v>
      </c>
      <c r="N33" s="312">
        <f t="shared" si="0"/>
        <v>60</v>
      </c>
      <c r="O33" s="312">
        <f t="shared" si="0"/>
        <v>62</v>
      </c>
      <c r="P33" s="312">
        <f t="shared" si="0"/>
        <v>62</v>
      </c>
      <c r="Q33" s="312">
        <f t="shared" si="0"/>
        <v>58</v>
      </c>
      <c r="R33" s="312">
        <f t="shared" si="0"/>
        <v>58</v>
      </c>
      <c r="S33" s="312">
        <f t="shared" si="0"/>
        <v>61</v>
      </c>
      <c r="T33" s="312">
        <f t="shared" si="0"/>
        <v>65</v>
      </c>
      <c r="U33" s="312">
        <f t="shared" si="0"/>
        <v>61</v>
      </c>
      <c r="V33" s="312">
        <f t="shared" si="0"/>
        <v>56</v>
      </c>
      <c r="W33" s="312">
        <f t="shared" si="0"/>
        <v>55</v>
      </c>
      <c r="X33" s="312">
        <f t="shared" si="0"/>
        <v>53</v>
      </c>
      <c r="Y33" s="312">
        <f t="shared" si="0"/>
        <v>54</v>
      </c>
      <c r="Z33" s="312">
        <f t="shared" si="0"/>
        <v>58</v>
      </c>
      <c r="AA33" s="312">
        <f t="shared" si="0"/>
        <v>54</v>
      </c>
      <c r="AB33" s="312">
        <f t="shared" si="0"/>
        <v>52</v>
      </c>
      <c r="AC33" s="312">
        <f t="shared" si="0"/>
        <v>0</v>
      </c>
    </row>
    <row r="34" spans="1:29" x14ac:dyDescent="0.25">
      <c r="A34" s="314" t="s">
        <v>0</v>
      </c>
      <c r="B34" s="314">
        <f t="shared" ref="B34:C34" si="1">SUM(B30:B33)</f>
        <v>21735</v>
      </c>
      <c r="C34" s="314">
        <f t="shared" si="1"/>
        <v>26144</v>
      </c>
      <c r="D34" s="314">
        <f t="shared" ref="D34:AC34" si="2">SUM(D30:D33)</f>
        <v>27571</v>
      </c>
      <c r="E34" s="314">
        <f t="shared" si="2"/>
        <v>28501</v>
      </c>
      <c r="F34" s="314">
        <f t="shared" si="2"/>
        <v>29119</v>
      </c>
      <c r="G34" s="314">
        <f t="shared" si="2"/>
        <v>27451</v>
      </c>
      <c r="H34" s="314">
        <f t="shared" si="2"/>
        <v>25900</v>
      </c>
      <c r="I34" s="314">
        <f t="shared" si="2"/>
        <v>23451</v>
      </c>
      <c r="J34" s="314">
        <f t="shared" si="2"/>
        <v>24692</v>
      </c>
      <c r="K34" s="314">
        <f t="shared" si="2"/>
        <v>31251</v>
      </c>
      <c r="L34" s="314">
        <f t="shared" si="2"/>
        <v>31422</v>
      </c>
      <c r="M34" s="314">
        <f t="shared" si="2"/>
        <v>31391</v>
      </c>
      <c r="N34" s="314">
        <f t="shared" si="2"/>
        <v>31309</v>
      </c>
      <c r="O34" s="314">
        <f t="shared" si="2"/>
        <v>31397</v>
      </c>
      <c r="P34" s="314">
        <f t="shared" si="2"/>
        <v>32444</v>
      </c>
      <c r="Q34" s="314">
        <f t="shared" si="2"/>
        <v>34857</v>
      </c>
      <c r="R34" s="314">
        <f t="shared" si="2"/>
        <v>36347</v>
      </c>
      <c r="S34" s="314">
        <f t="shared" si="2"/>
        <v>37129</v>
      </c>
      <c r="T34" s="314">
        <f t="shared" si="2"/>
        <v>38991</v>
      </c>
      <c r="U34" s="314">
        <f t="shared" si="2"/>
        <v>40603</v>
      </c>
      <c r="V34" s="314">
        <f t="shared" si="2"/>
        <v>40903</v>
      </c>
      <c r="W34" s="314">
        <f t="shared" si="2"/>
        <v>38172</v>
      </c>
      <c r="X34" s="314">
        <f t="shared" si="2"/>
        <v>37441</v>
      </c>
      <c r="Y34" s="314">
        <f t="shared" si="2"/>
        <v>37541</v>
      </c>
      <c r="Z34" s="314">
        <f t="shared" si="2"/>
        <v>38622</v>
      </c>
      <c r="AA34" s="314">
        <f t="shared" si="2"/>
        <v>39261</v>
      </c>
      <c r="AB34" s="314">
        <f t="shared" si="2"/>
        <v>40170</v>
      </c>
      <c r="AC34" s="314">
        <f t="shared" si="2"/>
        <v>0</v>
      </c>
    </row>
  </sheetData>
  <mergeCells count="30">
    <mergeCell ref="J5:K5"/>
    <mergeCell ref="A4:A6"/>
    <mergeCell ref="B5:C5"/>
    <mergeCell ref="D5:E5"/>
    <mergeCell ref="F5:G5"/>
    <mergeCell ref="H5:I5"/>
    <mergeCell ref="X5:Y5"/>
    <mergeCell ref="Z5:AA5"/>
    <mergeCell ref="AB5:AC5"/>
    <mergeCell ref="A14:A16"/>
    <mergeCell ref="B15:C15"/>
    <mergeCell ref="D15:E15"/>
    <mergeCell ref="F15:G15"/>
    <mergeCell ref="H15:I15"/>
    <mergeCell ref="J15:K15"/>
    <mergeCell ref="L15:M15"/>
    <mergeCell ref="L5:M5"/>
    <mergeCell ref="N5:O5"/>
    <mergeCell ref="P5:Q5"/>
    <mergeCell ref="R5:S5"/>
    <mergeCell ref="T5:U5"/>
    <mergeCell ref="V5:W5"/>
    <mergeCell ref="Z15:AA15"/>
    <mergeCell ref="AB15:AC15"/>
    <mergeCell ref="N15:O15"/>
    <mergeCell ref="P15:Q15"/>
    <mergeCell ref="R15:S15"/>
    <mergeCell ref="T15:U15"/>
    <mergeCell ref="V15:W15"/>
    <mergeCell ref="X15:Y1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D3D44-87A8-4BB1-8C73-55F4E3859824}">
  <dimension ref="A1:N8"/>
  <sheetViews>
    <sheetView showGridLines="0" tabSelected="1" zoomScale="80" zoomScaleNormal="80" workbookViewId="0">
      <selection activeCell="I16" sqref="I16"/>
    </sheetView>
  </sheetViews>
  <sheetFormatPr defaultColWidth="8.7109375" defaultRowHeight="15.75" x14ac:dyDescent="0.25"/>
  <cols>
    <col min="1" max="1" width="64" style="75" customWidth="1"/>
    <col min="2" max="2" width="10.7109375" style="75" customWidth="1"/>
    <col min="3" max="3" width="12.85546875" style="75" customWidth="1"/>
    <col min="4" max="4" width="10.7109375" style="75" bestFit="1" customWidth="1"/>
    <col min="5" max="6" width="11.42578125" style="75" customWidth="1"/>
    <col min="7" max="7" width="10.140625" style="75" bestFit="1" customWidth="1"/>
    <col min="8" max="8" width="11" style="75" bestFit="1" customWidth="1"/>
    <col min="9" max="9" width="13.85546875" style="75" customWidth="1"/>
    <col min="10" max="10" width="15.140625" style="75" customWidth="1"/>
    <col min="11" max="11" width="13.5703125" style="75" customWidth="1"/>
    <col min="12" max="12" width="12.28515625" style="75" customWidth="1"/>
    <col min="13" max="13" width="11.5703125" style="75" customWidth="1"/>
    <col min="14" max="14" width="10.28515625" style="75" bestFit="1" customWidth="1"/>
    <col min="15" max="16384" width="8.7109375" style="75"/>
  </cols>
  <sheetData>
    <row r="1" spans="1:14" x14ac:dyDescent="0.25">
      <c r="A1" s="297" t="s">
        <v>758</v>
      </c>
    </row>
    <row r="2" spans="1:14" ht="16.5" thickBot="1" x14ac:dyDescent="0.3"/>
    <row r="3" spans="1:14" x14ac:dyDescent="0.25">
      <c r="A3" s="315"/>
      <c r="B3" s="316">
        <v>44958</v>
      </c>
      <c r="C3" s="316">
        <v>44986</v>
      </c>
      <c r="D3" s="316">
        <v>45017</v>
      </c>
      <c r="E3" s="316">
        <v>45047</v>
      </c>
      <c r="F3" s="316">
        <v>45078</v>
      </c>
      <c r="G3" s="316">
        <v>45108</v>
      </c>
      <c r="H3" s="316">
        <v>45139</v>
      </c>
      <c r="I3" s="317">
        <v>45170</v>
      </c>
      <c r="J3" s="318">
        <v>45200</v>
      </c>
      <c r="K3" s="319">
        <v>45231</v>
      </c>
      <c r="L3" s="319">
        <v>45261</v>
      </c>
      <c r="M3" s="319">
        <v>45292</v>
      </c>
      <c r="N3" s="320">
        <v>45323</v>
      </c>
    </row>
    <row r="4" spans="1:14" x14ac:dyDescent="0.25">
      <c r="A4" s="321" t="s">
        <v>759</v>
      </c>
      <c r="B4" s="322">
        <v>10111</v>
      </c>
      <c r="C4" s="322">
        <v>14255</v>
      </c>
      <c r="D4" s="322">
        <v>12671</v>
      </c>
      <c r="E4" s="322">
        <v>12442</v>
      </c>
      <c r="F4" s="322">
        <v>11090</v>
      </c>
      <c r="G4" s="322">
        <v>11255</v>
      </c>
      <c r="H4" s="322">
        <v>12344</v>
      </c>
      <c r="I4" s="323">
        <v>10474</v>
      </c>
      <c r="J4" s="324">
        <v>20376</v>
      </c>
      <c r="K4" s="322">
        <v>19637</v>
      </c>
      <c r="L4" s="322">
        <v>20280</v>
      </c>
      <c r="M4" s="322">
        <v>19295</v>
      </c>
      <c r="N4" s="325">
        <v>18376</v>
      </c>
    </row>
    <row r="5" spans="1:14" x14ac:dyDescent="0.25">
      <c r="A5" s="321" t="s">
        <v>760</v>
      </c>
      <c r="B5" s="322">
        <v>1062</v>
      </c>
      <c r="C5" s="322">
        <v>2026</v>
      </c>
      <c r="D5" s="322">
        <v>1004</v>
      </c>
      <c r="E5" s="322">
        <v>1251</v>
      </c>
      <c r="F5" s="322">
        <v>980</v>
      </c>
      <c r="G5" s="322">
        <v>1112</v>
      </c>
      <c r="H5" s="322">
        <v>1446</v>
      </c>
      <c r="I5" s="323">
        <v>1201</v>
      </c>
      <c r="J5" s="324">
        <v>1166</v>
      </c>
      <c r="K5" s="322">
        <v>1138</v>
      </c>
      <c r="L5" s="322">
        <v>1036</v>
      </c>
      <c r="M5" s="322">
        <v>776</v>
      </c>
      <c r="N5" s="325">
        <v>781</v>
      </c>
    </row>
    <row r="6" spans="1:14" x14ac:dyDescent="0.25">
      <c r="A6" s="321" t="s">
        <v>761</v>
      </c>
      <c r="B6" s="326">
        <f t="shared" ref="B6:N6" si="0">IF(ISERROR(B5/B4),0,B5/B4)</f>
        <v>0.10503412125407971</v>
      </c>
      <c r="C6" s="326">
        <f t="shared" si="0"/>
        <v>0.1421255699754472</v>
      </c>
      <c r="D6" s="326">
        <f t="shared" si="0"/>
        <v>7.9236050824717866E-2</v>
      </c>
      <c r="E6" s="326">
        <f t="shared" si="0"/>
        <v>0.10054653592669989</v>
      </c>
      <c r="F6" s="326">
        <f t="shared" si="0"/>
        <v>8.8367899008115425E-2</v>
      </c>
      <c r="G6" s="326">
        <f t="shared" si="0"/>
        <v>9.8800533096401605E-2</v>
      </c>
      <c r="H6" s="326">
        <f t="shared" si="0"/>
        <v>0.11714193130265717</v>
      </c>
      <c r="I6" s="327">
        <f t="shared" si="0"/>
        <v>0.11466488447584496</v>
      </c>
      <c r="J6" s="328">
        <f t="shared" si="0"/>
        <v>5.7224185316058107E-2</v>
      </c>
      <c r="K6" s="326">
        <f t="shared" si="0"/>
        <v>5.7951825635280341E-2</v>
      </c>
      <c r="L6" s="326">
        <f t="shared" si="0"/>
        <v>5.1084812623274162E-2</v>
      </c>
      <c r="M6" s="326">
        <f t="shared" si="0"/>
        <v>4.0217672972272613E-2</v>
      </c>
      <c r="N6" s="329">
        <f t="shared" si="0"/>
        <v>4.2501088376142797E-2</v>
      </c>
    </row>
    <row r="7" spans="1:14" x14ac:dyDescent="0.25">
      <c r="A7" s="321" t="s">
        <v>762</v>
      </c>
      <c r="B7" s="330">
        <v>5433.9796860572496</v>
      </c>
      <c r="C7" s="330">
        <v>4149.3917274939204</v>
      </c>
      <c r="D7" s="330">
        <v>6354.3983822042501</v>
      </c>
      <c r="E7" s="330">
        <v>6341.3197172034597</v>
      </c>
      <c r="F7" s="330">
        <v>6934.8484848484804</v>
      </c>
      <c r="G7" s="330">
        <v>7137.2134038800696</v>
      </c>
      <c r="H7" s="330">
        <v>6818.7070151306698</v>
      </c>
      <c r="I7" s="331">
        <v>6917.0357751277697</v>
      </c>
      <c r="J7" s="332">
        <v>6569.9145299145302</v>
      </c>
      <c r="K7" s="330">
        <v>6332.73862622658</v>
      </c>
      <c r="L7" s="330">
        <v>6730.5801376597801</v>
      </c>
      <c r="M7" s="330">
        <v>6609.1145833333303</v>
      </c>
      <c r="N7" s="333">
        <v>7069.84334203655</v>
      </c>
    </row>
    <row r="8" spans="1:14" ht="16.5" thickBot="1" x14ac:dyDescent="0.3">
      <c r="A8" s="334" t="s">
        <v>763</v>
      </c>
      <c r="B8" s="335">
        <v>56.538606403013198</v>
      </c>
      <c r="C8" s="335">
        <v>34.517275419545904</v>
      </c>
      <c r="D8" s="335">
        <v>46.820717131474098</v>
      </c>
      <c r="E8" s="335">
        <v>44.201438848920901</v>
      </c>
      <c r="F8" s="335">
        <v>48.1367346938775</v>
      </c>
      <c r="G8" s="335">
        <v>48.999100719424497</v>
      </c>
      <c r="H8" s="335">
        <v>47.914246196403901</v>
      </c>
      <c r="I8" s="336">
        <v>48.601998334721102</v>
      </c>
      <c r="J8" s="337">
        <v>57.451114922800002</v>
      </c>
      <c r="K8" s="335">
        <v>61.863796133599998</v>
      </c>
      <c r="L8" s="335">
        <v>65.052123552099999</v>
      </c>
      <c r="M8" s="335">
        <v>73.355670103099996</v>
      </c>
      <c r="N8" s="338">
        <v>77.688860435300001</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51F75-847A-4AB3-BCE7-A36A042CD7AD}">
  <dimension ref="A1:L139"/>
  <sheetViews>
    <sheetView showGridLines="0" zoomScale="80" zoomScaleNormal="80" workbookViewId="0">
      <selection sqref="A1:L1"/>
    </sheetView>
  </sheetViews>
  <sheetFormatPr defaultRowHeight="15" x14ac:dyDescent="0.25"/>
  <cols>
    <col min="1" max="1" width="35.7109375" customWidth="1"/>
    <col min="2" max="2" width="11.140625" customWidth="1"/>
    <col min="3" max="3" width="10.85546875" customWidth="1"/>
  </cols>
  <sheetData>
    <row r="1" spans="1:12" ht="98.45" customHeight="1" x14ac:dyDescent="0.3">
      <c r="A1" s="422" t="s">
        <v>764</v>
      </c>
      <c r="B1" s="423"/>
      <c r="C1" s="423"/>
      <c r="D1" s="423"/>
      <c r="E1" s="423"/>
      <c r="F1" s="423"/>
      <c r="G1" s="423"/>
      <c r="H1" s="423"/>
      <c r="I1" s="423"/>
      <c r="J1" s="423"/>
      <c r="K1" s="423"/>
      <c r="L1" s="423"/>
    </row>
    <row r="2" spans="1:12" ht="12.6" customHeight="1" x14ac:dyDescent="0.25"/>
    <row r="3" spans="1:12" ht="16.5" thickBot="1" x14ac:dyDescent="0.3">
      <c r="A3" s="297" t="s">
        <v>765</v>
      </c>
      <c r="B3" s="75"/>
      <c r="C3" s="75"/>
    </row>
    <row r="4" spans="1:12" ht="15.75" x14ac:dyDescent="0.25">
      <c r="A4" s="315" t="s">
        <v>729</v>
      </c>
      <c r="B4" s="339" t="s">
        <v>766</v>
      </c>
    </row>
    <row r="5" spans="1:12" ht="15.75" x14ac:dyDescent="0.25">
      <c r="A5" s="321" t="s">
        <v>767</v>
      </c>
      <c r="B5" s="340">
        <v>15</v>
      </c>
    </row>
    <row r="6" spans="1:12" ht="15.75" x14ac:dyDescent="0.25">
      <c r="A6" s="321" t="s">
        <v>768</v>
      </c>
      <c r="B6" s="340">
        <v>9</v>
      </c>
    </row>
    <row r="7" spans="1:12" ht="15.75" x14ac:dyDescent="0.25">
      <c r="A7" s="321" t="s">
        <v>769</v>
      </c>
      <c r="B7" s="340">
        <v>10</v>
      </c>
    </row>
    <row r="8" spans="1:12" ht="15.75" x14ac:dyDescent="0.25">
      <c r="A8" s="321" t="s">
        <v>770</v>
      </c>
      <c r="B8" s="340">
        <v>25</v>
      </c>
    </row>
    <row r="9" spans="1:12" ht="15.75" x14ac:dyDescent="0.25">
      <c r="A9" s="321" t="s">
        <v>771</v>
      </c>
      <c r="B9" s="340">
        <v>17</v>
      </c>
    </row>
    <row r="10" spans="1:12" ht="16.5" thickBot="1" x14ac:dyDescent="0.3">
      <c r="A10" s="334" t="s">
        <v>730</v>
      </c>
      <c r="B10" s="341">
        <v>25</v>
      </c>
    </row>
    <row r="12" spans="1:12" ht="16.5" thickBot="1" x14ac:dyDescent="0.3">
      <c r="A12" s="297" t="s">
        <v>772</v>
      </c>
      <c r="B12" s="75"/>
    </row>
    <row r="13" spans="1:12" ht="15.75" x14ac:dyDescent="0.25">
      <c r="A13" s="315" t="s">
        <v>729</v>
      </c>
      <c r="B13" s="339" t="s">
        <v>773</v>
      </c>
    </row>
    <row r="14" spans="1:12" ht="15.75" x14ac:dyDescent="0.25">
      <c r="A14" s="321" t="s">
        <v>767</v>
      </c>
      <c r="B14" s="340">
        <v>22</v>
      </c>
    </row>
    <row r="15" spans="1:12" ht="15.75" x14ac:dyDescent="0.25">
      <c r="A15" s="321" t="s">
        <v>768</v>
      </c>
      <c r="B15" s="340">
        <v>21</v>
      </c>
    </row>
    <row r="16" spans="1:12" ht="15.75" x14ac:dyDescent="0.25">
      <c r="A16" s="321" t="s">
        <v>769</v>
      </c>
      <c r="B16" s="340">
        <v>19</v>
      </c>
    </row>
    <row r="17" spans="1:2" ht="15.75" x14ac:dyDescent="0.25">
      <c r="A17" s="321" t="s">
        <v>770</v>
      </c>
      <c r="B17" s="340">
        <v>19</v>
      </c>
    </row>
    <row r="18" spans="1:2" ht="15.75" x14ac:dyDescent="0.25">
      <c r="A18" s="321" t="s">
        <v>771</v>
      </c>
      <c r="B18" s="340">
        <v>19</v>
      </c>
    </row>
    <row r="19" spans="1:2" ht="16.5" thickBot="1" x14ac:dyDescent="0.3">
      <c r="A19" s="334" t="s">
        <v>730</v>
      </c>
      <c r="B19" s="341">
        <v>20</v>
      </c>
    </row>
    <row r="20" spans="1:2" ht="15.75" x14ac:dyDescent="0.25">
      <c r="B20" s="342"/>
    </row>
    <row r="21" spans="1:2" ht="16.5" thickBot="1" x14ac:dyDescent="0.3">
      <c r="A21" s="297" t="s">
        <v>774</v>
      </c>
      <c r="B21" s="75"/>
    </row>
    <row r="22" spans="1:2" ht="15.75" x14ac:dyDescent="0.25">
      <c r="A22" s="315" t="s">
        <v>729</v>
      </c>
      <c r="B22" s="339" t="s">
        <v>705</v>
      </c>
    </row>
    <row r="23" spans="1:2" ht="15.75" x14ac:dyDescent="0.25">
      <c r="A23" s="321" t="s">
        <v>767</v>
      </c>
      <c r="B23" s="325">
        <v>12</v>
      </c>
    </row>
    <row r="24" spans="1:2" ht="15.75" x14ac:dyDescent="0.25">
      <c r="A24" s="321" t="s">
        <v>768</v>
      </c>
      <c r="B24" s="325">
        <v>3</v>
      </c>
    </row>
    <row r="25" spans="1:2" ht="15.75" x14ac:dyDescent="0.25">
      <c r="A25" s="321" t="s">
        <v>769</v>
      </c>
      <c r="B25" s="325">
        <v>9</v>
      </c>
    </row>
    <row r="26" spans="1:2" ht="15.75" x14ac:dyDescent="0.25">
      <c r="A26" s="321" t="s">
        <v>770</v>
      </c>
      <c r="B26" s="325">
        <v>11</v>
      </c>
    </row>
    <row r="27" spans="1:2" ht="15.75" x14ac:dyDescent="0.25">
      <c r="A27" s="321" t="s">
        <v>771</v>
      </c>
      <c r="B27" s="325">
        <v>8</v>
      </c>
    </row>
    <row r="28" spans="1:2" ht="16.5" thickBot="1" x14ac:dyDescent="0.3">
      <c r="A28" s="334" t="s">
        <v>730</v>
      </c>
      <c r="B28" s="343">
        <v>14</v>
      </c>
    </row>
    <row r="29" spans="1:2" ht="15.75" x14ac:dyDescent="0.25">
      <c r="B29" s="342"/>
    </row>
    <row r="30" spans="1:2" ht="16.5" thickBot="1" x14ac:dyDescent="0.3">
      <c r="A30" s="297" t="s">
        <v>775</v>
      </c>
      <c r="B30" s="75"/>
    </row>
    <row r="31" spans="1:2" ht="15.75" x14ac:dyDescent="0.25">
      <c r="A31" s="315" t="s">
        <v>729</v>
      </c>
      <c r="B31" s="339" t="s">
        <v>766</v>
      </c>
    </row>
    <row r="32" spans="1:2" ht="15.75" x14ac:dyDescent="0.25">
      <c r="A32" s="321" t="s">
        <v>767</v>
      </c>
      <c r="B32" s="340">
        <v>30</v>
      </c>
    </row>
    <row r="33" spans="1:2" ht="15.75" x14ac:dyDescent="0.25">
      <c r="A33" s="321" t="s">
        <v>768</v>
      </c>
      <c r="B33" s="340">
        <v>12</v>
      </c>
    </row>
    <row r="34" spans="1:2" ht="15.75" x14ac:dyDescent="0.25">
      <c r="A34" s="321" t="s">
        <v>769</v>
      </c>
      <c r="B34" s="340">
        <v>11</v>
      </c>
    </row>
    <row r="35" spans="1:2" ht="15.75" x14ac:dyDescent="0.25">
      <c r="A35" s="321" t="s">
        <v>770</v>
      </c>
      <c r="B35" s="340">
        <v>6</v>
      </c>
    </row>
    <row r="36" spans="1:2" ht="15.75" x14ac:dyDescent="0.25">
      <c r="A36" s="321" t="s">
        <v>731</v>
      </c>
      <c r="B36" s="325">
        <v>1</v>
      </c>
    </row>
    <row r="37" spans="1:2" ht="16.5" thickBot="1" x14ac:dyDescent="0.3">
      <c r="A37" s="334" t="s">
        <v>730</v>
      </c>
      <c r="B37" s="343">
        <v>7</v>
      </c>
    </row>
    <row r="39" spans="1:2" ht="16.5" thickBot="1" x14ac:dyDescent="0.3">
      <c r="A39" s="297" t="s">
        <v>776</v>
      </c>
      <c r="B39" s="75"/>
    </row>
    <row r="40" spans="1:2" ht="15.75" x14ac:dyDescent="0.25">
      <c r="A40" s="315" t="s">
        <v>729</v>
      </c>
      <c r="B40" s="339" t="s">
        <v>773</v>
      </c>
    </row>
    <row r="41" spans="1:2" ht="15.75" x14ac:dyDescent="0.25">
      <c r="A41" s="321" t="s">
        <v>767</v>
      </c>
      <c r="B41" s="340">
        <v>19</v>
      </c>
    </row>
    <row r="42" spans="1:2" ht="15.75" x14ac:dyDescent="0.25">
      <c r="A42" s="321" t="s">
        <v>768</v>
      </c>
      <c r="B42" s="340">
        <v>8</v>
      </c>
    </row>
    <row r="43" spans="1:2" ht="15.75" x14ac:dyDescent="0.25">
      <c r="A43" s="321" t="s">
        <v>769</v>
      </c>
      <c r="B43" s="340">
        <v>9</v>
      </c>
    </row>
    <row r="44" spans="1:2" ht="15.75" x14ac:dyDescent="0.25">
      <c r="A44" s="321" t="s">
        <v>770</v>
      </c>
      <c r="B44" s="340">
        <v>4</v>
      </c>
    </row>
    <row r="45" spans="1:2" ht="15.75" x14ac:dyDescent="0.25">
      <c r="A45" s="321" t="s">
        <v>731</v>
      </c>
      <c r="B45" s="344">
        <v>1</v>
      </c>
    </row>
    <row r="46" spans="1:2" ht="16.5" thickBot="1" x14ac:dyDescent="0.3">
      <c r="A46" s="334" t="s">
        <v>730</v>
      </c>
      <c r="B46" s="345">
        <v>4</v>
      </c>
    </row>
    <row r="47" spans="1:2" ht="15.75" x14ac:dyDescent="0.25">
      <c r="B47" s="342"/>
    </row>
    <row r="48" spans="1:2" ht="16.5" thickBot="1" x14ac:dyDescent="0.3">
      <c r="A48" s="297" t="s">
        <v>777</v>
      </c>
      <c r="B48" s="75"/>
    </row>
    <row r="49" spans="1:2" ht="15.75" x14ac:dyDescent="0.25">
      <c r="A49" s="315" t="s">
        <v>729</v>
      </c>
      <c r="B49" s="339" t="s">
        <v>705</v>
      </c>
    </row>
    <row r="50" spans="1:2" ht="15.75" x14ac:dyDescent="0.25">
      <c r="A50" s="321" t="s">
        <v>767</v>
      </c>
      <c r="B50" s="325">
        <v>2</v>
      </c>
    </row>
    <row r="51" spans="1:2" ht="15.75" x14ac:dyDescent="0.25">
      <c r="A51" s="321" t="s">
        <v>768</v>
      </c>
      <c r="B51" s="325">
        <v>1</v>
      </c>
    </row>
    <row r="52" spans="1:2" ht="15.75" x14ac:dyDescent="0.25">
      <c r="A52" s="321" t="s">
        <v>769</v>
      </c>
      <c r="B52" s="325">
        <v>0</v>
      </c>
    </row>
    <row r="53" spans="1:2" ht="15.75" x14ac:dyDescent="0.25">
      <c r="A53" s="321" t="s">
        <v>770</v>
      </c>
      <c r="B53" s="325">
        <v>0</v>
      </c>
    </row>
    <row r="54" spans="1:2" ht="15.75" x14ac:dyDescent="0.25">
      <c r="A54" s="321" t="s">
        <v>771</v>
      </c>
      <c r="B54" s="325">
        <v>0</v>
      </c>
    </row>
    <row r="55" spans="1:2" ht="16.5" thickBot="1" x14ac:dyDescent="0.3">
      <c r="A55" s="334" t="s">
        <v>730</v>
      </c>
      <c r="B55" s="343">
        <v>0</v>
      </c>
    </row>
    <row r="56" spans="1:2" ht="15.75" x14ac:dyDescent="0.25">
      <c r="B56" s="342"/>
    </row>
    <row r="57" spans="1:2" ht="16.5" thickBot="1" x14ac:dyDescent="0.3">
      <c r="A57" s="297" t="s">
        <v>778</v>
      </c>
      <c r="B57" s="75"/>
    </row>
    <row r="58" spans="1:2" ht="15.75" x14ac:dyDescent="0.25">
      <c r="A58" s="315" t="s">
        <v>729</v>
      </c>
      <c r="B58" s="339" t="s">
        <v>766</v>
      </c>
    </row>
    <row r="59" spans="1:2" ht="15.75" x14ac:dyDescent="0.25">
      <c r="A59" s="321" t="s">
        <v>767</v>
      </c>
      <c r="B59" s="340">
        <v>24545</v>
      </c>
    </row>
    <row r="60" spans="1:2" ht="15.75" x14ac:dyDescent="0.25">
      <c r="A60" s="321" t="s">
        <v>768</v>
      </c>
      <c r="B60" s="340">
        <v>22976</v>
      </c>
    </row>
    <row r="61" spans="1:2" ht="15.75" x14ac:dyDescent="0.25">
      <c r="A61" s="321" t="s">
        <v>769</v>
      </c>
      <c r="B61" s="340">
        <v>16174</v>
      </c>
    </row>
    <row r="62" spans="1:2" ht="15.75" x14ac:dyDescent="0.25">
      <c r="A62" s="321" t="s">
        <v>770</v>
      </c>
      <c r="B62" s="340">
        <v>6941</v>
      </c>
    </row>
    <row r="63" spans="1:2" ht="15.75" x14ac:dyDescent="0.25">
      <c r="A63" s="321" t="s">
        <v>771</v>
      </c>
      <c r="B63" s="340">
        <v>5977</v>
      </c>
    </row>
    <row r="64" spans="1:2" ht="16.5" thickBot="1" x14ac:dyDescent="0.3">
      <c r="A64" s="334" t="s">
        <v>730</v>
      </c>
      <c r="B64" s="341">
        <v>9042</v>
      </c>
    </row>
    <row r="66" spans="1:2" ht="16.5" thickBot="1" x14ac:dyDescent="0.3">
      <c r="A66" s="297" t="s">
        <v>779</v>
      </c>
      <c r="B66" s="75"/>
    </row>
    <row r="67" spans="1:2" ht="15.75" x14ac:dyDescent="0.25">
      <c r="A67" s="315" t="s">
        <v>729</v>
      </c>
      <c r="B67" s="339" t="s">
        <v>773</v>
      </c>
    </row>
    <row r="68" spans="1:2" ht="15.75" x14ac:dyDescent="0.25">
      <c r="A68" s="321" t="s">
        <v>767</v>
      </c>
      <c r="B68" s="340">
        <v>25793</v>
      </c>
    </row>
    <row r="69" spans="1:2" ht="15.75" x14ac:dyDescent="0.25">
      <c r="A69" s="321" t="s">
        <v>768</v>
      </c>
      <c r="B69" s="340">
        <v>24371</v>
      </c>
    </row>
    <row r="70" spans="1:2" ht="15.75" x14ac:dyDescent="0.25">
      <c r="A70" s="321" t="s">
        <v>769</v>
      </c>
      <c r="B70" s="340">
        <v>17657</v>
      </c>
    </row>
    <row r="71" spans="1:2" ht="15.75" x14ac:dyDescent="0.25">
      <c r="A71" s="321" t="s">
        <v>770</v>
      </c>
      <c r="B71" s="340">
        <v>7422</v>
      </c>
    </row>
    <row r="72" spans="1:2" ht="15.75" x14ac:dyDescent="0.25">
      <c r="A72" s="321" t="s">
        <v>771</v>
      </c>
      <c r="B72" s="340">
        <v>6468</v>
      </c>
    </row>
    <row r="73" spans="1:2" ht="16.5" thickBot="1" x14ac:dyDescent="0.3">
      <c r="A73" s="334" t="s">
        <v>730</v>
      </c>
      <c r="B73" s="341">
        <v>9470</v>
      </c>
    </row>
    <row r="74" spans="1:2" ht="15.75" x14ac:dyDescent="0.25">
      <c r="B74" s="342"/>
    </row>
    <row r="75" spans="1:2" ht="16.5" thickBot="1" x14ac:dyDescent="0.3">
      <c r="A75" s="297" t="s">
        <v>780</v>
      </c>
      <c r="B75" s="75"/>
    </row>
    <row r="76" spans="1:2" ht="15.75" x14ac:dyDescent="0.25">
      <c r="A76" s="315" t="s">
        <v>729</v>
      </c>
      <c r="B76" s="339" t="s">
        <v>705</v>
      </c>
    </row>
    <row r="77" spans="1:2" ht="15.75" x14ac:dyDescent="0.25">
      <c r="A77" s="321" t="s">
        <v>767</v>
      </c>
      <c r="B77" s="325">
        <v>13632</v>
      </c>
    </row>
    <row r="78" spans="1:2" ht="15.75" x14ac:dyDescent="0.25">
      <c r="A78" s="321" t="s">
        <v>768</v>
      </c>
      <c r="B78" s="325">
        <v>13203</v>
      </c>
    </row>
    <row r="79" spans="1:2" ht="15.75" x14ac:dyDescent="0.25">
      <c r="A79" s="321" t="s">
        <v>769</v>
      </c>
      <c r="B79" s="325">
        <v>10998</v>
      </c>
    </row>
    <row r="80" spans="1:2" ht="15.75" x14ac:dyDescent="0.25">
      <c r="A80" s="321" t="s">
        <v>770</v>
      </c>
      <c r="B80" s="325">
        <v>64</v>
      </c>
    </row>
    <row r="81" spans="1:7" ht="15.75" x14ac:dyDescent="0.25">
      <c r="A81" s="321" t="s">
        <v>771</v>
      </c>
      <c r="B81" s="325">
        <v>4065</v>
      </c>
    </row>
    <row r="82" spans="1:7" ht="16.5" thickBot="1" x14ac:dyDescent="0.3">
      <c r="A82" s="334" t="s">
        <v>730</v>
      </c>
      <c r="B82" s="343">
        <v>5801</v>
      </c>
    </row>
    <row r="83" spans="1:7" ht="15.75" x14ac:dyDescent="0.25">
      <c r="B83" s="342"/>
    </row>
    <row r="84" spans="1:7" ht="16.5" thickBot="1" x14ac:dyDescent="0.3">
      <c r="A84" s="297" t="s">
        <v>781</v>
      </c>
      <c r="B84" s="75"/>
    </row>
    <row r="85" spans="1:7" ht="15.75" x14ac:dyDescent="0.25">
      <c r="A85" s="315" t="s">
        <v>782</v>
      </c>
      <c r="B85" s="316" t="s">
        <v>767</v>
      </c>
      <c r="C85" s="316" t="s">
        <v>768</v>
      </c>
      <c r="D85" s="316" t="s">
        <v>769</v>
      </c>
      <c r="E85" s="316" t="s">
        <v>770</v>
      </c>
      <c r="F85" s="316" t="s">
        <v>731</v>
      </c>
      <c r="G85" s="339" t="s">
        <v>730</v>
      </c>
    </row>
    <row r="86" spans="1:7" ht="15.75" x14ac:dyDescent="0.25">
      <c r="A86" s="321" t="s">
        <v>783</v>
      </c>
      <c r="B86" s="346"/>
      <c r="C86" s="346"/>
      <c r="D86" s="346"/>
      <c r="E86" s="346"/>
      <c r="F86" s="322">
        <v>23</v>
      </c>
      <c r="G86" s="325">
        <v>123</v>
      </c>
    </row>
    <row r="87" spans="1:7" ht="15.75" x14ac:dyDescent="0.25">
      <c r="A87" s="321" t="s">
        <v>784</v>
      </c>
      <c r="B87" s="346">
        <v>0</v>
      </c>
      <c r="C87" s="346">
        <v>0</v>
      </c>
      <c r="D87" s="346">
        <v>0</v>
      </c>
      <c r="E87" s="322">
        <v>10</v>
      </c>
      <c r="F87" s="322">
        <v>37</v>
      </c>
      <c r="G87" s="325">
        <v>69</v>
      </c>
    </row>
    <row r="88" spans="1:7" ht="15.75" x14ac:dyDescent="0.25">
      <c r="A88" s="321" t="s">
        <v>785</v>
      </c>
      <c r="B88" s="346"/>
      <c r="C88" s="346"/>
      <c r="D88" s="346"/>
      <c r="E88" s="346"/>
      <c r="F88" s="322">
        <v>54</v>
      </c>
      <c r="G88" s="325">
        <v>129</v>
      </c>
    </row>
    <row r="89" spans="1:7" ht="15.75" x14ac:dyDescent="0.25">
      <c r="A89" s="321" t="s">
        <v>786</v>
      </c>
      <c r="B89" s="322">
        <v>10119</v>
      </c>
      <c r="C89" s="322">
        <v>9164</v>
      </c>
      <c r="D89" s="322">
        <v>6123</v>
      </c>
      <c r="E89" s="322">
        <v>5270</v>
      </c>
      <c r="F89" s="322">
        <v>6607</v>
      </c>
      <c r="G89" s="325">
        <v>5089</v>
      </c>
    </row>
    <row r="90" spans="1:7" ht="15.75" x14ac:dyDescent="0.25">
      <c r="A90" s="321" t="s">
        <v>787</v>
      </c>
      <c r="B90" s="346"/>
      <c r="C90" s="346"/>
      <c r="D90" s="346"/>
      <c r="E90" s="346"/>
      <c r="F90" s="346"/>
      <c r="G90" s="325">
        <v>39</v>
      </c>
    </row>
    <row r="91" spans="1:7" ht="15.75" x14ac:dyDescent="0.25">
      <c r="A91" s="321" t="s">
        <v>788</v>
      </c>
      <c r="B91" s="346">
        <v>0</v>
      </c>
      <c r="C91" s="346">
        <v>0</v>
      </c>
      <c r="D91" s="346">
        <v>0</v>
      </c>
      <c r="E91" s="322">
        <v>1303</v>
      </c>
      <c r="F91" s="322">
        <v>4296</v>
      </c>
      <c r="G91" s="325">
        <v>1008</v>
      </c>
    </row>
    <row r="92" spans="1:7" ht="15.75" x14ac:dyDescent="0.25">
      <c r="A92" s="321" t="s">
        <v>789</v>
      </c>
      <c r="B92" s="322">
        <v>13597</v>
      </c>
      <c r="C92" s="322">
        <v>13716</v>
      </c>
      <c r="D92" s="322">
        <v>9950</v>
      </c>
      <c r="E92" s="322">
        <v>10790</v>
      </c>
      <c r="F92" s="322">
        <v>16487</v>
      </c>
      <c r="G92" s="325">
        <v>11532</v>
      </c>
    </row>
    <row r="93" spans="1:7" ht="15.75" x14ac:dyDescent="0.25">
      <c r="A93" s="321" t="s">
        <v>790</v>
      </c>
      <c r="B93" s="322">
        <v>53</v>
      </c>
      <c r="C93" s="322">
        <v>34</v>
      </c>
      <c r="D93" s="322">
        <v>36</v>
      </c>
      <c r="E93" s="322">
        <v>11</v>
      </c>
      <c r="F93" s="322">
        <v>30</v>
      </c>
      <c r="G93" s="325">
        <v>58</v>
      </c>
    </row>
    <row r="94" spans="1:7" ht="15.75" x14ac:dyDescent="0.25">
      <c r="A94" s="321" t="s">
        <v>791</v>
      </c>
      <c r="B94" s="322">
        <v>637</v>
      </c>
      <c r="C94" s="322">
        <v>823</v>
      </c>
      <c r="D94" s="322">
        <v>543</v>
      </c>
      <c r="E94" s="322">
        <v>2222</v>
      </c>
      <c r="F94" s="322">
        <v>10858</v>
      </c>
      <c r="G94" s="325">
        <v>21525</v>
      </c>
    </row>
    <row r="95" spans="1:7" ht="15.75" x14ac:dyDescent="0.25">
      <c r="A95" s="321" t="s">
        <v>792</v>
      </c>
      <c r="B95" s="322">
        <v>236</v>
      </c>
      <c r="C95" s="322">
        <v>132</v>
      </c>
      <c r="D95" s="322">
        <v>105</v>
      </c>
      <c r="E95" s="322">
        <v>52</v>
      </c>
      <c r="F95" s="322">
        <v>88</v>
      </c>
      <c r="G95" s="325">
        <v>194</v>
      </c>
    </row>
    <row r="96" spans="1:7" ht="15.75" x14ac:dyDescent="0.25">
      <c r="A96" s="321" t="s">
        <v>793</v>
      </c>
      <c r="B96" s="322">
        <v>81</v>
      </c>
      <c r="C96" s="322">
        <v>40</v>
      </c>
      <c r="D96" s="322">
        <v>29</v>
      </c>
      <c r="E96" s="322">
        <v>12</v>
      </c>
      <c r="F96" s="322">
        <v>5</v>
      </c>
      <c r="G96" s="325">
        <v>8</v>
      </c>
    </row>
    <row r="97" spans="1:7" ht="15.75" x14ac:dyDescent="0.25">
      <c r="A97" s="321" t="s">
        <v>794</v>
      </c>
      <c r="B97" s="322">
        <v>134</v>
      </c>
      <c r="C97" s="322">
        <v>82</v>
      </c>
      <c r="D97" s="322">
        <v>72</v>
      </c>
      <c r="E97" s="322">
        <v>29</v>
      </c>
      <c r="F97" s="322">
        <v>26</v>
      </c>
      <c r="G97" s="325">
        <v>38</v>
      </c>
    </row>
    <row r="98" spans="1:7" ht="15.75" x14ac:dyDescent="0.25">
      <c r="A98" s="321" t="s">
        <v>795</v>
      </c>
      <c r="B98" s="322">
        <v>27</v>
      </c>
      <c r="C98" s="322">
        <v>19</v>
      </c>
      <c r="D98" s="322">
        <v>17</v>
      </c>
      <c r="E98" s="322">
        <v>7</v>
      </c>
      <c r="F98" s="322">
        <v>12</v>
      </c>
      <c r="G98" s="325">
        <v>25</v>
      </c>
    </row>
    <row r="99" spans="1:7" ht="15.75" x14ac:dyDescent="0.25">
      <c r="A99" s="321" t="s">
        <v>796</v>
      </c>
      <c r="B99" s="346"/>
      <c r="C99" s="346"/>
      <c r="D99" s="346"/>
      <c r="E99" s="346"/>
      <c r="F99" s="322">
        <v>86</v>
      </c>
      <c r="G99" s="325">
        <v>199</v>
      </c>
    </row>
    <row r="100" spans="1:7" ht="15.75" x14ac:dyDescent="0.25">
      <c r="A100" s="321" t="s">
        <v>797</v>
      </c>
      <c r="B100" s="346">
        <v>0</v>
      </c>
      <c r="C100" s="346">
        <v>0</v>
      </c>
      <c r="D100" s="346">
        <v>0</v>
      </c>
      <c r="E100" s="322">
        <v>2452</v>
      </c>
      <c r="F100" s="322">
        <v>17061</v>
      </c>
      <c r="G100" s="325">
        <v>17048</v>
      </c>
    </row>
    <row r="101" spans="1:7" ht="16.5" thickBot="1" x14ac:dyDescent="0.3">
      <c r="A101" s="334" t="s">
        <v>798</v>
      </c>
      <c r="B101" s="347">
        <v>51</v>
      </c>
      <c r="C101" s="347">
        <v>32</v>
      </c>
      <c r="D101" s="347">
        <v>14</v>
      </c>
      <c r="E101" s="347">
        <v>5</v>
      </c>
      <c r="F101" s="347">
        <v>24</v>
      </c>
      <c r="G101" s="343">
        <v>9</v>
      </c>
    </row>
    <row r="103" spans="1:7" ht="16.5" thickBot="1" x14ac:dyDescent="0.3">
      <c r="A103" s="297" t="s">
        <v>799</v>
      </c>
      <c r="B103" s="75"/>
    </row>
    <row r="104" spans="1:7" ht="15.75" x14ac:dyDescent="0.25">
      <c r="A104" s="315" t="s">
        <v>782</v>
      </c>
      <c r="B104" s="316" t="s">
        <v>767</v>
      </c>
      <c r="C104" s="316" t="s">
        <v>768</v>
      </c>
      <c r="D104" s="316" t="s">
        <v>769</v>
      </c>
      <c r="E104" s="316" t="s">
        <v>770</v>
      </c>
      <c r="F104" s="316" t="s">
        <v>731</v>
      </c>
      <c r="G104" s="339" t="s">
        <v>730</v>
      </c>
    </row>
    <row r="105" spans="1:7" ht="15.75" x14ac:dyDescent="0.25">
      <c r="A105" s="321" t="s">
        <v>783</v>
      </c>
      <c r="B105" s="346"/>
      <c r="C105" s="346"/>
      <c r="D105" s="346"/>
      <c r="E105" s="346"/>
      <c r="F105" s="322">
        <v>173</v>
      </c>
      <c r="G105" s="325">
        <v>649</v>
      </c>
    </row>
    <row r="106" spans="1:7" ht="15.75" x14ac:dyDescent="0.25">
      <c r="A106" s="321" t="s">
        <v>784</v>
      </c>
      <c r="B106" s="346">
        <v>0</v>
      </c>
      <c r="C106" s="346">
        <v>0</v>
      </c>
      <c r="D106" s="346">
        <v>0</v>
      </c>
      <c r="E106" s="322">
        <v>10</v>
      </c>
      <c r="F106" s="322">
        <v>36</v>
      </c>
      <c r="G106" s="325">
        <v>49</v>
      </c>
    </row>
    <row r="107" spans="1:7" ht="15.75" x14ac:dyDescent="0.25">
      <c r="A107" s="321" t="s">
        <v>785</v>
      </c>
      <c r="B107" s="346"/>
      <c r="C107" s="346"/>
      <c r="D107" s="346"/>
      <c r="E107" s="346"/>
      <c r="F107" s="322">
        <v>108</v>
      </c>
      <c r="G107" s="325">
        <v>689</v>
      </c>
    </row>
    <row r="108" spans="1:7" ht="15.75" x14ac:dyDescent="0.25">
      <c r="A108" s="321" t="s">
        <v>786</v>
      </c>
      <c r="B108" s="322">
        <v>33169</v>
      </c>
      <c r="C108" s="322">
        <v>43408</v>
      </c>
      <c r="D108" s="322">
        <v>11108</v>
      </c>
      <c r="E108" s="322">
        <v>5137</v>
      </c>
      <c r="F108" s="322">
        <v>5367</v>
      </c>
      <c r="G108" s="325">
        <v>8904</v>
      </c>
    </row>
    <row r="109" spans="1:7" ht="15.75" x14ac:dyDescent="0.25">
      <c r="A109" s="321" t="s">
        <v>787</v>
      </c>
      <c r="B109" s="346"/>
      <c r="C109" s="346"/>
      <c r="D109" s="346"/>
      <c r="E109" s="346"/>
      <c r="F109" s="346"/>
      <c r="G109" s="325">
        <v>200</v>
      </c>
    </row>
    <row r="110" spans="1:7" ht="15.75" x14ac:dyDescent="0.25">
      <c r="A110" s="321" t="s">
        <v>788</v>
      </c>
      <c r="B110" s="346">
        <v>0</v>
      </c>
      <c r="C110" s="346">
        <v>0</v>
      </c>
      <c r="D110" s="346">
        <v>0</v>
      </c>
      <c r="E110" s="322">
        <v>12331</v>
      </c>
      <c r="F110" s="322">
        <v>3926</v>
      </c>
      <c r="G110" s="325">
        <v>1684</v>
      </c>
    </row>
    <row r="111" spans="1:7" ht="15.75" x14ac:dyDescent="0.25">
      <c r="A111" s="321" t="s">
        <v>789</v>
      </c>
      <c r="B111" s="322">
        <v>62461</v>
      </c>
      <c r="C111" s="322">
        <v>104166</v>
      </c>
      <c r="D111" s="322">
        <v>16860</v>
      </c>
      <c r="E111" s="322">
        <v>13106</v>
      </c>
      <c r="F111" s="322">
        <v>11239</v>
      </c>
      <c r="G111" s="325">
        <v>21610</v>
      </c>
    </row>
    <row r="112" spans="1:7" ht="15.75" x14ac:dyDescent="0.25">
      <c r="A112" s="321" t="s">
        <v>790</v>
      </c>
      <c r="B112" s="322">
        <v>777</v>
      </c>
      <c r="C112" s="322">
        <v>371</v>
      </c>
      <c r="D112" s="322">
        <v>152</v>
      </c>
      <c r="E112" s="322">
        <v>384</v>
      </c>
      <c r="F112" s="322">
        <v>962</v>
      </c>
      <c r="G112" s="325">
        <v>835</v>
      </c>
    </row>
    <row r="113" spans="1:7" ht="15.75" x14ac:dyDescent="0.25">
      <c r="A113" s="321" t="s">
        <v>791</v>
      </c>
      <c r="B113" s="322">
        <v>3428</v>
      </c>
      <c r="C113" s="322">
        <v>7893</v>
      </c>
      <c r="D113" s="322">
        <v>1467</v>
      </c>
      <c r="E113" s="322">
        <v>26920</v>
      </c>
      <c r="F113" s="322">
        <v>48045</v>
      </c>
      <c r="G113" s="325">
        <v>4448</v>
      </c>
    </row>
    <row r="114" spans="1:7" ht="15.75" x14ac:dyDescent="0.25">
      <c r="A114" s="321" t="s">
        <v>792</v>
      </c>
      <c r="B114" s="322">
        <v>290</v>
      </c>
      <c r="C114" s="322">
        <v>155</v>
      </c>
      <c r="D114" s="322">
        <v>129</v>
      </c>
      <c r="E114" s="322">
        <v>106</v>
      </c>
      <c r="F114" s="322">
        <v>502</v>
      </c>
      <c r="G114" s="325">
        <v>496</v>
      </c>
    </row>
    <row r="115" spans="1:7" ht="15.75" x14ac:dyDescent="0.25">
      <c r="A115" s="321" t="s">
        <v>793</v>
      </c>
      <c r="B115" s="322">
        <v>113</v>
      </c>
      <c r="C115" s="322">
        <v>61</v>
      </c>
      <c r="D115" s="322">
        <v>39</v>
      </c>
      <c r="E115" s="322">
        <v>15</v>
      </c>
      <c r="F115" s="322">
        <v>9</v>
      </c>
      <c r="G115" s="325">
        <v>11</v>
      </c>
    </row>
    <row r="116" spans="1:7" ht="15.75" x14ac:dyDescent="0.25">
      <c r="A116" s="321" t="s">
        <v>794</v>
      </c>
      <c r="B116" s="322">
        <v>121</v>
      </c>
      <c r="C116" s="322">
        <v>73</v>
      </c>
      <c r="D116" s="322">
        <v>68</v>
      </c>
      <c r="E116" s="322">
        <v>46</v>
      </c>
      <c r="F116" s="322">
        <v>58</v>
      </c>
      <c r="G116" s="325">
        <v>125</v>
      </c>
    </row>
    <row r="117" spans="1:7" ht="15.75" x14ac:dyDescent="0.25">
      <c r="A117" s="321" t="s">
        <v>795</v>
      </c>
      <c r="B117" s="322">
        <v>41</v>
      </c>
      <c r="C117" s="322">
        <v>31</v>
      </c>
      <c r="D117" s="322">
        <v>21</v>
      </c>
      <c r="E117" s="322">
        <v>19</v>
      </c>
      <c r="F117" s="322">
        <v>107</v>
      </c>
      <c r="G117" s="325">
        <v>192</v>
      </c>
    </row>
    <row r="118" spans="1:7" ht="15.75" x14ac:dyDescent="0.25">
      <c r="A118" s="321" t="s">
        <v>796</v>
      </c>
      <c r="B118" s="346"/>
      <c r="C118" s="346"/>
      <c r="D118" s="346"/>
      <c r="E118" s="346"/>
      <c r="F118" s="322">
        <v>75</v>
      </c>
      <c r="G118" s="325">
        <v>105</v>
      </c>
    </row>
    <row r="119" spans="1:7" ht="15.75" x14ac:dyDescent="0.25">
      <c r="A119" s="321" t="s">
        <v>797</v>
      </c>
      <c r="B119" s="346">
        <v>0</v>
      </c>
      <c r="C119" s="346">
        <v>0</v>
      </c>
      <c r="D119" s="346">
        <v>0</v>
      </c>
      <c r="E119" s="322">
        <v>3823</v>
      </c>
      <c r="F119" s="322">
        <v>36644</v>
      </c>
      <c r="G119" s="325">
        <v>14918</v>
      </c>
    </row>
    <row r="120" spans="1:7" ht="16.5" thickBot="1" x14ac:dyDescent="0.3">
      <c r="A120" s="334" t="s">
        <v>798</v>
      </c>
      <c r="B120" s="347">
        <v>99</v>
      </c>
      <c r="C120" s="347">
        <v>83</v>
      </c>
      <c r="D120" s="347">
        <v>37</v>
      </c>
      <c r="E120" s="347">
        <v>43</v>
      </c>
      <c r="F120" s="347">
        <v>75</v>
      </c>
      <c r="G120" s="343">
        <v>42</v>
      </c>
    </row>
    <row r="121" spans="1:7" ht="15.75" x14ac:dyDescent="0.25">
      <c r="A121" s="348"/>
      <c r="B121" s="349"/>
      <c r="C121" s="349"/>
      <c r="D121" s="349"/>
      <c r="E121" s="349"/>
      <c r="F121" s="349"/>
    </row>
    <row r="122" spans="1:7" ht="16.5" thickBot="1" x14ac:dyDescent="0.3">
      <c r="A122" s="297" t="s">
        <v>800</v>
      </c>
      <c r="B122" s="75"/>
    </row>
    <row r="123" spans="1:7" ht="15.75" x14ac:dyDescent="0.25">
      <c r="A123" s="315" t="s">
        <v>782</v>
      </c>
      <c r="B123" s="316" t="s">
        <v>767</v>
      </c>
      <c r="C123" s="316" t="s">
        <v>768</v>
      </c>
      <c r="D123" s="316" t="s">
        <v>769</v>
      </c>
      <c r="E123" s="316" t="s">
        <v>770</v>
      </c>
      <c r="F123" s="316" t="s">
        <v>731</v>
      </c>
      <c r="G123" s="339" t="s">
        <v>730</v>
      </c>
    </row>
    <row r="124" spans="1:7" ht="15.75" x14ac:dyDescent="0.25">
      <c r="A124" s="321" t="s">
        <v>783</v>
      </c>
      <c r="B124" s="346"/>
      <c r="C124" s="346"/>
      <c r="D124" s="346"/>
      <c r="E124" s="346"/>
      <c r="F124" s="322">
        <v>8</v>
      </c>
      <c r="G124" s="325">
        <v>47</v>
      </c>
    </row>
    <row r="125" spans="1:7" ht="15.75" x14ac:dyDescent="0.25">
      <c r="A125" s="321" t="s">
        <v>784</v>
      </c>
      <c r="B125" s="346">
        <v>0</v>
      </c>
      <c r="C125" s="346">
        <v>0</v>
      </c>
      <c r="D125" s="346">
        <v>0</v>
      </c>
      <c r="E125" s="322">
        <v>0</v>
      </c>
      <c r="F125" s="322">
        <v>1</v>
      </c>
      <c r="G125" s="325">
        <v>2</v>
      </c>
    </row>
    <row r="126" spans="1:7" ht="15.75" x14ac:dyDescent="0.25">
      <c r="A126" s="321" t="s">
        <v>785</v>
      </c>
      <c r="B126" s="346"/>
      <c r="C126" s="346"/>
      <c r="D126" s="346"/>
      <c r="E126" s="346"/>
      <c r="F126" s="322">
        <v>5</v>
      </c>
      <c r="G126" s="325">
        <v>42</v>
      </c>
    </row>
    <row r="127" spans="1:7" ht="15.75" x14ac:dyDescent="0.25">
      <c r="A127" s="321" t="s">
        <v>786</v>
      </c>
      <c r="B127" s="322">
        <v>15445</v>
      </c>
      <c r="C127" s="322">
        <v>18981</v>
      </c>
      <c r="D127" s="322">
        <v>12590</v>
      </c>
      <c r="E127" s="322">
        <v>2872</v>
      </c>
      <c r="F127" s="322">
        <v>7376</v>
      </c>
      <c r="G127" s="325">
        <v>8600</v>
      </c>
    </row>
    <row r="128" spans="1:7" ht="15.75" x14ac:dyDescent="0.25">
      <c r="A128" s="321" t="s">
        <v>787</v>
      </c>
      <c r="B128" s="346"/>
      <c r="C128" s="346"/>
      <c r="D128" s="346"/>
      <c r="E128" s="346"/>
      <c r="F128" s="346"/>
      <c r="G128" s="325">
        <v>37</v>
      </c>
    </row>
    <row r="129" spans="1:7" ht="15.75" x14ac:dyDescent="0.25">
      <c r="A129" s="321" t="s">
        <v>788</v>
      </c>
      <c r="B129" s="346">
        <v>0</v>
      </c>
      <c r="C129" s="346">
        <v>0</v>
      </c>
      <c r="D129" s="346">
        <v>0</v>
      </c>
      <c r="E129" s="322">
        <v>16</v>
      </c>
      <c r="F129" s="322">
        <v>1612</v>
      </c>
      <c r="G129" s="325">
        <v>1115</v>
      </c>
    </row>
    <row r="130" spans="1:7" ht="15.75" x14ac:dyDescent="0.25">
      <c r="A130" s="321" t="s">
        <v>789</v>
      </c>
      <c r="B130" s="322">
        <v>28894</v>
      </c>
      <c r="C130" s="322">
        <v>41800</v>
      </c>
      <c r="D130" s="322">
        <v>21139</v>
      </c>
      <c r="E130" s="322">
        <v>4904</v>
      </c>
      <c r="F130" s="322">
        <v>6541</v>
      </c>
      <c r="G130" s="325">
        <v>22631</v>
      </c>
    </row>
    <row r="131" spans="1:7" ht="15.75" x14ac:dyDescent="0.25">
      <c r="A131" s="321" t="s">
        <v>790</v>
      </c>
      <c r="B131" s="322">
        <v>45</v>
      </c>
      <c r="C131" s="322">
        <v>162</v>
      </c>
      <c r="D131" s="322">
        <v>97</v>
      </c>
      <c r="E131" s="322">
        <v>23</v>
      </c>
      <c r="F131" s="322">
        <v>32</v>
      </c>
      <c r="G131" s="325">
        <v>26</v>
      </c>
    </row>
    <row r="132" spans="1:7" ht="15.75" x14ac:dyDescent="0.25">
      <c r="A132" s="321" t="s">
        <v>791</v>
      </c>
      <c r="B132" s="322">
        <v>879</v>
      </c>
      <c r="C132" s="322">
        <v>2240</v>
      </c>
      <c r="D132" s="322">
        <v>1416</v>
      </c>
      <c r="E132" s="322">
        <v>964</v>
      </c>
      <c r="F132" s="322">
        <v>2605</v>
      </c>
      <c r="G132" s="325">
        <v>2408</v>
      </c>
    </row>
    <row r="133" spans="1:7" ht="15.75" x14ac:dyDescent="0.25">
      <c r="A133" s="321" t="s">
        <v>792</v>
      </c>
      <c r="B133" s="322">
        <v>229</v>
      </c>
      <c r="C133" s="322">
        <v>151</v>
      </c>
      <c r="D133" s="322">
        <v>112</v>
      </c>
      <c r="E133" s="322">
        <v>47</v>
      </c>
      <c r="F133" s="322">
        <v>23</v>
      </c>
      <c r="G133" s="325">
        <v>47</v>
      </c>
    </row>
    <row r="134" spans="1:7" ht="15.75" x14ac:dyDescent="0.25">
      <c r="A134" s="321" t="s">
        <v>793</v>
      </c>
      <c r="B134" s="322">
        <v>61</v>
      </c>
      <c r="C134" s="322">
        <v>65</v>
      </c>
      <c r="D134" s="322">
        <v>41</v>
      </c>
      <c r="E134" s="322">
        <v>22</v>
      </c>
      <c r="F134" s="322">
        <v>0</v>
      </c>
      <c r="G134" s="325">
        <v>4</v>
      </c>
    </row>
    <row r="135" spans="1:7" ht="15.75" x14ac:dyDescent="0.25">
      <c r="A135" s="321" t="s">
        <v>794</v>
      </c>
      <c r="B135" s="322">
        <v>42</v>
      </c>
      <c r="C135" s="322">
        <v>18</v>
      </c>
      <c r="D135" s="322">
        <v>17</v>
      </c>
      <c r="E135" s="322">
        <v>4</v>
      </c>
      <c r="F135" s="322">
        <v>9</v>
      </c>
      <c r="G135" s="325">
        <v>15</v>
      </c>
    </row>
    <row r="136" spans="1:7" ht="15.75" x14ac:dyDescent="0.25">
      <c r="A136" s="321" t="s">
        <v>795</v>
      </c>
      <c r="B136" s="322">
        <v>7</v>
      </c>
      <c r="C136" s="322">
        <v>9</v>
      </c>
      <c r="D136" s="322">
        <v>2</v>
      </c>
      <c r="E136" s="322">
        <v>0</v>
      </c>
      <c r="F136" s="322">
        <v>6</v>
      </c>
      <c r="G136" s="325">
        <v>19</v>
      </c>
    </row>
    <row r="137" spans="1:7" ht="15.75" x14ac:dyDescent="0.25">
      <c r="A137" s="321" t="s">
        <v>796</v>
      </c>
      <c r="B137" s="346"/>
      <c r="C137" s="346"/>
      <c r="D137" s="346"/>
      <c r="E137" s="346"/>
      <c r="F137" s="322">
        <v>10</v>
      </c>
      <c r="G137" s="325">
        <v>41</v>
      </c>
    </row>
    <row r="138" spans="1:7" ht="15.75" x14ac:dyDescent="0.25">
      <c r="A138" s="321" t="s">
        <v>797</v>
      </c>
      <c r="B138" s="346">
        <v>0</v>
      </c>
      <c r="C138" s="346">
        <v>0</v>
      </c>
      <c r="D138" s="346">
        <v>0</v>
      </c>
      <c r="E138" s="322">
        <v>18</v>
      </c>
      <c r="F138" s="322">
        <v>197</v>
      </c>
      <c r="G138" s="325">
        <v>894</v>
      </c>
    </row>
    <row r="139" spans="1:7" ht="16.5" thickBot="1" x14ac:dyDescent="0.3">
      <c r="A139" s="334" t="s">
        <v>798</v>
      </c>
      <c r="B139" s="347">
        <v>24</v>
      </c>
      <c r="C139" s="347">
        <v>46</v>
      </c>
      <c r="D139" s="347">
        <v>14</v>
      </c>
      <c r="E139" s="347">
        <v>6</v>
      </c>
      <c r="F139" s="347">
        <v>17</v>
      </c>
      <c r="G139" s="343">
        <v>12</v>
      </c>
    </row>
  </sheetData>
  <mergeCells count="1">
    <mergeCell ref="A1:L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0403-D432-462F-9C9A-0EE77AADA20E}">
  <dimension ref="A1:AA121"/>
  <sheetViews>
    <sheetView zoomScale="70" zoomScaleNormal="70" workbookViewId="0">
      <pane xSplit="1" topLeftCell="C1" activePane="topRight" state="frozen"/>
      <selection pane="topRight" activeCell="K139" sqref="K139"/>
    </sheetView>
  </sheetViews>
  <sheetFormatPr defaultColWidth="9.42578125" defaultRowHeight="15.75" x14ac:dyDescent="0.25"/>
  <cols>
    <col min="1" max="1" width="90.140625" style="75" customWidth="1"/>
    <col min="2" max="2" width="56.85546875" style="75" customWidth="1"/>
    <col min="3" max="3" width="24.5703125" style="75" customWidth="1"/>
    <col min="4" max="4" width="9.5703125" style="75" customWidth="1"/>
    <col min="5" max="5" width="9.5703125" style="77" customWidth="1"/>
    <col min="6" max="6" width="11.140625" style="75" customWidth="1"/>
    <col min="7" max="7" width="22.85546875" style="75" customWidth="1"/>
    <col min="8" max="8" width="21" style="75" customWidth="1"/>
    <col min="9" max="9" width="14.5703125" style="75" customWidth="1"/>
    <col min="10" max="10" width="11.85546875" style="75" customWidth="1"/>
    <col min="11" max="13" width="14.85546875" style="75" customWidth="1"/>
    <col min="14" max="15" width="18" style="75" customWidth="1"/>
    <col min="16" max="16" width="15.42578125" style="75" customWidth="1"/>
    <col min="17" max="17" width="17.140625" style="75" customWidth="1"/>
    <col min="18" max="18" width="14" style="75" customWidth="1"/>
    <col min="19" max="20" width="14.42578125" style="75" customWidth="1"/>
    <col min="21" max="21" width="15.5703125" style="75" customWidth="1"/>
    <col min="22" max="22" width="18.42578125" style="75" customWidth="1"/>
    <col min="23" max="23" width="18.140625" style="75" customWidth="1"/>
    <col min="24" max="24" width="15.5703125" style="75" bestFit="1" customWidth="1"/>
    <col min="25" max="25" width="18.5703125" style="76" bestFit="1" customWidth="1"/>
    <col min="26" max="26" width="34" style="75" bestFit="1" customWidth="1"/>
    <col min="27" max="27" width="43.5703125" style="75" customWidth="1"/>
    <col min="28" max="16384" width="9.42578125" style="75"/>
  </cols>
  <sheetData>
    <row r="1" spans="1:27" ht="41.85" customHeight="1" x14ac:dyDescent="0.25">
      <c r="A1" s="427" t="s">
        <v>610</v>
      </c>
      <c r="B1" s="427"/>
      <c r="C1" s="427"/>
      <c r="D1" s="427"/>
      <c r="E1" s="122"/>
      <c r="F1" s="3"/>
      <c r="G1" s="3"/>
      <c r="H1" s="3"/>
      <c r="I1" s="3"/>
      <c r="J1" s="3"/>
      <c r="K1" s="3"/>
      <c r="L1" s="3"/>
      <c r="M1" s="3"/>
      <c r="N1" s="3"/>
      <c r="O1" s="3"/>
      <c r="P1" s="3"/>
      <c r="Q1" s="3"/>
      <c r="R1" s="3"/>
      <c r="S1" s="3"/>
      <c r="T1" s="3"/>
      <c r="U1" s="3"/>
      <c r="V1" s="3"/>
      <c r="W1" s="121"/>
      <c r="X1" s="3"/>
      <c r="Y1" s="120"/>
      <c r="Z1" s="119"/>
      <c r="AA1" s="119"/>
    </row>
    <row r="2" spans="1:27" ht="45" customHeight="1" x14ac:dyDescent="0.25">
      <c r="A2" s="428" t="s">
        <v>609</v>
      </c>
      <c r="B2" s="428"/>
      <c r="C2" s="428"/>
      <c r="D2" s="428"/>
      <c r="E2" s="122"/>
      <c r="F2" s="3"/>
      <c r="G2" s="3"/>
      <c r="H2" s="3"/>
      <c r="I2" s="3"/>
      <c r="J2" s="3"/>
      <c r="K2" s="3"/>
      <c r="L2" s="3"/>
      <c r="M2" s="3"/>
      <c r="N2" s="3"/>
      <c r="O2" s="3"/>
      <c r="P2" s="3"/>
      <c r="Q2" s="3"/>
      <c r="R2" s="3"/>
      <c r="S2" s="3"/>
      <c r="T2" s="3"/>
      <c r="U2" s="3"/>
      <c r="V2" s="3"/>
      <c r="W2" s="121"/>
      <c r="X2" s="3"/>
      <c r="Y2" s="120"/>
      <c r="Z2" s="119"/>
      <c r="AA2" s="119"/>
    </row>
    <row r="3" spans="1:27" ht="22.5" customHeight="1" x14ac:dyDescent="0.25">
      <c r="A3" s="424" t="s">
        <v>608</v>
      </c>
      <c r="B3" s="424"/>
      <c r="C3" s="424"/>
      <c r="D3" s="424"/>
      <c r="E3" s="424"/>
      <c r="F3" s="424"/>
      <c r="G3" s="424"/>
      <c r="H3" s="424"/>
      <c r="I3" s="424"/>
      <c r="J3" s="424"/>
      <c r="K3" s="424"/>
      <c r="L3" s="424"/>
      <c r="M3" s="424"/>
      <c r="N3" s="424"/>
      <c r="O3" s="424"/>
      <c r="P3" s="424"/>
      <c r="Q3" s="424"/>
      <c r="R3" s="424"/>
      <c r="S3" s="424"/>
      <c r="T3" s="424"/>
      <c r="U3" s="424"/>
      <c r="V3" s="424"/>
      <c r="W3" s="424"/>
      <c r="X3" s="424"/>
      <c r="Y3" s="424"/>
      <c r="Z3" s="424"/>
      <c r="AA3" s="424"/>
    </row>
    <row r="4" spans="1:27" customFormat="1" ht="24" customHeight="1" x14ac:dyDescent="0.25">
      <c r="A4" s="118" t="s">
        <v>607</v>
      </c>
      <c r="B4" s="116"/>
      <c r="C4" s="116"/>
      <c r="D4" s="116"/>
      <c r="E4" s="117"/>
      <c r="F4" s="116"/>
      <c r="G4" s="116"/>
      <c r="H4" s="116"/>
    </row>
    <row r="5" spans="1:27" ht="87.6" customHeight="1" x14ac:dyDescent="0.25">
      <c r="A5" s="114" t="s">
        <v>606</v>
      </c>
      <c r="B5" s="114"/>
      <c r="C5" s="114"/>
      <c r="D5" s="114"/>
      <c r="E5" s="115"/>
      <c r="F5" s="114"/>
      <c r="G5" s="114"/>
      <c r="H5" s="114"/>
      <c r="I5" s="114" t="s">
        <v>79</v>
      </c>
      <c r="J5" s="425" t="s">
        <v>605</v>
      </c>
      <c r="K5" s="425"/>
      <c r="L5" s="425"/>
      <c r="M5" s="425"/>
      <c r="N5" s="425" t="s">
        <v>604</v>
      </c>
      <c r="O5" s="425"/>
      <c r="P5" s="425"/>
      <c r="Q5" s="425"/>
      <c r="R5" s="426" t="s">
        <v>603</v>
      </c>
      <c r="S5" s="426"/>
      <c r="T5" s="426"/>
      <c r="U5" s="426"/>
      <c r="V5" s="113" t="s">
        <v>602</v>
      </c>
      <c r="W5" s="426" t="s">
        <v>80</v>
      </c>
      <c r="X5" s="426"/>
      <c r="Y5" s="426"/>
      <c r="Z5" s="426"/>
      <c r="AA5" s="426"/>
    </row>
    <row r="6" spans="1:27" ht="52.35" customHeight="1" x14ac:dyDescent="0.25">
      <c r="A6" s="110" t="s">
        <v>601</v>
      </c>
      <c r="B6" s="110"/>
      <c r="C6" s="110"/>
      <c r="D6" s="110"/>
      <c r="E6" s="112"/>
      <c r="F6" s="110"/>
      <c r="G6" s="110"/>
      <c r="H6" s="110"/>
      <c r="I6" s="111"/>
      <c r="J6" s="110"/>
      <c r="K6" s="110"/>
      <c r="L6" s="110"/>
      <c r="M6" s="110"/>
      <c r="N6" s="110"/>
      <c r="O6" s="110"/>
      <c r="P6" s="110"/>
      <c r="Q6" s="110"/>
      <c r="R6" s="107"/>
      <c r="S6" s="107"/>
      <c r="T6" s="107"/>
      <c r="U6" s="107"/>
      <c r="V6" s="109"/>
      <c r="W6" s="108"/>
      <c r="X6" s="107"/>
      <c r="Y6" s="107"/>
      <c r="Z6" s="107"/>
      <c r="AA6" s="106"/>
    </row>
    <row r="7" spans="1:27" ht="48" customHeight="1" x14ac:dyDescent="0.25">
      <c r="A7" s="103" t="s">
        <v>81</v>
      </c>
      <c r="B7" s="103" t="s">
        <v>82</v>
      </c>
      <c r="C7" s="103" t="s">
        <v>83</v>
      </c>
      <c r="D7" s="103" t="s">
        <v>84</v>
      </c>
      <c r="E7" s="105" t="s">
        <v>85</v>
      </c>
      <c r="F7" s="103" t="s">
        <v>18</v>
      </c>
      <c r="G7" s="103" t="s">
        <v>86</v>
      </c>
      <c r="H7" s="103" t="s">
        <v>53</v>
      </c>
      <c r="I7" s="104" t="s">
        <v>600</v>
      </c>
      <c r="J7" s="103" t="s">
        <v>87</v>
      </c>
      <c r="K7" s="103" t="s">
        <v>88</v>
      </c>
      <c r="L7" s="103" t="s">
        <v>89</v>
      </c>
      <c r="M7" s="103" t="s">
        <v>90</v>
      </c>
      <c r="N7" s="103" t="s">
        <v>91</v>
      </c>
      <c r="O7" s="103" t="s">
        <v>92</v>
      </c>
      <c r="P7" s="103" t="s">
        <v>93</v>
      </c>
      <c r="Q7" s="103" t="s">
        <v>94</v>
      </c>
      <c r="R7" s="103" t="s">
        <v>95</v>
      </c>
      <c r="S7" s="103" t="s">
        <v>96</v>
      </c>
      <c r="T7" s="103" t="s">
        <v>97</v>
      </c>
      <c r="U7" s="103" t="s">
        <v>98</v>
      </c>
      <c r="V7" s="103" t="s">
        <v>99</v>
      </c>
      <c r="W7" s="103" t="s">
        <v>100</v>
      </c>
      <c r="X7" s="103" t="s">
        <v>101</v>
      </c>
      <c r="Y7" s="102" t="s">
        <v>599</v>
      </c>
      <c r="Z7" s="102" t="s">
        <v>598</v>
      </c>
      <c r="AA7" s="101" t="s">
        <v>597</v>
      </c>
    </row>
    <row r="8" spans="1:27" x14ac:dyDescent="0.25">
      <c r="A8" s="92" t="s">
        <v>596</v>
      </c>
      <c r="B8" s="92" t="s">
        <v>595</v>
      </c>
      <c r="C8" s="92" t="s">
        <v>594</v>
      </c>
      <c r="D8" s="92" t="s">
        <v>160</v>
      </c>
      <c r="E8" s="96">
        <v>27253</v>
      </c>
      <c r="F8" s="92" t="s">
        <v>107</v>
      </c>
      <c r="G8" s="92" t="s">
        <v>113</v>
      </c>
      <c r="H8" s="92" t="s">
        <v>105</v>
      </c>
      <c r="I8" s="95">
        <v>5.4418604651162799</v>
      </c>
      <c r="J8" s="94">
        <v>2.6971830985915481</v>
      </c>
      <c r="K8" s="94">
        <v>4.9436619718309878</v>
      </c>
      <c r="L8" s="94">
        <v>6.3380281690140849</v>
      </c>
      <c r="M8" s="94">
        <v>7.5000000000000098</v>
      </c>
      <c r="N8" s="94">
        <v>17.274647887323972</v>
      </c>
      <c r="O8" s="94">
        <v>4.091549295774648</v>
      </c>
      <c r="P8" s="94">
        <v>6.3380281690140844E-2</v>
      </c>
      <c r="Q8" s="94">
        <v>4.9295774647887328E-2</v>
      </c>
      <c r="R8" s="94">
        <v>0.8802816901408449</v>
      </c>
      <c r="S8" s="94">
        <v>0.37323943661971831</v>
      </c>
      <c r="T8" s="94">
        <v>0.31690140845070425</v>
      </c>
      <c r="U8" s="94">
        <v>19.908450704225384</v>
      </c>
      <c r="V8" s="94">
        <v>14.309859154929608</v>
      </c>
      <c r="W8" s="97">
        <v>40</v>
      </c>
      <c r="X8" s="92" t="s">
        <v>280</v>
      </c>
      <c r="Y8" s="91">
        <v>45197</v>
      </c>
      <c r="Z8" s="91" t="s">
        <v>279</v>
      </c>
      <c r="AA8" s="91" t="s">
        <v>278</v>
      </c>
    </row>
    <row r="9" spans="1:27" ht="16.350000000000001" customHeight="1" x14ac:dyDescent="0.25">
      <c r="A9" s="92" t="s">
        <v>593</v>
      </c>
      <c r="B9" s="92" t="s">
        <v>592</v>
      </c>
      <c r="C9" s="92" t="s">
        <v>591</v>
      </c>
      <c r="D9" s="92" t="s">
        <v>117</v>
      </c>
      <c r="E9" s="96">
        <v>39120</v>
      </c>
      <c r="F9" s="92" t="s">
        <v>112</v>
      </c>
      <c r="G9" s="92" t="s">
        <v>104</v>
      </c>
      <c r="H9" s="92" t="s">
        <v>105</v>
      </c>
      <c r="I9" s="95">
        <v>47.993006993007</v>
      </c>
      <c r="J9" s="94">
        <v>1494.5211267605471</v>
      </c>
      <c r="K9" s="94">
        <v>37.05633802816903</v>
      </c>
      <c r="L9" s="94">
        <v>0.92957746478873249</v>
      </c>
      <c r="M9" s="94">
        <v>1.4084507042253521E-2</v>
      </c>
      <c r="N9" s="94">
        <v>6.725352112676056</v>
      </c>
      <c r="O9" s="94">
        <v>1525.7887323943492</v>
      </c>
      <c r="P9" s="94">
        <v>0</v>
      </c>
      <c r="Q9" s="94">
        <v>7.0422535211267607E-3</v>
      </c>
      <c r="R9" s="94">
        <v>0.528169014084507</v>
      </c>
      <c r="S9" s="94">
        <v>0</v>
      </c>
      <c r="T9" s="94">
        <v>1.0633802816901408</v>
      </c>
      <c r="U9" s="94">
        <v>1530.9295774647717</v>
      </c>
      <c r="V9" s="94">
        <v>658.87323943661715</v>
      </c>
      <c r="W9" s="97">
        <v>1100</v>
      </c>
      <c r="X9" s="92" t="s">
        <v>280</v>
      </c>
      <c r="Y9" s="91">
        <v>44938</v>
      </c>
      <c r="Z9" s="91" t="s">
        <v>287</v>
      </c>
      <c r="AA9" s="91" t="s">
        <v>278</v>
      </c>
    </row>
    <row r="10" spans="1:27" ht="16.350000000000001" customHeight="1" x14ac:dyDescent="0.25">
      <c r="A10" s="92" t="s">
        <v>590</v>
      </c>
      <c r="B10" s="92" t="s">
        <v>589</v>
      </c>
      <c r="C10" s="92" t="s">
        <v>559</v>
      </c>
      <c r="D10" s="92" t="s">
        <v>102</v>
      </c>
      <c r="E10" s="96">
        <v>92301</v>
      </c>
      <c r="F10" s="92" t="s">
        <v>103</v>
      </c>
      <c r="G10" s="92" t="s">
        <v>110</v>
      </c>
      <c r="H10" s="92" t="s">
        <v>105</v>
      </c>
      <c r="I10" s="95">
        <v>1713</v>
      </c>
      <c r="J10" s="94">
        <v>0</v>
      </c>
      <c r="K10" s="94">
        <v>0.35915492957746481</v>
      </c>
      <c r="L10" s="94">
        <v>1</v>
      </c>
      <c r="M10" s="94">
        <v>5.105633802816901</v>
      </c>
      <c r="N10" s="94">
        <v>6.105633802816901</v>
      </c>
      <c r="O10" s="94">
        <v>0</v>
      </c>
      <c r="P10" s="94">
        <v>0.35915492957746481</v>
      </c>
      <c r="Q10" s="94">
        <v>0</v>
      </c>
      <c r="R10" s="94">
        <v>6.105633802816901</v>
      </c>
      <c r="S10" s="94">
        <v>0</v>
      </c>
      <c r="T10" s="94">
        <v>0</v>
      </c>
      <c r="U10" s="94">
        <v>0.35915492957746481</v>
      </c>
      <c r="V10" s="94">
        <v>6.464788732394366</v>
      </c>
      <c r="W10" s="97">
        <v>640</v>
      </c>
      <c r="X10" s="92" t="s">
        <v>280</v>
      </c>
      <c r="Y10" s="91">
        <v>44966</v>
      </c>
      <c r="Z10" s="91" t="s">
        <v>287</v>
      </c>
      <c r="AA10" s="91" t="s">
        <v>278</v>
      </c>
    </row>
    <row r="11" spans="1:27" ht="16.350000000000001" customHeight="1" x14ac:dyDescent="0.25">
      <c r="A11" s="92" t="s">
        <v>588</v>
      </c>
      <c r="B11" s="92" t="s">
        <v>587</v>
      </c>
      <c r="C11" s="92" t="s">
        <v>586</v>
      </c>
      <c r="D11" s="92" t="s">
        <v>111</v>
      </c>
      <c r="E11" s="96">
        <v>70655</v>
      </c>
      <c r="F11" s="92" t="s">
        <v>112</v>
      </c>
      <c r="G11" s="92" t="s">
        <v>113</v>
      </c>
      <c r="H11" s="92" t="s">
        <v>4</v>
      </c>
      <c r="I11" s="95">
        <v>45.4402985074627</v>
      </c>
      <c r="J11" s="94">
        <v>115.38028169014062</v>
      </c>
      <c r="K11" s="94">
        <v>3.253521126760563</v>
      </c>
      <c r="L11" s="94">
        <v>5.1056338028168993</v>
      </c>
      <c r="M11" s="94">
        <v>0.88028169014084501</v>
      </c>
      <c r="N11" s="94">
        <v>5.9436619718309824</v>
      </c>
      <c r="O11" s="94">
        <v>118.67605633802796</v>
      </c>
      <c r="P11" s="94">
        <v>0</v>
      </c>
      <c r="Q11" s="94">
        <v>0</v>
      </c>
      <c r="R11" s="94">
        <v>4.2112676056338021</v>
      </c>
      <c r="S11" s="94">
        <v>1.2605633802816905</v>
      </c>
      <c r="T11" s="94">
        <v>4.2253521126760563E-2</v>
      </c>
      <c r="U11" s="94">
        <v>119.10563380281668</v>
      </c>
      <c r="V11" s="94">
        <v>62.190140845070509</v>
      </c>
      <c r="W11" s="97">
        <v>170</v>
      </c>
      <c r="X11" s="92" t="s">
        <v>280</v>
      </c>
      <c r="Y11" s="91">
        <v>45218</v>
      </c>
      <c r="Z11" s="91" t="s">
        <v>287</v>
      </c>
      <c r="AA11" s="91" t="s">
        <v>278</v>
      </c>
    </row>
    <row r="12" spans="1:27" x14ac:dyDescent="0.25">
      <c r="A12" s="92" t="s">
        <v>585</v>
      </c>
      <c r="B12" s="92" t="s">
        <v>584</v>
      </c>
      <c r="C12" s="92" t="s">
        <v>583</v>
      </c>
      <c r="D12" s="92" t="s">
        <v>133</v>
      </c>
      <c r="E12" s="96">
        <v>32063</v>
      </c>
      <c r="F12" s="92" t="s">
        <v>7</v>
      </c>
      <c r="G12" s="92" t="s">
        <v>113</v>
      </c>
      <c r="H12" s="92" t="s">
        <v>105</v>
      </c>
      <c r="I12" s="95">
        <v>48.618320610687</v>
      </c>
      <c r="J12" s="94">
        <v>19.507042253521117</v>
      </c>
      <c r="K12" s="94">
        <v>28.267605633802813</v>
      </c>
      <c r="L12" s="94">
        <v>81.436619718309885</v>
      </c>
      <c r="M12" s="94">
        <v>102.26760563380283</v>
      </c>
      <c r="N12" s="94">
        <v>156.80985915492957</v>
      </c>
      <c r="O12" s="94">
        <v>44.802816901408448</v>
      </c>
      <c r="P12" s="94">
        <v>20.056338028169016</v>
      </c>
      <c r="Q12" s="94">
        <v>9.8098591549295762</v>
      </c>
      <c r="R12" s="94">
        <v>74.457746478873204</v>
      </c>
      <c r="S12" s="94">
        <v>18.56338028169014</v>
      </c>
      <c r="T12" s="94">
        <v>26.823943661971828</v>
      </c>
      <c r="U12" s="94">
        <v>111.63380281690151</v>
      </c>
      <c r="V12" s="94">
        <v>161.78873239436604</v>
      </c>
      <c r="W12" s="97">
        <v>192</v>
      </c>
      <c r="X12" s="92" t="s">
        <v>280</v>
      </c>
      <c r="Y12" s="91">
        <v>45218</v>
      </c>
      <c r="Z12" s="91" t="s">
        <v>279</v>
      </c>
      <c r="AA12" s="91" t="s">
        <v>278</v>
      </c>
    </row>
    <row r="13" spans="1:27" ht="16.350000000000001" customHeight="1" x14ac:dyDescent="0.25">
      <c r="A13" s="92" t="s">
        <v>582</v>
      </c>
      <c r="B13" s="92" t="s">
        <v>581</v>
      </c>
      <c r="C13" s="92" t="s">
        <v>580</v>
      </c>
      <c r="D13" s="92" t="s">
        <v>111</v>
      </c>
      <c r="E13" s="96">
        <v>70515</v>
      </c>
      <c r="F13" s="92" t="s">
        <v>112</v>
      </c>
      <c r="G13" s="92" t="s">
        <v>113</v>
      </c>
      <c r="H13" s="92" t="s">
        <v>105</v>
      </c>
      <c r="I13" s="95">
        <v>44.517137960582701</v>
      </c>
      <c r="J13" s="94">
        <v>685.94366197182637</v>
      </c>
      <c r="K13" s="94">
        <v>38.436619718309871</v>
      </c>
      <c r="L13" s="94">
        <v>49.41549295774648</v>
      </c>
      <c r="M13" s="94">
        <v>12.73943661971831</v>
      </c>
      <c r="N13" s="94">
        <v>2.2183098591549295</v>
      </c>
      <c r="O13" s="94">
        <v>1.612676056338028</v>
      </c>
      <c r="P13" s="94">
        <v>82.612676056338074</v>
      </c>
      <c r="Q13" s="94">
        <v>700.09154929577096</v>
      </c>
      <c r="R13" s="94">
        <v>49.323943661971811</v>
      </c>
      <c r="S13" s="94">
        <v>14.056338028169012</v>
      </c>
      <c r="T13" s="94">
        <v>8.5000000000000018</v>
      </c>
      <c r="U13" s="94">
        <v>714.65492957746153</v>
      </c>
      <c r="V13" s="94">
        <v>530.73239436619519</v>
      </c>
      <c r="W13" s="97">
        <v>700</v>
      </c>
      <c r="X13" s="92" t="s">
        <v>280</v>
      </c>
      <c r="Y13" s="91">
        <v>44994</v>
      </c>
      <c r="Z13" s="91" t="s">
        <v>287</v>
      </c>
      <c r="AA13" s="91" t="s">
        <v>278</v>
      </c>
    </row>
    <row r="14" spans="1:27" ht="16.350000000000001" customHeight="1" x14ac:dyDescent="0.25">
      <c r="A14" s="92" t="s">
        <v>579</v>
      </c>
      <c r="B14" s="92" t="s">
        <v>578</v>
      </c>
      <c r="C14" s="92" t="s">
        <v>577</v>
      </c>
      <c r="D14" s="92" t="s">
        <v>108</v>
      </c>
      <c r="E14" s="96">
        <v>79501</v>
      </c>
      <c r="F14" s="92" t="s">
        <v>128</v>
      </c>
      <c r="G14" s="92" t="s">
        <v>104</v>
      </c>
      <c r="H14" s="92" t="s">
        <v>4</v>
      </c>
      <c r="I14" s="95">
        <v>50.4516523867809</v>
      </c>
      <c r="J14" s="94">
        <v>374.59154929577602</v>
      </c>
      <c r="K14" s="94">
        <v>95.070422535211321</v>
      </c>
      <c r="L14" s="94">
        <v>74.169014084507012</v>
      </c>
      <c r="M14" s="94">
        <v>46.119718309859138</v>
      </c>
      <c r="N14" s="94">
        <v>144.66197183098589</v>
      </c>
      <c r="O14" s="94">
        <v>377.1408450704231</v>
      </c>
      <c r="P14" s="94">
        <v>2.4014084507042259</v>
      </c>
      <c r="Q14" s="94">
        <v>65.746478873239184</v>
      </c>
      <c r="R14" s="94">
        <v>37.422535211267615</v>
      </c>
      <c r="S14" s="94">
        <v>22.443661971830981</v>
      </c>
      <c r="T14" s="94">
        <v>37.75352112676056</v>
      </c>
      <c r="U14" s="94">
        <v>492.33098591549481</v>
      </c>
      <c r="V14" s="94">
        <v>384.54929577464895</v>
      </c>
      <c r="W14" s="97">
        <v>750</v>
      </c>
      <c r="X14" s="92" t="s">
        <v>280</v>
      </c>
      <c r="Y14" s="91">
        <v>44917</v>
      </c>
      <c r="Z14" s="91" t="s">
        <v>287</v>
      </c>
      <c r="AA14" s="91" t="s">
        <v>278</v>
      </c>
    </row>
    <row r="15" spans="1:27" x14ac:dyDescent="0.25">
      <c r="A15" s="92" t="s">
        <v>576</v>
      </c>
      <c r="B15" s="92" t="s">
        <v>575</v>
      </c>
      <c r="C15" s="92" t="s">
        <v>574</v>
      </c>
      <c r="D15" s="92" t="s">
        <v>153</v>
      </c>
      <c r="E15" s="96">
        <v>41005</v>
      </c>
      <c r="F15" s="92" t="s">
        <v>8</v>
      </c>
      <c r="G15" s="92" t="s">
        <v>126</v>
      </c>
      <c r="H15" s="92" t="s">
        <v>105</v>
      </c>
      <c r="I15" s="95">
        <v>36.042179261862898</v>
      </c>
      <c r="J15" s="94">
        <v>21.866197183098571</v>
      </c>
      <c r="K15" s="94">
        <v>14.86619718309859</v>
      </c>
      <c r="L15" s="94">
        <v>43.922535211267586</v>
      </c>
      <c r="M15" s="94">
        <v>50.028169014084533</v>
      </c>
      <c r="N15" s="94">
        <v>96.457746478873247</v>
      </c>
      <c r="O15" s="94">
        <v>31.718309859154896</v>
      </c>
      <c r="P15" s="94">
        <v>2.0422535211267605</v>
      </c>
      <c r="Q15" s="94">
        <v>0.46478873239436619</v>
      </c>
      <c r="R15" s="94">
        <v>34.176056338028168</v>
      </c>
      <c r="S15" s="94">
        <v>10.429577464788737</v>
      </c>
      <c r="T15" s="94">
        <v>6.8169014084507058</v>
      </c>
      <c r="U15" s="94">
        <v>79.260563380281582</v>
      </c>
      <c r="V15" s="94">
        <v>101.57042253521116</v>
      </c>
      <c r="W15" s="97" t="s">
        <v>114</v>
      </c>
      <c r="X15" s="92" t="s">
        <v>280</v>
      </c>
      <c r="Y15" s="91">
        <v>45246</v>
      </c>
      <c r="Z15" s="91" t="s">
        <v>279</v>
      </c>
      <c r="AA15" s="100" t="s">
        <v>278</v>
      </c>
    </row>
    <row r="16" spans="1:27" ht="16.350000000000001" customHeight="1" x14ac:dyDescent="0.25">
      <c r="A16" s="92" t="s">
        <v>573</v>
      </c>
      <c r="B16" s="92" t="s">
        <v>572</v>
      </c>
      <c r="C16" s="92" t="s">
        <v>571</v>
      </c>
      <c r="D16" s="92" t="s">
        <v>165</v>
      </c>
      <c r="E16" s="96">
        <v>939</v>
      </c>
      <c r="F16" s="92" t="s">
        <v>7</v>
      </c>
      <c r="G16" s="92" t="s">
        <v>162</v>
      </c>
      <c r="H16" s="92" t="s">
        <v>105</v>
      </c>
      <c r="I16" s="95">
        <v>8.1340206185567006</v>
      </c>
      <c r="J16" s="94">
        <v>4.2253521126760563E-2</v>
      </c>
      <c r="K16" s="94">
        <v>1.1478873239436618</v>
      </c>
      <c r="L16" s="94">
        <v>3.2323943661971839</v>
      </c>
      <c r="M16" s="94">
        <v>1.6478873239436616</v>
      </c>
      <c r="N16" s="94">
        <v>4.8943661971831007</v>
      </c>
      <c r="O16" s="94">
        <v>1.1760563380281688</v>
      </c>
      <c r="P16" s="94">
        <v>0</v>
      </c>
      <c r="Q16" s="94">
        <v>0</v>
      </c>
      <c r="R16" s="94">
        <v>0.18309859154929578</v>
      </c>
      <c r="S16" s="94">
        <v>9.8591549295774641E-2</v>
      </c>
      <c r="T16" s="94">
        <v>0</v>
      </c>
      <c r="U16" s="94">
        <v>5.7887323943661997</v>
      </c>
      <c r="V16" s="94">
        <v>5.3873239436619738</v>
      </c>
      <c r="W16" s="97" t="s">
        <v>114</v>
      </c>
      <c r="X16" s="92" t="s">
        <v>114</v>
      </c>
      <c r="Y16" s="91" t="s">
        <v>114</v>
      </c>
      <c r="Z16" s="91" t="s">
        <v>114</v>
      </c>
      <c r="AA16" s="91" t="s">
        <v>114</v>
      </c>
    </row>
    <row r="17" spans="1:27" x14ac:dyDescent="0.25">
      <c r="A17" s="92" t="s">
        <v>570</v>
      </c>
      <c r="B17" s="92" t="s">
        <v>569</v>
      </c>
      <c r="C17" s="92" t="s">
        <v>568</v>
      </c>
      <c r="D17" s="92" t="s">
        <v>161</v>
      </c>
      <c r="E17" s="96">
        <v>96819</v>
      </c>
      <c r="F17" s="92" t="s">
        <v>140</v>
      </c>
      <c r="G17" s="92" t="s">
        <v>162</v>
      </c>
      <c r="H17" s="92" t="s">
        <v>105</v>
      </c>
      <c r="I17" s="95">
        <v>25.034482758620701</v>
      </c>
      <c r="J17" s="94">
        <v>1.1830985915492955</v>
      </c>
      <c r="K17" s="94">
        <v>7.0070422535211261</v>
      </c>
      <c r="L17" s="94">
        <v>3.753521126760563</v>
      </c>
      <c r="M17" s="94">
        <v>5.2887323943662006</v>
      </c>
      <c r="N17" s="94">
        <v>10.288732394366196</v>
      </c>
      <c r="O17" s="94">
        <v>3.9647887323943665</v>
      </c>
      <c r="P17" s="94">
        <v>1.2394366197183098</v>
      </c>
      <c r="Q17" s="94">
        <v>1.7394366197183098</v>
      </c>
      <c r="R17" s="94">
        <v>10.471830985915492</v>
      </c>
      <c r="S17" s="94">
        <v>0.43661971830985913</v>
      </c>
      <c r="T17" s="94">
        <v>0.31690140845070425</v>
      </c>
      <c r="U17" s="94">
        <v>6.0070422535211252</v>
      </c>
      <c r="V17" s="94">
        <v>13.366197183098592</v>
      </c>
      <c r="W17" s="97" t="s">
        <v>114</v>
      </c>
      <c r="X17" s="92" t="s">
        <v>114</v>
      </c>
      <c r="Y17" s="98" t="s">
        <v>114</v>
      </c>
      <c r="Z17" s="98" t="s">
        <v>114</v>
      </c>
      <c r="AA17" s="98" t="s">
        <v>114</v>
      </c>
    </row>
    <row r="18" spans="1:27" x14ac:dyDescent="0.25">
      <c r="A18" s="92" t="s">
        <v>567</v>
      </c>
      <c r="B18" s="92" t="s">
        <v>566</v>
      </c>
      <c r="C18" s="92" t="s">
        <v>565</v>
      </c>
      <c r="D18" s="92" t="s">
        <v>138</v>
      </c>
      <c r="E18" s="96">
        <v>14020</v>
      </c>
      <c r="F18" s="92" t="s">
        <v>139</v>
      </c>
      <c r="G18" s="92" t="s">
        <v>122</v>
      </c>
      <c r="H18" s="92" t="s">
        <v>105</v>
      </c>
      <c r="I18" s="95">
        <v>54.431137724550901</v>
      </c>
      <c r="J18" s="94">
        <v>224.50704225352112</v>
      </c>
      <c r="K18" s="94">
        <v>34.999999999999993</v>
      </c>
      <c r="L18" s="94">
        <v>89.500000000000043</v>
      </c>
      <c r="M18" s="94">
        <v>168.6549295774648</v>
      </c>
      <c r="N18" s="94">
        <v>249.04225352112653</v>
      </c>
      <c r="O18" s="94">
        <v>268.6126760563377</v>
      </c>
      <c r="P18" s="94">
        <v>0</v>
      </c>
      <c r="Q18" s="94">
        <v>7.0422535211267607E-3</v>
      </c>
      <c r="R18" s="94">
        <v>156.46478873239428</v>
      </c>
      <c r="S18" s="94">
        <v>22.845070422535212</v>
      </c>
      <c r="T18" s="94">
        <v>12.21830985915493</v>
      </c>
      <c r="U18" s="94">
        <v>326.1338028169007</v>
      </c>
      <c r="V18" s="94">
        <v>375.26760563380088</v>
      </c>
      <c r="W18" s="97">
        <v>400</v>
      </c>
      <c r="X18" s="92" t="s">
        <v>280</v>
      </c>
      <c r="Y18" s="91">
        <v>44910</v>
      </c>
      <c r="Z18" s="91" t="s">
        <v>287</v>
      </c>
      <c r="AA18" s="100" t="s">
        <v>278</v>
      </c>
    </row>
    <row r="19" spans="1:27" ht="16.350000000000001" customHeight="1" x14ac:dyDescent="0.25">
      <c r="A19" s="92" t="s">
        <v>564</v>
      </c>
      <c r="B19" s="92" t="s">
        <v>563</v>
      </c>
      <c r="C19" s="92" t="s">
        <v>562</v>
      </c>
      <c r="D19" s="92" t="s">
        <v>102</v>
      </c>
      <c r="E19" s="96">
        <v>93301</v>
      </c>
      <c r="F19" s="92" t="s">
        <v>140</v>
      </c>
      <c r="G19" s="92" t="s">
        <v>110</v>
      </c>
      <c r="H19" s="92" t="s">
        <v>105</v>
      </c>
      <c r="I19" s="95">
        <v>204</v>
      </c>
      <c r="J19" s="94">
        <v>1.4084507042253521E-2</v>
      </c>
      <c r="K19" s="94">
        <v>0.95070422535211263</v>
      </c>
      <c r="L19" s="94">
        <v>13.612676056338028</v>
      </c>
      <c r="M19" s="94">
        <v>30.485915492957737</v>
      </c>
      <c r="N19" s="94">
        <v>45.063380281690137</v>
      </c>
      <c r="O19" s="94">
        <v>0</v>
      </c>
      <c r="P19" s="94">
        <v>0</v>
      </c>
      <c r="Q19" s="94">
        <v>0</v>
      </c>
      <c r="R19" s="94">
        <v>31.415492957746462</v>
      </c>
      <c r="S19" s="94">
        <v>2.7253521126760565</v>
      </c>
      <c r="T19" s="94">
        <v>0</v>
      </c>
      <c r="U19" s="94">
        <v>10.922535211267602</v>
      </c>
      <c r="V19" s="94">
        <v>36.24647887323944</v>
      </c>
      <c r="W19" s="97">
        <v>320</v>
      </c>
      <c r="X19" s="92" t="s">
        <v>280</v>
      </c>
      <c r="Y19" s="91">
        <v>44903</v>
      </c>
      <c r="Z19" s="91" t="s">
        <v>287</v>
      </c>
      <c r="AA19" s="91" t="s">
        <v>278</v>
      </c>
    </row>
    <row r="20" spans="1:27" ht="16.350000000000001" customHeight="1" x14ac:dyDescent="0.25">
      <c r="A20" s="92" t="s">
        <v>561</v>
      </c>
      <c r="B20" s="92" t="s">
        <v>560</v>
      </c>
      <c r="C20" s="92" t="s">
        <v>559</v>
      </c>
      <c r="D20" s="92" t="s">
        <v>102</v>
      </c>
      <c r="E20" s="96">
        <v>92301</v>
      </c>
      <c r="F20" s="92" t="s">
        <v>103</v>
      </c>
      <c r="G20" s="92" t="s">
        <v>110</v>
      </c>
      <c r="H20" s="92" t="s">
        <v>105</v>
      </c>
      <c r="I20" s="95">
        <v>22.340200445434299</v>
      </c>
      <c r="J20" s="94">
        <v>176.66901408450727</v>
      </c>
      <c r="K20" s="94">
        <v>13.274647887323942</v>
      </c>
      <c r="L20" s="94">
        <v>75.014084507042213</v>
      </c>
      <c r="M20" s="94">
        <v>115.47183098591553</v>
      </c>
      <c r="N20" s="94">
        <v>187.88732394366187</v>
      </c>
      <c r="O20" s="94">
        <v>191.83802816901436</v>
      </c>
      <c r="P20" s="94">
        <v>0.70422535211267601</v>
      </c>
      <c r="Q20" s="94">
        <v>0</v>
      </c>
      <c r="R20" s="94">
        <v>117.37323943661967</v>
      </c>
      <c r="S20" s="94">
        <v>33.08450704225352</v>
      </c>
      <c r="T20" s="94">
        <v>5.6901408450704238</v>
      </c>
      <c r="U20" s="94">
        <v>224.28169014084449</v>
      </c>
      <c r="V20" s="94">
        <v>235.65492957746471</v>
      </c>
      <c r="W20" s="97">
        <v>480</v>
      </c>
      <c r="X20" s="92" t="s">
        <v>280</v>
      </c>
      <c r="Y20" s="91">
        <v>44994</v>
      </c>
      <c r="Z20" s="91" t="s">
        <v>287</v>
      </c>
      <c r="AA20" s="91" t="s">
        <v>278</v>
      </c>
    </row>
    <row r="21" spans="1:27" x14ac:dyDescent="0.25">
      <c r="A21" s="92" t="s">
        <v>558</v>
      </c>
      <c r="B21" s="92" t="s">
        <v>557</v>
      </c>
      <c r="C21" s="92" t="s">
        <v>556</v>
      </c>
      <c r="D21" s="92" t="s">
        <v>152</v>
      </c>
      <c r="E21" s="96">
        <v>49014</v>
      </c>
      <c r="F21" s="92" t="s">
        <v>150</v>
      </c>
      <c r="G21" s="92" t="s">
        <v>113</v>
      </c>
      <c r="H21" s="92" t="s">
        <v>105</v>
      </c>
      <c r="I21" s="95">
        <v>54.4873417721519</v>
      </c>
      <c r="J21" s="94">
        <v>69.852112676056322</v>
      </c>
      <c r="K21" s="94">
        <v>14.492957746478872</v>
      </c>
      <c r="L21" s="94">
        <v>21.859154929577464</v>
      </c>
      <c r="M21" s="94">
        <v>18.443661971830984</v>
      </c>
      <c r="N21" s="94">
        <v>44.936619718309856</v>
      </c>
      <c r="O21" s="94">
        <v>60.852112676056386</v>
      </c>
      <c r="P21" s="94">
        <v>3.6056338028169015</v>
      </c>
      <c r="Q21" s="94">
        <v>15.253521126760566</v>
      </c>
      <c r="R21" s="94">
        <v>17.028169014084508</v>
      </c>
      <c r="S21" s="94">
        <v>9.1126760563380298</v>
      </c>
      <c r="T21" s="94">
        <v>14.619718309859152</v>
      </c>
      <c r="U21" s="94">
        <v>83.887323943661997</v>
      </c>
      <c r="V21" s="94">
        <v>81.943661971830977</v>
      </c>
      <c r="W21" s="93">
        <v>75</v>
      </c>
      <c r="X21" s="92" t="s">
        <v>280</v>
      </c>
      <c r="Y21" s="91">
        <v>45029</v>
      </c>
      <c r="Z21" s="91" t="s">
        <v>279</v>
      </c>
      <c r="AA21" s="100" t="s">
        <v>278</v>
      </c>
    </row>
    <row r="22" spans="1:27" x14ac:dyDescent="0.25">
      <c r="A22" s="92" t="s">
        <v>555</v>
      </c>
      <c r="B22" s="92" t="s">
        <v>554</v>
      </c>
      <c r="C22" s="92" t="s">
        <v>553</v>
      </c>
      <c r="D22" s="92" t="s">
        <v>131</v>
      </c>
      <c r="E22" s="96">
        <v>22427</v>
      </c>
      <c r="F22" s="92" t="s">
        <v>132</v>
      </c>
      <c r="G22" s="92" t="s">
        <v>104</v>
      </c>
      <c r="H22" s="92" t="s">
        <v>105</v>
      </c>
      <c r="I22" s="95">
        <v>57.164893617021299</v>
      </c>
      <c r="J22" s="94">
        <v>97.802816901408463</v>
      </c>
      <c r="K22" s="94">
        <v>29.943661971830974</v>
      </c>
      <c r="L22" s="94">
        <v>52.035211267605639</v>
      </c>
      <c r="M22" s="94">
        <v>72.197183098591566</v>
      </c>
      <c r="N22" s="94">
        <v>137.51408450704221</v>
      </c>
      <c r="O22" s="94">
        <v>114.46478873239437</v>
      </c>
      <c r="P22" s="94">
        <v>0</v>
      </c>
      <c r="Q22" s="94">
        <v>0</v>
      </c>
      <c r="R22" s="94">
        <v>46.598591549295783</v>
      </c>
      <c r="S22" s="94">
        <v>28.281690140845061</v>
      </c>
      <c r="T22" s="94">
        <v>18.408450704225352</v>
      </c>
      <c r="U22" s="94">
        <v>158.69014084507023</v>
      </c>
      <c r="V22" s="94">
        <v>145.30281690140814</v>
      </c>
      <c r="W22" s="97">
        <v>224</v>
      </c>
      <c r="X22" s="92" t="s">
        <v>280</v>
      </c>
      <c r="Y22" s="91">
        <v>44917</v>
      </c>
      <c r="Z22" s="91" t="s">
        <v>287</v>
      </c>
      <c r="AA22" s="100" t="s">
        <v>278</v>
      </c>
    </row>
    <row r="23" spans="1:27" ht="16.350000000000001" customHeight="1" x14ac:dyDescent="0.25">
      <c r="A23" s="92" t="s">
        <v>552</v>
      </c>
      <c r="B23" s="92" t="s">
        <v>551</v>
      </c>
      <c r="C23" s="92" t="s">
        <v>550</v>
      </c>
      <c r="D23" s="92" t="s">
        <v>108</v>
      </c>
      <c r="E23" s="96">
        <v>78380</v>
      </c>
      <c r="F23" s="92" t="s">
        <v>288</v>
      </c>
      <c r="G23" s="92" t="s">
        <v>126</v>
      </c>
      <c r="H23" s="92" t="s">
        <v>4</v>
      </c>
      <c r="I23" s="95">
        <v>2.18627450980392</v>
      </c>
      <c r="J23" s="94">
        <v>3.0140845070422571</v>
      </c>
      <c r="K23" s="94">
        <v>2.1126760563380276</v>
      </c>
      <c r="L23" s="94">
        <v>0.78873239436619658</v>
      </c>
      <c r="M23" s="94">
        <v>0.13380281690140844</v>
      </c>
      <c r="N23" s="94">
        <v>2.2112676056338025</v>
      </c>
      <c r="O23" s="94">
        <v>2.6830985915492991</v>
      </c>
      <c r="P23" s="94">
        <v>0.19014084507042256</v>
      </c>
      <c r="Q23" s="94">
        <v>0.9647887323943658</v>
      </c>
      <c r="R23" s="94">
        <v>0.6971830985915487</v>
      </c>
      <c r="S23" s="94">
        <v>0.33098591549295769</v>
      </c>
      <c r="T23" s="94">
        <v>0.21126760563380279</v>
      </c>
      <c r="U23" s="94">
        <v>4.8098591549295948</v>
      </c>
      <c r="V23" s="94">
        <v>5.0563380281690362</v>
      </c>
      <c r="W23" s="97" t="s">
        <v>114</v>
      </c>
      <c r="X23" s="92" t="s">
        <v>280</v>
      </c>
      <c r="Y23" s="91">
        <v>44903</v>
      </c>
      <c r="Z23" s="91" t="s">
        <v>279</v>
      </c>
      <c r="AA23" s="91" t="s">
        <v>278</v>
      </c>
    </row>
    <row r="24" spans="1:27" x14ac:dyDescent="0.25">
      <c r="A24" s="92" t="s">
        <v>549</v>
      </c>
      <c r="B24" s="92" t="s">
        <v>548</v>
      </c>
      <c r="C24" s="92" t="s">
        <v>472</v>
      </c>
      <c r="D24" s="92" t="s">
        <v>115</v>
      </c>
      <c r="E24" s="96">
        <v>85232</v>
      </c>
      <c r="F24" s="92" t="s">
        <v>116</v>
      </c>
      <c r="G24" s="92" t="s">
        <v>126</v>
      </c>
      <c r="H24" s="92" t="s">
        <v>4</v>
      </c>
      <c r="I24" s="95">
        <v>46.077660594439102</v>
      </c>
      <c r="J24" s="94">
        <v>63.056338028169009</v>
      </c>
      <c r="K24" s="94">
        <v>34.936619718309849</v>
      </c>
      <c r="L24" s="94">
        <v>138.80281690140842</v>
      </c>
      <c r="M24" s="94">
        <v>131.30281690140833</v>
      </c>
      <c r="N24" s="94">
        <v>244.38732394366193</v>
      </c>
      <c r="O24" s="94">
        <v>123.67605633802846</v>
      </c>
      <c r="P24" s="94">
        <v>3.5211267605633804E-2</v>
      </c>
      <c r="Q24" s="94">
        <v>0</v>
      </c>
      <c r="R24" s="94">
        <v>84.15492957746477</v>
      </c>
      <c r="S24" s="94">
        <v>19.640845070422536</v>
      </c>
      <c r="T24" s="94">
        <v>18.922535211267604</v>
      </c>
      <c r="U24" s="94">
        <v>245.38028169014007</v>
      </c>
      <c r="V24" s="94">
        <v>245.64084507042196</v>
      </c>
      <c r="W24" s="97" t="s">
        <v>114</v>
      </c>
      <c r="X24" s="92" t="s">
        <v>280</v>
      </c>
      <c r="Y24" s="91">
        <v>45267</v>
      </c>
      <c r="Z24" s="91" t="s">
        <v>279</v>
      </c>
      <c r="AA24" s="91" t="s">
        <v>278</v>
      </c>
    </row>
    <row r="25" spans="1:27" x14ac:dyDescent="0.25">
      <c r="A25" s="92" t="s">
        <v>547</v>
      </c>
      <c r="B25" s="92" t="s">
        <v>546</v>
      </c>
      <c r="C25" s="92" t="s">
        <v>545</v>
      </c>
      <c r="D25" s="92" t="s">
        <v>108</v>
      </c>
      <c r="E25" s="96">
        <v>76574</v>
      </c>
      <c r="F25" s="92" t="s">
        <v>109</v>
      </c>
      <c r="G25" s="92" t="s">
        <v>104</v>
      </c>
      <c r="H25" s="92" t="s">
        <v>4</v>
      </c>
      <c r="I25" s="95">
        <v>50.6676056338028</v>
      </c>
      <c r="J25" s="94">
        <v>191.78169014084472</v>
      </c>
      <c r="K25" s="94">
        <v>41.816901408450725</v>
      </c>
      <c r="L25" s="94">
        <v>78.091549295774641</v>
      </c>
      <c r="M25" s="94">
        <v>115.83802816901411</v>
      </c>
      <c r="N25" s="94">
        <v>186.96478873239431</v>
      </c>
      <c r="O25" s="94">
        <v>240.56338028169003</v>
      </c>
      <c r="P25" s="94">
        <v>0</v>
      </c>
      <c r="Q25" s="94">
        <v>0</v>
      </c>
      <c r="R25" s="94">
        <v>57.563380281690144</v>
      </c>
      <c r="S25" s="94">
        <v>35.443661971830991</v>
      </c>
      <c r="T25" s="94">
        <v>61.302816901408484</v>
      </c>
      <c r="U25" s="94">
        <v>273.21830985915466</v>
      </c>
      <c r="V25" s="94">
        <v>346.4929577464784</v>
      </c>
      <c r="W25" s="97">
        <v>461</v>
      </c>
      <c r="X25" s="92" t="s">
        <v>280</v>
      </c>
      <c r="Y25" s="91">
        <v>45274</v>
      </c>
      <c r="Z25" s="91" t="s">
        <v>287</v>
      </c>
      <c r="AA25" s="100" t="s">
        <v>278</v>
      </c>
    </row>
    <row r="26" spans="1:27" x14ac:dyDescent="0.25">
      <c r="A26" s="92" t="s">
        <v>544</v>
      </c>
      <c r="B26" s="92" t="s">
        <v>543</v>
      </c>
      <c r="C26" s="92" t="s">
        <v>197</v>
      </c>
      <c r="D26" s="92" t="s">
        <v>102</v>
      </c>
      <c r="E26" s="96">
        <v>92154</v>
      </c>
      <c r="F26" s="92" t="s">
        <v>118</v>
      </c>
      <c r="G26" s="92" t="s">
        <v>110</v>
      </c>
      <c r="H26" s="92" t="s">
        <v>105</v>
      </c>
      <c r="I26" s="95">
        <v>64.866726699684804</v>
      </c>
      <c r="J26" s="94">
        <v>961.73239436619986</v>
      </c>
      <c r="K26" s="94">
        <v>121.66197183098599</v>
      </c>
      <c r="L26" s="94">
        <v>62.33098591549296</v>
      </c>
      <c r="M26" s="94">
        <v>97.58450704225352</v>
      </c>
      <c r="N26" s="94">
        <v>248.83802816901402</v>
      </c>
      <c r="O26" s="94">
        <v>751.823943661974</v>
      </c>
      <c r="P26" s="94">
        <v>22.795774647887324</v>
      </c>
      <c r="Q26" s="94">
        <v>219.85211267605615</v>
      </c>
      <c r="R26" s="94">
        <v>147.07746478873239</v>
      </c>
      <c r="S26" s="94">
        <v>43.345070422535237</v>
      </c>
      <c r="T26" s="94">
        <v>47.408450704225352</v>
      </c>
      <c r="U26" s="94">
        <v>1005.4788732394397</v>
      </c>
      <c r="V26" s="94">
        <v>665.86619718309942</v>
      </c>
      <c r="W26" s="97">
        <v>750</v>
      </c>
      <c r="X26" s="92" t="s">
        <v>280</v>
      </c>
      <c r="Y26" s="91">
        <v>45232</v>
      </c>
      <c r="Z26" s="91" t="s">
        <v>287</v>
      </c>
      <c r="AA26" s="100" t="s">
        <v>278</v>
      </c>
    </row>
    <row r="27" spans="1:27" ht="16.350000000000001" customHeight="1" x14ac:dyDescent="0.25">
      <c r="A27" s="92" t="s">
        <v>542</v>
      </c>
      <c r="B27" s="92" t="s">
        <v>541</v>
      </c>
      <c r="C27" s="92" t="s">
        <v>540</v>
      </c>
      <c r="D27" s="92" t="s">
        <v>157</v>
      </c>
      <c r="E27" s="96">
        <v>66845</v>
      </c>
      <c r="F27" s="92" t="s">
        <v>8</v>
      </c>
      <c r="G27" s="92" t="s">
        <v>113</v>
      </c>
      <c r="H27" s="92" t="s">
        <v>105</v>
      </c>
      <c r="I27" s="95">
        <v>28.630952380952401</v>
      </c>
      <c r="J27" s="94">
        <v>8.0422535211267583</v>
      </c>
      <c r="K27" s="94">
        <v>12.535211267605632</v>
      </c>
      <c r="L27" s="94">
        <v>34.816901408450725</v>
      </c>
      <c r="M27" s="94">
        <v>21.070422535211268</v>
      </c>
      <c r="N27" s="94">
        <v>48.753521126760582</v>
      </c>
      <c r="O27" s="94">
        <v>21.014084507042256</v>
      </c>
      <c r="P27" s="94">
        <v>4.929577464788732</v>
      </c>
      <c r="Q27" s="94">
        <v>1.7676056338028172</v>
      </c>
      <c r="R27" s="94">
        <v>19.908450704225356</v>
      </c>
      <c r="S27" s="94">
        <v>6.7183098591549308</v>
      </c>
      <c r="T27" s="94">
        <v>10.478873239436622</v>
      </c>
      <c r="U27" s="94">
        <v>39.359154929577485</v>
      </c>
      <c r="V27" s="94">
        <v>65.183098591549268</v>
      </c>
      <c r="W27" s="97" t="s">
        <v>114</v>
      </c>
      <c r="X27" s="92" t="s">
        <v>280</v>
      </c>
      <c r="Y27" s="91">
        <v>45001</v>
      </c>
      <c r="Z27" s="91" t="s">
        <v>279</v>
      </c>
      <c r="AA27" s="91" t="s">
        <v>278</v>
      </c>
    </row>
    <row r="28" spans="1:27" ht="16.350000000000001" customHeight="1" x14ac:dyDescent="0.25">
      <c r="A28" s="92" t="s">
        <v>539</v>
      </c>
      <c r="B28" s="92" t="s">
        <v>538</v>
      </c>
      <c r="C28" s="92" t="s">
        <v>537</v>
      </c>
      <c r="D28" s="92" t="s">
        <v>152</v>
      </c>
      <c r="E28" s="96">
        <v>49783</v>
      </c>
      <c r="F28" s="92" t="s">
        <v>150</v>
      </c>
      <c r="G28" s="92" t="s">
        <v>113</v>
      </c>
      <c r="H28" s="92" t="s">
        <v>105</v>
      </c>
      <c r="I28" s="95">
        <v>69.966666666666697</v>
      </c>
      <c r="J28" s="94">
        <v>7.0211267605633791</v>
      </c>
      <c r="K28" s="94">
        <v>0.93661971830985913</v>
      </c>
      <c r="L28" s="94">
        <v>1.3380281690140845</v>
      </c>
      <c r="M28" s="94">
        <v>1.5140845070422535</v>
      </c>
      <c r="N28" s="94">
        <v>2.9647887323943665</v>
      </c>
      <c r="O28" s="94">
        <v>7.8450704225352101</v>
      </c>
      <c r="P28" s="94">
        <v>0</v>
      </c>
      <c r="Q28" s="94">
        <v>0</v>
      </c>
      <c r="R28" s="94">
        <v>0.471830985915493</v>
      </c>
      <c r="S28" s="94">
        <v>0.73239436619718312</v>
      </c>
      <c r="T28" s="94">
        <v>0.176056338028169</v>
      </c>
      <c r="U28" s="94">
        <v>9.4295774647887285</v>
      </c>
      <c r="V28" s="94">
        <v>7.1971830985915481</v>
      </c>
      <c r="W28" s="97" t="s">
        <v>114</v>
      </c>
      <c r="X28" s="92" t="s">
        <v>280</v>
      </c>
      <c r="Y28" s="91">
        <v>45057</v>
      </c>
      <c r="Z28" s="91" t="s">
        <v>279</v>
      </c>
      <c r="AA28" s="91" t="s">
        <v>278</v>
      </c>
    </row>
    <row r="29" spans="1:27" ht="16.350000000000001" customHeight="1" x14ac:dyDescent="0.25">
      <c r="A29" s="92" t="s">
        <v>536</v>
      </c>
      <c r="B29" s="92" t="s">
        <v>535</v>
      </c>
      <c r="C29" s="92" t="s">
        <v>534</v>
      </c>
      <c r="D29" s="92" t="s">
        <v>123</v>
      </c>
      <c r="E29" s="96">
        <v>87021</v>
      </c>
      <c r="F29" s="92" t="s">
        <v>124</v>
      </c>
      <c r="G29" s="92" t="s">
        <v>113</v>
      </c>
      <c r="H29" s="92" t="s">
        <v>4</v>
      </c>
      <c r="I29" s="95">
        <v>29.190775681341702</v>
      </c>
      <c r="J29" s="94">
        <v>150.21830985915474</v>
      </c>
      <c r="K29" s="94">
        <v>3.0140845070422535</v>
      </c>
      <c r="L29" s="94">
        <v>0.14084507042253522</v>
      </c>
      <c r="M29" s="94">
        <v>2.8169014084507043E-2</v>
      </c>
      <c r="N29" s="94">
        <v>6.8732394366197171</v>
      </c>
      <c r="O29" s="94">
        <v>146.52816901408428</v>
      </c>
      <c r="P29" s="94">
        <v>0</v>
      </c>
      <c r="Q29" s="94">
        <v>0</v>
      </c>
      <c r="R29" s="94">
        <v>0</v>
      </c>
      <c r="S29" s="94">
        <v>1.2535211267605635</v>
      </c>
      <c r="T29" s="94">
        <v>1.3591549295774648</v>
      </c>
      <c r="U29" s="94">
        <v>150.78873239436598</v>
      </c>
      <c r="V29" s="94">
        <v>138.72535211267603</v>
      </c>
      <c r="W29" s="97" t="s">
        <v>114</v>
      </c>
      <c r="X29" s="92" t="s">
        <v>280</v>
      </c>
      <c r="Y29" s="91">
        <v>44973</v>
      </c>
      <c r="Z29" s="91" t="s">
        <v>287</v>
      </c>
      <c r="AA29" s="91" t="s">
        <v>278</v>
      </c>
    </row>
    <row r="30" spans="1:27" ht="16.350000000000001" customHeight="1" x14ac:dyDescent="0.25">
      <c r="A30" s="92" t="s">
        <v>533</v>
      </c>
      <c r="B30" s="92" t="s">
        <v>532</v>
      </c>
      <c r="C30" s="92" t="s">
        <v>531</v>
      </c>
      <c r="D30" s="92" t="s">
        <v>159</v>
      </c>
      <c r="E30" s="96">
        <v>47834</v>
      </c>
      <c r="F30" s="92" t="s">
        <v>8</v>
      </c>
      <c r="G30" s="92" t="s">
        <v>126</v>
      </c>
      <c r="H30" s="92" t="s">
        <v>105</v>
      </c>
      <c r="I30" s="95">
        <v>9.7774140752864191</v>
      </c>
      <c r="J30" s="94">
        <v>5.6971830985915668</v>
      </c>
      <c r="K30" s="94">
        <v>6.3028169014084581</v>
      </c>
      <c r="L30" s="94">
        <v>11.225352112676067</v>
      </c>
      <c r="M30" s="94">
        <v>12.05633802816901</v>
      </c>
      <c r="N30" s="94">
        <v>21.753521126760557</v>
      </c>
      <c r="O30" s="94">
        <v>12.852112676056295</v>
      </c>
      <c r="P30" s="94">
        <v>0.60563380281690138</v>
      </c>
      <c r="Q30" s="94">
        <v>7.0422535211267609E-2</v>
      </c>
      <c r="R30" s="94">
        <v>2.7042253521126756</v>
      </c>
      <c r="S30" s="94">
        <v>2.119718309859155</v>
      </c>
      <c r="T30" s="94">
        <v>1.964788732394366</v>
      </c>
      <c r="U30" s="94">
        <v>28.492957746479018</v>
      </c>
      <c r="V30" s="94">
        <v>24.661971830986008</v>
      </c>
      <c r="W30" s="97" t="s">
        <v>114</v>
      </c>
      <c r="X30" s="92" t="s">
        <v>280</v>
      </c>
      <c r="Y30" s="91">
        <v>44966</v>
      </c>
      <c r="Z30" s="91" t="s">
        <v>127</v>
      </c>
      <c r="AA30" s="91" t="s">
        <v>278</v>
      </c>
    </row>
    <row r="31" spans="1:27" x14ac:dyDescent="0.25">
      <c r="A31" s="92" t="s">
        <v>530</v>
      </c>
      <c r="B31" s="92" t="s">
        <v>529</v>
      </c>
      <c r="C31" s="92" t="s">
        <v>528</v>
      </c>
      <c r="D31" s="92" t="s">
        <v>138</v>
      </c>
      <c r="E31" s="96">
        <v>12901</v>
      </c>
      <c r="F31" s="92" t="s">
        <v>139</v>
      </c>
      <c r="G31" s="92" t="s">
        <v>126</v>
      </c>
      <c r="H31" s="92" t="s">
        <v>105</v>
      </c>
      <c r="I31" s="95">
        <v>5.0999999999999996</v>
      </c>
      <c r="J31" s="94">
        <v>0.37323943661971826</v>
      </c>
      <c r="K31" s="94">
        <v>0.24647887323943662</v>
      </c>
      <c r="L31" s="94">
        <v>1.3239436619718306</v>
      </c>
      <c r="M31" s="94">
        <v>0.3380281690140845</v>
      </c>
      <c r="N31" s="94">
        <v>0.44366197183098588</v>
      </c>
      <c r="O31" s="94">
        <v>0.91549295774647843</v>
      </c>
      <c r="P31" s="94">
        <v>0.53521126760563376</v>
      </c>
      <c r="Q31" s="94">
        <v>0.38732394366197181</v>
      </c>
      <c r="R31" s="94">
        <v>0.59859154929577452</v>
      </c>
      <c r="S31" s="94">
        <v>0</v>
      </c>
      <c r="T31" s="94">
        <v>0</v>
      </c>
      <c r="U31" s="94">
        <v>1.6830985915492949</v>
      </c>
      <c r="V31" s="94">
        <v>1.5281690140845066</v>
      </c>
      <c r="W31" s="97" t="s">
        <v>114</v>
      </c>
      <c r="X31" s="92" t="s">
        <v>280</v>
      </c>
      <c r="Y31" s="91">
        <v>44861</v>
      </c>
      <c r="Z31" s="91" t="s">
        <v>362</v>
      </c>
      <c r="AA31" s="100" t="s">
        <v>278</v>
      </c>
    </row>
    <row r="32" spans="1:27" ht="16.350000000000001" customHeight="1" x14ac:dyDescent="0.25">
      <c r="A32" s="92" t="s">
        <v>527</v>
      </c>
      <c r="B32" s="92" t="s">
        <v>526</v>
      </c>
      <c r="C32" s="92" t="s">
        <v>525</v>
      </c>
      <c r="D32" s="92" t="s">
        <v>136</v>
      </c>
      <c r="E32" s="96">
        <v>17748</v>
      </c>
      <c r="F32" s="92" t="s">
        <v>137</v>
      </c>
      <c r="G32" s="92" t="s">
        <v>126</v>
      </c>
      <c r="H32" s="92" t="s">
        <v>4</v>
      </c>
      <c r="I32" s="95">
        <v>56.979865771812101</v>
      </c>
      <c r="J32" s="94">
        <v>2.4295774647887325</v>
      </c>
      <c r="K32" s="94">
        <v>10.028169014084513</v>
      </c>
      <c r="L32" s="94">
        <v>33.239436619718312</v>
      </c>
      <c r="M32" s="94">
        <v>13.922535211267604</v>
      </c>
      <c r="N32" s="94">
        <v>55.514084507042227</v>
      </c>
      <c r="O32" s="94">
        <v>2.859154929577465</v>
      </c>
      <c r="P32" s="94">
        <v>0</v>
      </c>
      <c r="Q32" s="94">
        <v>1.2464788732394365</v>
      </c>
      <c r="R32" s="94">
        <v>20.908450704225356</v>
      </c>
      <c r="S32" s="94">
        <v>15.190140845070426</v>
      </c>
      <c r="T32" s="94">
        <v>0.13380281690140844</v>
      </c>
      <c r="U32" s="94">
        <v>23.387323943661968</v>
      </c>
      <c r="V32" s="94">
        <v>51.936619718309821</v>
      </c>
      <c r="W32" s="97" t="s">
        <v>114</v>
      </c>
      <c r="X32" s="92" t="s">
        <v>280</v>
      </c>
      <c r="Y32" s="91">
        <v>44938</v>
      </c>
      <c r="Z32" s="91" t="s">
        <v>362</v>
      </c>
      <c r="AA32" s="91" t="s">
        <v>278</v>
      </c>
    </row>
    <row r="33" spans="1:27" ht="16.350000000000001" customHeight="1" x14ac:dyDescent="0.25">
      <c r="A33" s="92" t="s">
        <v>524</v>
      </c>
      <c r="B33" s="92" t="s">
        <v>523</v>
      </c>
      <c r="C33" s="92" t="s">
        <v>522</v>
      </c>
      <c r="D33" s="92" t="s">
        <v>133</v>
      </c>
      <c r="E33" s="96">
        <v>34112</v>
      </c>
      <c r="F33" s="92" t="s">
        <v>7</v>
      </c>
      <c r="G33" s="92" t="s">
        <v>113</v>
      </c>
      <c r="H33" s="92" t="s">
        <v>105</v>
      </c>
      <c r="I33" s="95">
        <v>2.9803370786516901</v>
      </c>
      <c r="J33" s="94">
        <v>3.3098591549295788</v>
      </c>
      <c r="K33" s="94">
        <v>1.1901408450704218</v>
      </c>
      <c r="L33" s="94">
        <v>2.4084507042253511</v>
      </c>
      <c r="M33" s="94">
        <v>1.0352112676056333</v>
      </c>
      <c r="N33" s="94">
        <v>4.9436619718309958</v>
      </c>
      <c r="O33" s="94">
        <v>2.3098591549295766</v>
      </c>
      <c r="P33" s="94">
        <v>0.58450704225352101</v>
      </c>
      <c r="Q33" s="94">
        <v>0.10563380281690142</v>
      </c>
      <c r="R33" s="94">
        <v>0.18309859154929578</v>
      </c>
      <c r="S33" s="94">
        <v>0.13380281690140847</v>
      </c>
      <c r="T33" s="94">
        <v>0.61267605633802813</v>
      </c>
      <c r="U33" s="94">
        <v>7.0140845070422815</v>
      </c>
      <c r="V33" s="94">
        <v>5.6901408450704398</v>
      </c>
      <c r="W33" s="97" t="s">
        <v>114</v>
      </c>
      <c r="X33" s="92" t="s">
        <v>280</v>
      </c>
      <c r="Y33" s="91">
        <v>45029</v>
      </c>
      <c r="Z33" s="91" t="s">
        <v>279</v>
      </c>
      <c r="AA33" s="91" t="s">
        <v>278</v>
      </c>
    </row>
    <row r="34" spans="1:27" ht="16.350000000000001" customHeight="1" x14ac:dyDescent="0.25">
      <c r="A34" s="92" t="s">
        <v>521</v>
      </c>
      <c r="B34" s="92" t="s">
        <v>520</v>
      </c>
      <c r="C34" s="92" t="s">
        <v>519</v>
      </c>
      <c r="D34" s="92" t="s">
        <v>120</v>
      </c>
      <c r="E34" s="96">
        <v>98421</v>
      </c>
      <c r="F34" s="92" t="s">
        <v>121</v>
      </c>
      <c r="G34" s="92" t="s">
        <v>110</v>
      </c>
      <c r="H34" s="92" t="s">
        <v>105</v>
      </c>
      <c r="I34" s="95">
        <v>80.936936936936902</v>
      </c>
      <c r="J34" s="94">
        <v>463.60563380281815</v>
      </c>
      <c r="K34" s="94">
        <v>57.718309859154921</v>
      </c>
      <c r="L34" s="94">
        <v>105.65492957746474</v>
      </c>
      <c r="M34" s="94">
        <v>112.71830985915486</v>
      </c>
      <c r="N34" s="94">
        <v>231.92957746478862</v>
      </c>
      <c r="O34" s="94">
        <v>380.47183098591665</v>
      </c>
      <c r="P34" s="94">
        <v>34.577464788732392</v>
      </c>
      <c r="Q34" s="94">
        <v>92.718309859155013</v>
      </c>
      <c r="R34" s="94">
        <v>143.04225352112664</v>
      </c>
      <c r="S34" s="94">
        <v>30.070422535211268</v>
      </c>
      <c r="T34" s="94">
        <v>17.098591549295776</v>
      </c>
      <c r="U34" s="94">
        <v>549.48591549295918</v>
      </c>
      <c r="V34" s="94">
        <v>628.64788732394186</v>
      </c>
      <c r="W34" s="97">
        <v>1181</v>
      </c>
      <c r="X34" s="92" t="s">
        <v>280</v>
      </c>
      <c r="Y34" s="91">
        <v>44973</v>
      </c>
      <c r="Z34" s="91" t="s">
        <v>287</v>
      </c>
      <c r="AA34" s="91" t="s">
        <v>278</v>
      </c>
    </row>
    <row r="35" spans="1:27" ht="16.350000000000001" customHeight="1" x14ac:dyDescent="0.25">
      <c r="A35" s="92" t="s">
        <v>518</v>
      </c>
      <c r="B35" s="92" t="s">
        <v>517</v>
      </c>
      <c r="C35" s="92" t="s">
        <v>516</v>
      </c>
      <c r="D35" s="92" t="s">
        <v>515</v>
      </c>
      <c r="E35" s="96">
        <v>4102</v>
      </c>
      <c r="F35" s="92" t="s">
        <v>141</v>
      </c>
      <c r="G35" s="92" t="s">
        <v>126</v>
      </c>
      <c r="H35" s="92" t="s">
        <v>105</v>
      </c>
      <c r="I35" s="95">
        <v>5.4933333333333296</v>
      </c>
      <c r="J35" s="94">
        <v>1.345070422535211</v>
      </c>
      <c r="K35" s="94">
        <v>0.90845070422535179</v>
      </c>
      <c r="L35" s="94">
        <v>0.528169014084507</v>
      </c>
      <c r="M35" s="94">
        <v>0.13380281690140844</v>
      </c>
      <c r="N35" s="94">
        <v>1.2535211267605628</v>
      </c>
      <c r="O35" s="94">
        <v>1.6338028169014078</v>
      </c>
      <c r="P35" s="94">
        <v>0</v>
      </c>
      <c r="Q35" s="94">
        <v>2.8169014084507043E-2</v>
      </c>
      <c r="R35" s="94">
        <v>0</v>
      </c>
      <c r="S35" s="94">
        <v>0</v>
      </c>
      <c r="T35" s="94">
        <v>2.8169014084507043E-2</v>
      </c>
      <c r="U35" s="94">
        <v>2.8873239436619729</v>
      </c>
      <c r="V35" s="94">
        <v>1.7323943661971823</v>
      </c>
      <c r="W35" s="97" t="s">
        <v>114</v>
      </c>
      <c r="X35" s="92" t="s">
        <v>280</v>
      </c>
      <c r="Y35" s="91">
        <v>45197</v>
      </c>
      <c r="Z35" s="91" t="s">
        <v>279</v>
      </c>
      <c r="AA35" s="91" t="s">
        <v>278</v>
      </c>
    </row>
    <row r="36" spans="1:27" x14ac:dyDescent="0.25">
      <c r="A36" s="92" t="s">
        <v>514</v>
      </c>
      <c r="B36" s="92" t="s">
        <v>513</v>
      </c>
      <c r="C36" s="92" t="s">
        <v>184</v>
      </c>
      <c r="D36" s="92" t="s">
        <v>108</v>
      </c>
      <c r="E36" s="96">
        <v>75202</v>
      </c>
      <c r="F36" s="92" t="s">
        <v>128</v>
      </c>
      <c r="G36" s="92" t="s">
        <v>126</v>
      </c>
      <c r="H36" s="92" t="s">
        <v>105</v>
      </c>
      <c r="I36" s="95">
        <v>1.2364760432766599</v>
      </c>
      <c r="J36" s="94">
        <v>5.4225352112676823</v>
      </c>
      <c r="K36" s="94">
        <v>3.5211267605633804E-2</v>
      </c>
      <c r="L36" s="94">
        <v>3.5211267605633804E-2</v>
      </c>
      <c r="M36" s="94">
        <v>1.4084507042253521E-2</v>
      </c>
      <c r="N36" s="94">
        <v>2.2676056338028188</v>
      </c>
      <c r="O36" s="94">
        <v>3.0281690140845225</v>
      </c>
      <c r="P36" s="94">
        <v>6.3380281690140844E-2</v>
      </c>
      <c r="Q36" s="94">
        <v>0.14788732394366197</v>
      </c>
      <c r="R36" s="94">
        <v>2.1126760563380281E-2</v>
      </c>
      <c r="S36" s="94">
        <v>2.1126760563380281E-2</v>
      </c>
      <c r="T36" s="94">
        <v>0</v>
      </c>
      <c r="U36" s="94">
        <v>5.4647887323944442</v>
      </c>
      <c r="V36" s="94">
        <v>2.9366197183098812</v>
      </c>
      <c r="W36" s="97" t="s">
        <v>114</v>
      </c>
      <c r="X36" s="92" t="s">
        <v>280</v>
      </c>
      <c r="Y36" s="91">
        <v>44882</v>
      </c>
      <c r="Z36" s="91" t="s">
        <v>362</v>
      </c>
      <c r="AA36" s="91" t="s">
        <v>278</v>
      </c>
    </row>
    <row r="37" spans="1:27" ht="16.350000000000001" customHeight="1" x14ac:dyDescent="0.25">
      <c r="A37" s="92" t="s">
        <v>512</v>
      </c>
      <c r="B37" s="92" t="s">
        <v>511</v>
      </c>
      <c r="C37" s="92" t="s">
        <v>510</v>
      </c>
      <c r="D37" s="92" t="s">
        <v>134</v>
      </c>
      <c r="E37" s="96">
        <v>80010</v>
      </c>
      <c r="F37" s="92" t="s">
        <v>135</v>
      </c>
      <c r="G37" s="92" t="s">
        <v>110</v>
      </c>
      <c r="H37" s="92" t="s">
        <v>105</v>
      </c>
      <c r="I37" s="95">
        <v>38.053638537752001</v>
      </c>
      <c r="J37" s="94">
        <v>705.71830985915767</v>
      </c>
      <c r="K37" s="94">
        <v>49.697183098591573</v>
      </c>
      <c r="L37" s="94">
        <v>118.11267605633812</v>
      </c>
      <c r="M37" s="94">
        <v>92.126760563380245</v>
      </c>
      <c r="N37" s="94">
        <v>185.781690140845</v>
      </c>
      <c r="O37" s="94">
        <v>707.07746478873571</v>
      </c>
      <c r="P37" s="94">
        <v>11.345070422535212</v>
      </c>
      <c r="Q37" s="94">
        <v>61.45070422535219</v>
      </c>
      <c r="R37" s="94">
        <v>98.098591549295804</v>
      </c>
      <c r="S37" s="94">
        <v>30.598591549295776</v>
      </c>
      <c r="T37" s="94">
        <v>28.887323943661968</v>
      </c>
      <c r="U37" s="94">
        <v>808.07042253521263</v>
      </c>
      <c r="V37" s="94">
        <v>568.98591549297271</v>
      </c>
      <c r="W37" s="97">
        <v>600</v>
      </c>
      <c r="X37" s="92" t="s">
        <v>280</v>
      </c>
      <c r="Y37" s="91">
        <v>45001</v>
      </c>
      <c r="Z37" s="91" t="s">
        <v>287</v>
      </c>
      <c r="AA37" s="91" t="s">
        <v>278</v>
      </c>
    </row>
    <row r="38" spans="1:27" ht="16.350000000000001" customHeight="1" x14ac:dyDescent="0.25">
      <c r="A38" s="92" t="s">
        <v>509</v>
      </c>
      <c r="B38" s="92" t="s">
        <v>508</v>
      </c>
      <c r="C38" s="92" t="s">
        <v>507</v>
      </c>
      <c r="D38" s="92" t="s">
        <v>151</v>
      </c>
      <c r="E38" s="96">
        <v>53039</v>
      </c>
      <c r="F38" s="92" t="s">
        <v>8</v>
      </c>
      <c r="G38" s="92" t="s">
        <v>126</v>
      </c>
      <c r="H38" s="92" t="s">
        <v>105</v>
      </c>
      <c r="I38" s="95">
        <v>39.538617886178898</v>
      </c>
      <c r="J38" s="94">
        <v>13.450704225352114</v>
      </c>
      <c r="K38" s="94">
        <v>10.971830985915494</v>
      </c>
      <c r="L38" s="94">
        <v>43.556338028169044</v>
      </c>
      <c r="M38" s="94">
        <v>55.556338028168987</v>
      </c>
      <c r="N38" s="94">
        <v>87.542253521126753</v>
      </c>
      <c r="O38" s="94">
        <v>33.640845070422543</v>
      </c>
      <c r="P38" s="94">
        <v>2.028169014084507</v>
      </c>
      <c r="Q38" s="94">
        <v>0.323943661971831</v>
      </c>
      <c r="R38" s="94">
        <v>35.028169014084504</v>
      </c>
      <c r="S38" s="94">
        <v>8.8028169014084519</v>
      </c>
      <c r="T38" s="94">
        <v>6.8802816901408468</v>
      </c>
      <c r="U38" s="94">
        <v>72.823943661971825</v>
      </c>
      <c r="V38" s="94">
        <v>82.352112676056379</v>
      </c>
      <c r="W38" s="97" t="s">
        <v>114</v>
      </c>
      <c r="X38" s="92" t="s">
        <v>280</v>
      </c>
      <c r="Y38" s="91">
        <v>45022</v>
      </c>
      <c r="Z38" s="91" t="s">
        <v>362</v>
      </c>
      <c r="AA38" s="91" t="s">
        <v>278</v>
      </c>
    </row>
    <row r="39" spans="1:27" x14ac:dyDescent="0.25">
      <c r="A39" s="92" t="s">
        <v>506</v>
      </c>
      <c r="B39" s="92" t="s">
        <v>505</v>
      </c>
      <c r="C39" s="92" t="s">
        <v>504</v>
      </c>
      <c r="D39" s="92" t="s">
        <v>115</v>
      </c>
      <c r="E39" s="96">
        <v>85131</v>
      </c>
      <c r="F39" s="92" t="s">
        <v>116</v>
      </c>
      <c r="G39" s="92" t="s">
        <v>104</v>
      </c>
      <c r="H39" s="92" t="s">
        <v>105</v>
      </c>
      <c r="I39" s="95">
        <v>32.392011834319497</v>
      </c>
      <c r="J39" s="94">
        <v>1249.9929577464804</v>
      </c>
      <c r="K39" s="94">
        <v>46.781690140845051</v>
      </c>
      <c r="L39" s="94">
        <v>65.887323943662011</v>
      </c>
      <c r="M39" s="94">
        <v>55.169014084507054</v>
      </c>
      <c r="N39" s="94">
        <v>106.20422535211263</v>
      </c>
      <c r="O39" s="94">
        <v>804.15492957744345</v>
      </c>
      <c r="P39" s="94">
        <v>51.690140845070424</v>
      </c>
      <c r="Q39" s="94">
        <v>455.78169014084517</v>
      </c>
      <c r="R39" s="94">
        <v>46.866197183098585</v>
      </c>
      <c r="S39" s="94">
        <v>19.288732394366193</v>
      </c>
      <c r="T39" s="94">
        <v>42.936619718309842</v>
      </c>
      <c r="U39" s="94">
        <v>1308.7394366197261</v>
      </c>
      <c r="V39" s="94">
        <v>1006.7887323943469</v>
      </c>
      <c r="W39" s="97">
        <v>900</v>
      </c>
      <c r="X39" s="92" t="s">
        <v>280</v>
      </c>
      <c r="Y39" s="91">
        <v>45225</v>
      </c>
      <c r="Z39" s="91" t="s">
        <v>287</v>
      </c>
      <c r="AA39" s="100" t="s">
        <v>278</v>
      </c>
    </row>
    <row r="40" spans="1:27" ht="16.350000000000001" customHeight="1" x14ac:dyDescent="0.25">
      <c r="A40" s="92" t="s">
        <v>503</v>
      </c>
      <c r="B40" s="92" t="s">
        <v>502</v>
      </c>
      <c r="C40" s="92" t="s">
        <v>501</v>
      </c>
      <c r="D40" s="92" t="s">
        <v>108</v>
      </c>
      <c r="E40" s="96">
        <v>76837</v>
      </c>
      <c r="F40" s="92" t="s">
        <v>128</v>
      </c>
      <c r="G40" s="92" t="s">
        <v>126</v>
      </c>
      <c r="H40" s="92" t="s">
        <v>4</v>
      </c>
      <c r="I40" s="95">
        <v>38.5923664122137</v>
      </c>
      <c r="J40" s="94">
        <v>170.59154929577463</v>
      </c>
      <c r="K40" s="94">
        <v>32.302816901408455</v>
      </c>
      <c r="L40" s="94">
        <v>2.7183098591549295</v>
      </c>
      <c r="M40" s="94">
        <v>0.21830985915492956</v>
      </c>
      <c r="N40" s="94">
        <v>21.676056338028175</v>
      </c>
      <c r="O40" s="94">
        <v>184.15492957746412</v>
      </c>
      <c r="P40" s="94">
        <v>0</v>
      </c>
      <c r="Q40" s="94">
        <v>0</v>
      </c>
      <c r="R40" s="94">
        <v>0.43661971830985902</v>
      </c>
      <c r="S40" s="94">
        <v>2.7112676056338021</v>
      </c>
      <c r="T40" s="94">
        <v>9.7394366197183118</v>
      </c>
      <c r="U40" s="94">
        <v>192.94366197183047</v>
      </c>
      <c r="V40" s="94">
        <v>77.197183098591609</v>
      </c>
      <c r="W40" s="97" t="s">
        <v>114</v>
      </c>
      <c r="X40" s="92" t="s">
        <v>280</v>
      </c>
      <c r="Y40" s="91">
        <v>45022</v>
      </c>
      <c r="Z40" s="91" t="s">
        <v>362</v>
      </c>
      <c r="AA40" s="91" t="s">
        <v>278</v>
      </c>
    </row>
    <row r="41" spans="1:27" ht="16.350000000000001" customHeight="1" x14ac:dyDescent="0.25">
      <c r="A41" s="92" t="s">
        <v>500</v>
      </c>
      <c r="B41" s="92" t="s">
        <v>499</v>
      </c>
      <c r="C41" s="92" t="s">
        <v>498</v>
      </c>
      <c r="D41" s="92" t="s">
        <v>108</v>
      </c>
      <c r="E41" s="96">
        <v>78562</v>
      </c>
      <c r="F41" s="92" t="s">
        <v>288</v>
      </c>
      <c r="G41" s="92" t="s">
        <v>126</v>
      </c>
      <c r="H41" s="92" t="s">
        <v>105</v>
      </c>
      <c r="I41" s="95">
        <v>6.7272727272727302</v>
      </c>
      <c r="J41" s="94">
        <v>0.23943661971830982</v>
      </c>
      <c r="K41" s="94">
        <v>0.80985915492957739</v>
      </c>
      <c r="L41" s="94">
        <v>0.90140845070422537</v>
      </c>
      <c r="M41" s="94">
        <v>2.8169014084507043E-2</v>
      </c>
      <c r="N41" s="94">
        <v>1.9507042253521123</v>
      </c>
      <c r="O41" s="94">
        <v>0</v>
      </c>
      <c r="P41" s="94">
        <v>2.8169014084507043E-2</v>
      </c>
      <c r="Q41" s="94">
        <v>0</v>
      </c>
      <c r="R41" s="94">
        <v>0.52112676056337992</v>
      </c>
      <c r="S41" s="94">
        <v>3.5211267605633804E-2</v>
      </c>
      <c r="T41" s="94">
        <v>0</v>
      </c>
      <c r="U41" s="94">
        <v>1.4225352112676057</v>
      </c>
      <c r="V41" s="94">
        <v>1.9577464788732388</v>
      </c>
      <c r="W41" s="97" t="s">
        <v>114</v>
      </c>
      <c r="X41" s="92" t="s">
        <v>280</v>
      </c>
      <c r="Y41" s="91">
        <v>45120</v>
      </c>
      <c r="Z41" s="91" t="s">
        <v>362</v>
      </c>
      <c r="AA41" s="91" t="s">
        <v>278</v>
      </c>
    </row>
    <row r="42" spans="1:27" ht="17.100000000000001" customHeight="1" x14ac:dyDescent="0.25">
      <c r="A42" s="92" t="s">
        <v>497</v>
      </c>
      <c r="B42" s="92" t="s">
        <v>496</v>
      </c>
      <c r="C42" s="92" t="s">
        <v>495</v>
      </c>
      <c r="D42" s="92" t="s">
        <v>169</v>
      </c>
      <c r="E42" s="96">
        <v>83647</v>
      </c>
      <c r="F42" s="92" t="s">
        <v>148</v>
      </c>
      <c r="G42" s="92" t="s">
        <v>126</v>
      </c>
      <c r="H42" s="92" t="s">
        <v>105</v>
      </c>
      <c r="I42" s="95">
        <v>6.7413793103448301</v>
      </c>
      <c r="J42" s="94">
        <v>0.23943661971830985</v>
      </c>
      <c r="K42" s="94">
        <v>0.66197183098591539</v>
      </c>
      <c r="L42" s="94">
        <v>1.4507042253521123</v>
      </c>
      <c r="M42" s="94">
        <v>0.44366197183098588</v>
      </c>
      <c r="N42" s="94">
        <v>2.2816901408450705</v>
      </c>
      <c r="O42" s="94">
        <v>0.19718309859154931</v>
      </c>
      <c r="P42" s="94">
        <v>0.31690140845070425</v>
      </c>
      <c r="Q42" s="94">
        <v>0</v>
      </c>
      <c r="R42" s="94">
        <v>0.89436619718309862</v>
      </c>
      <c r="S42" s="94">
        <v>8.4507042253521139E-2</v>
      </c>
      <c r="T42" s="94">
        <v>0</v>
      </c>
      <c r="U42" s="94">
        <v>1.8169014084507036</v>
      </c>
      <c r="V42" s="94">
        <v>2.5563380281690158</v>
      </c>
      <c r="W42" s="97" t="s">
        <v>114</v>
      </c>
      <c r="X42" s="92" t="s">
        <v>280</v>
      </c>
      <c r="Y42" s="91">
        <v>45092</v>
      </c>
      <c r="Z42" s="91" t="s">
        <v>362</v>
      </c>
      <c r="AA42" s="91" t="s">
        <v>361</v>
      </c>
    </row>
    <row r="43" spans="1:27" x14ac:dyDescent="0.25">
      <c r="A43" s="92" t="s">
        <v>494</v>
      </c>
      <c r="B43" s="92" t="s">
        <v>493</v>
      </c>
      <c r="C43" s="92" t="s">
        <v>492</v>
      </c>
      <c r="D43" s="92" t="s">
        <v>108</v>
      </c>
      <c r="E43" s="96">
        <v>78580</v>
      </c>
      <c r="F43" s="92" t="s">
        <v>288</v>
      </c>
      <c r="G43" s="92" t="s">
        <v>104</v>
      </c>
      <c r="H43" s="92" t="s">
        <v>105</v>
      </c>
      <c r="I43" s="95">
        <v>31.059752566464901</v>
      </c>
      <c r="J43" s="94">
        <v>843.49999999999261</v>
      </c>
      <c r="K43" s="94">
        <v>5.056338028169014</v>
      </c>
      <c r="L43" s="94">
        <v>3.9507042253521125</v>
      </c>
      <c r="M43" s="94">
        <v>5.1478873239436647</v>
      </c>
      <c r="N43" s="94">
        <v>15.042253521126755</v>
      </c>
      <c r="O43" s="94">
        <v>370.49999999999835</v>
      </c>
      <c r="P43" s="94">
        <v>8.929577464788732</v>
      </c>
      <c r="Q43" s="94">
        <v>463.18309859154886</v>
      </c>
      <c r="R43" s="94">
        <v>4.6619718309859177</v>
      </c>
      <c r="S43" s="94">
        <v>1.4436619718309855</v>
      </c>
      <c r="T43" s="94">
        <v>8.2323943661971839</v>
      </c>
      <c r="U43" s="94">
        <v>843.31690140844262</v>
      </c>
      <c r="V43" s="94">
        <v>604.79577464787974</v>
      </c>
      <c r="W43" s="97">
        <v>600</v>
      </c>
      <c r="X43" s="92" t="s">
        <v>280</v>
      </c>
      <c r="Y43" s="91">
        <v>44994</v>
      </c>
      <c r="Z43" s="91" t="s">
        <v>287</v>
      </c>
      <c r="AA43" s="100" t="s">
        <v>278</v>
      </c>
    </row>
    <row r="44" spans="1:27" ht="15.6" customHeight="1" x14ac:dyDescent="0.25">
      <c r="A44" s="92" t="s">
        <v>491</v>
      </c>
      <c r="B44" s="92" t="s">
        <v>490</v>
      </c>
      <c r="C44" s="92" t="s">
        <v>489</v>
      </c>
      <c r="D44" s="92" t="s">
        <v>129</v>
      </c>
      <c r="E44" s="96">
        <v>7201</v>
      </c>
      <c r="F44" s="92" t="s">
        <v>130</v>
      </c>
      <c r="G44" s="92" t="s">
        <v>110</v>
      </c>
      <c r="H44" s="92" t="s">
        <v>105</v>
      </c>
      <c r="I44" s="95">
        <v>17.073275862069</v>
      </c>
      <c r="J44" s="94">
        <v>123.12676056338029</v>
      </c>
      <c r="K44" s="94">
        <v>78.774647887323994</v>
      </c>
      <c r="L44" s="94">
        <v>9.5422535211268116</v>
      </c>
      <c r="M44" s="94">
        <v>3.9859154929577576</v>
      </c>
      <c r="N44" s="94">
        <v>31.640845070422507</v>
      </c>
      <c r="O44" s="94">
        <v>170.06338028168867</v>
      </c>
      <c r="P44" s="94">
        <v>1.9225352112676055</v>
      </c>
      <c r="Q44" s="94">
        <v>11.802816901408452</v>
      </c>
      <c r="R44" s="94">
        <v>3.6056338028169019</v>
      </c>
      <c r="S44" s="94">
        <v>7.1619718309859168</v>
      </c>
      <c r="T44" s="94">
        <v>12.760563380281685</v>
      </c>
      <c r="U44" s="94">
        <v>191.90140845070189</v>
      </c>
      <c r="V44" s="94">
        <v>93.394366197183032</v>
      </c>
      <c r="W44" s="97">
        <v>285</v>
      </c>
      <c r="X44" s="92" t="s">
        <v>280</v>
      </c>
      <c r="Y44" s="91">
        <v>45260</v>
      </c>
      <c r="Z44" s="91" t="s">
        <v>287</v>
      </c>
      <c r="AA44" s="91" t="s">
        <v>278</v>
      </c>
    </row>
    <row r="45" spans="1:27" ht="15.6" customHeight="1" x14ac:dyDescent="0.25">
      <c r="A45" s="92" t="s">
        <v>488</v>
      </c>
      <c r="B45" s="92" t="s">
        <v>487</v>
      </c>
      <c r="C45" s="92" t="s">
        <v>186</v>
      </c>
      <c r="D45" s="92" t="s">
        <v>108</v>
      </c>
      <c r="E45" s="96">
        <v>79925</v>
      </c>
      <c r="F45" s="92" t="s">
        <v>124</v>
      </c>
      <c r="G45" s="92" t="s">
        <v>122</v>
      </c>
      <c r="H45" s="92" t="s">
        <v>105</v>
      </c>
      <c r="I45" s="95">
        <v>42.970802919707999</v>
      </c>
      <c r="J45" s="94">
        <v>461.15492957746449</v>
      </c>
      <c r="K45" s="94">
        <v>163.73239436619619</v>
      </c>
      <c r="L45" s="94">
        <v>96.176056338028175</v>
      </c>
      <c r="M45" s="94">
        <v>50.16901408450709</v>
      </c>
      <c r="N45" s="94">
        <v>246.63380281690013</v>
      </c>
      <c r="O45" s="94">
        <v>305.56338028168977</v>
      </c>
      <c r="P45" s="94">
        <v>51.422535211267629</v>
      </c>
      <c r="Q45" s="94">
        <v>167.61267605633768</v>
      </c>
      <c r="R45" s="94">
        <v>39.500000000000007</v>
      </c>
      <c r="S45" s="94">
        <v>60.809859154929562</v>
      </c>
      <c r="T45" s="94">
        <v>93.598591549295534</v>
      </c>
      <c r="U45" s="94">
        <v>577.32394366197411</v>
      </c>
      <c r="V45" s="94">
        <v>635.5774647887373</v>
      </c>
      <c r="W45" s="97">
        <v>450</v>
      </c>
      <c r="X45" s="92" t="s">
        <v>280</v>
      </c>
      <c r="Y45" s="91">
        <v>45015</v>
      </c>
      <c r="Z45" s="91" t="s">
        <v>287</v>
      </c>
      <c r="AA45" s="91" t="s">
        <v>278</v>
      </c>
    </row>
    <row r="46" spans="1:27" x14ac:dyDescent="0.25">
      <c r="A46" s="92" t="s">
        <v>486</v>
      </c>
      <c r="B46" s="92" t="s">
        <v>485</v>
      </c>
      <c r="C46" s="92" t="s">
        <v>482</v>
      </c>
      <c r="D46" s="92" t="s">
        <v>106</v>
      </c>
      <c r="E46" s="96">
        <v>31537</v>
      </c>
      <c r="F46" s="92" t="s">
        <v>107</v>
      </c>
      <c r="G46" s="92" t="s">
        <v>104</v>
      </c>
      <c r="H46" s="92" t="s">
        <v>4</v>
      </c>
      <c r="I46" s="95">
        <v>34.785225718194297</v>
      </c>
      <c r="J46" s="94">
        <v>173.59859154929606</v>
      </c>
      <c r="K46" s="94">
        <v>15.323943661971827</v>
      </c>
      <c r="L46" s="94">
        <v>16.232394366197187</v>
      </c>
      <c r="M46" s="94">
        <v>29.535211267605636</v>
      </c>
      <c r="N46" s="94">
        <v>57.338028169014095</v>
      </c>
      <c r="O46" s="94">
        <v>177.35211267605661</v>
      </c>
      <c r="P46" s="94">
        <v>0</v>
      </c>
      <c r="Q46" s="94">
        <v>0</v>
      </c>
      <c r="R46" s="94">
        <v>19.859154929577471</v>
      </c>
      <c r="S46" s="94">
        <v>8.4225352112676042</v>
      </c>
      <c r="T46" s="94">
        <v>2.9295774647887329</v>
      </c>
      <c r="U46" s="94">
        <v>203.47887323943726</v>
      </c>
      <c r="V46" s="94">
        <v>167.69014084507083</v>
      </c>
      <c r="W46" s="97">
        <v>338</v>
      </c>
      <c r="X46" s="92" t="s">
        <v>280</v>
      </c>
      <c r="Y46" s="91">
        <v>44589</v>
      </c>
      <c r="Z46" s="91" t="s">
        <v>287</v>
      </c>
      <c r="AA46" s="100" t="s">
        <v>278</v>
      </c>
    </row>
    <row r="47" spans="1:27" ht="15.6" customHeight="1" x14ac:dyDescent="0.25">
      <c r="A47" s="92" t="s">
        <v>484</v>
      </c>
      <c r="B47" s="92" t="s">
        <v>483</v>
      </c>
      <c r="C47" s="92" t="s">
        <v>482</v>
      </c>
      <c r="D47" s="92" t="s">
        <v>106</v>
      </c>
      <c r="E47" s="96">
        <v>31537</v>
      </c>
      <c r="F47" s="92" t="s">
        <v>107</v>
      </c>
      <c r="G47" s="92" t="s">
        <v>104</v>
      </c>
      <c r="H47" s="92" t="s">
        <v>4</v>
      </c>
      <c r="I47" s="95">
        <v>48.115676359039199</v>
      </c>
      <c r="J47" s="94">
        <v>510.73239436619514</v>
      </c>
      <c r="K47" s="94">
        <v>71.359154929577471</v>
      </c>
      <c r="L47" s="94">
        <v>36.021126760563384</v>
      </c>
      <c r="M47" s="94">
        <v>28.359154929577468</v>
      </c>
      <c r="N47" s="94">
        <v>109.19718309859168</v>
      </c>
      <c r="O47" s="94">
        <v>537.27464788732141</v>
      </c>
      <c r="P47" s="94">
        <v>0</v>
      </c>
      <c r="Q47" s="94">
        <v>0</v>
      </c>
      <c r="R47" s="94">
        <v>22.338028169014088</v>
      </c>
      <c r="S47" s="94">
        <v>15.640845070422538</v>
      </c>
      <c r="T47" s="94">
        <v>18.021126760563384</v>
      </c>
      <c r="U47" s="94">
        <v>590.47183098591279</v>
      </c>
      <c r="V47" s="94">
        <v>449.14788732394203</v>
      </c>
      <c r="W47" s="97">
        <v>544</v>
      </c>
      <c r="X47" s="92" t="s">
        <v>280</v>
      </c>
      <c r="Y47" s="91">
        <v>44959</v>
      </c>
      <c r="Z47" s="91" t="s">
        <v>287</v>
      </c>
      <c r="AA47" s="91" t="s">
        <v>278</v>
      </c>
    </row>
    <row r="48" spans="1:27" ht="15.6" customHeight="1" x14ac:dyDescent="0.25">
      <c r="A48" s="92" t="s">
        <v>481</v>
      </c>
      <c r="B48" s="92" t="s">
        <v>473</v>
      </c>
      <c r="C48" s="92" t="s">
        <v>472</v>
      </c>
      <c r="D48" s="92" t="s">
        <v>115</v>
      </c>
      <c r="E48" s="96">
        <v>85132</v>
      </c>
      <c r="F48" s="92" t="s">
        <v>116</v>
      </c>
      <c r="G48" s="92" t="s">
        <v>122</v>
      </c>
      <c r="H48" s="92" t="s">
        <v>4</v>
      </c>
      <c r="I48" s="95">
        <v>11.792673810117099</v>
      </c>
      <c r="J48" s="94">
        <v>310.17605633803299</v>
      </c>
      <c r="K48" s="94">
        <v>58.10563380281706</v>
      </c>
      <c r="L48" s="94">
        <v>2.2887323943662015</v>
      </c>
      <c r="M48" s="94">
        <v>2.2464788732394361</v>
      </c>
      <c r="N48" s="94">
        <v>81.387323943661769</v>
      </c>
      <c r="O48" s="94">
        <v>291.36619718310249</v>
      </c>
      <c r="P48" s="94">
        <v>3.5211267605633804E-2</v>
      </c>
      <c r="Q48" s="94">
        <v>2.8169014084507043E-2</v>
      </c>
      <c r="R48" s="94">
        <v>5.3028169014084572</v>
      </c>
      <c r="S48" s="94">
        <v>5.7535211267605684</v>
      </c>
      <c r="T48" s="94">
        <v>24.887323943661976</v>
      </c>
      <c r="U48" s="94">
        <v>336.87323943662608</v>
      </c>
      <c r="V48" s="94">
        <v>255.83098591548654</v>
      </c>
      <c r="W48" s="97">
        <v>392</v>
      </c>
      <c r="X48" s="92" t="s">
        <v>280</v>
      </c>
      <c r="Y48" s="91">
        <v>44966</v>
      </c>
      <c r="Z48" s="91" t="s">
        <v>287</v>
      </c>
      <c r="AA48" s="91" t="s">
        <v>278</v>
      </c>
    </row>
    <row r="49" spans="1:27" ht="15.6" customHeight="1" x14ac:dyDescent="0.25">
      <c r="A49" s="92" t="s">
        <v>480</v>
      </c>
      <c r="B49" s="92" t="s">
        <v>479</v>
      </c>
      <c r="C49" s="92" t="s">
        <v>478</v>
      </c>
      <c r="D49" s="92" t="s">
        <v>142</v>
      </c>
      <c r="E49" s="96">
        <v>56007</v>
      </c>
      <c r="F49" s="92" t="s">
        <v>143</v>
      </c>
      <c r="G49" s="92" t="s">
        <v>104</v>
      </c>
      <c r="H49" s="92" t="s">
        <v>4</v>
      </c>
      <c r="I49" s="95">
        <v>40.196581196581199</v>
      </c>
      <c r="J49" s="94">
        <v>2.6760563380281686</v>
      </c>
      <c r="K49" s="94">
        <v>6.8521126760563362</v>
      </c>
      <c r="L49" s="94">
        <v>21.633802816901412</v>
      </c>
      <c r="M49" s="94">
        <v>5.598591549295775</v>
      </c>
      <c r="N49" s="94">
        <v>22.901408450704217</v>
      </c>
      <c r="O49" s="94">
        <v>13.859154929577464</v>
      </c>
      <c r="P49" s="94">
        <v>0</v>
      </c>
      <c r="Q49" s="94">
        <v>0</v>
      </c>
      <c r="R49" s="94">
        <v>10.985915492957746</v>
      </c>
      <c r="S49" s="94">
        <v>0.83098591549295764</v>
      </c>
      <c r="T49" s="94">
        <v>1.056338028169014</v>
      </c>
      <c r="U49" s="94">
        <v>23.887323943661976</v>
      </c>
      <c r="V49" s="94">
        <v>32.760563380281695</v>
      </c>
      <c r="W49" s="97" t="s">
        <v>114</v>
      </c>
      <c r="X49" s="92" t="s">
        <v>280</v>
      </c>
      <c r="Y49" s="91">
        <v>44959</v>
      </c>
      <c r="Z49" s="91" t="s">
        <v>279</v>
      </c>
      <c r="AA49" s="91" t="s">
        <v>278</v>
      </c>
    </row>
    <row r="50" spans="1:27" ht="15.6" customHeight="1" x14ac:dyDescent="0.25">
      <c r="A50" s="92" t="s">
        <v>477</v>
      </c>
      <c r="B50" s="92" t="s">
        <v>476</v>
      </c>
      <c r="C50" s="92" t="s">
        <v>475</v>
      </c>
      <c r="D50" s="92" t="s">
        <v>131</v>
      </c>
      <c r="E50" s="96">
        <v>23901</v>
      </c>
      <c r="F50" s="92" t="s">
        <v>132</v>
      </c>
      <c r="G50" s="92" t="s">
        <v>104</v>
      </c>
      <c r="H50" s="92" t="s">
        <v>4</v>
      </c>
      <c r="I50" s="95">
        <v>69.587078651685403</v>
      </c>
      <c r="J50" s="94">
        <v>29.5</v>
      </c>
      <c r="K50" s="94">
        <v>19.471830985915492</v>
      </c>
      <c r="L50" s="94">
        <v>52.58450704225352</v>
      </c>
      <c r="M50" s="94">
        <v>83.204225352112672</v>
      </c>
      <c r="N50" s="94">
        <v>134.19014084507049</v>
      </c>
      <c r="O50" s="94">
        <v>50.570422535211286</v>
      </c>
      <c r="P50" s="94">
        <v>0</v>
      </c>
      <c r="Q50" s="94">
        <v>0</v>
      </c>
      <c r="R50" s="94">
        <v>58.042253521126774</v>
      </c>
      <c r="S50" s="94">
        <v>14.67605633802817</v>
      </c>
      <c r="T50" s="94">
        <v>10.66901408450704</v>
      </c>
      <c r="U50" s="94">
        <v>101.37323943661984</v>
      </c>
      <c r="V50" s="94">
        <v>129.52112676056353</v>
      </c>
      <c r="W50" s="97">
        <v>500</v>
      </c>
      <c r="X50" s="92" t="s">
        <v>280</v>
      </c>
      <c r="Y50" s="91">
        <v>45043</v>
      </c>
      <c r="Z50" s="91" t="s">
        <v>357</v>
      </c>
      <c r="AA50" s="91" t="s">
        <v>278</v>
      </c>
    </row>
    <row r="51" spans="1:27" x14ac:dyDescent="0.25">
      <c r="A51" s="92" t="s">
        <v>474</v>
      </c>
      <c r="B51" s="92" t="s">
        <v>473</v>
      </c>
      <c r="C51" s="92" t="s">
        <v>472</v>
      </c>
      <c r="D51" s="92" t="s">
        <v>115</v>
      </c>
      <c r="E51" s="96">
        <v>85232</v>
      </c>
      <c r="F51" s="92" t="s">
        <v>116</v>
      </c>
      <c r="G51" s="92" t="s">
        <v>145</v>
      </c>
      <c r="H51" s="92" t="s">
        <v>4</v>
      </c>
      <c r="I51" s="95">
        <v>3.0425105982100802</v>
      </c>
      <c r="J51" s="94">
        <v>121.80985915492759</v>
      </c>
      <c r="K51" s="94">
        <v>20.929577464788728</v>
      </c>
      <c r="L51" s="94">
        <v>11.774647887323942</v>
      </c>
      <c r="M51" s="94">
        <v>7.0492957746479377</v>
      </c>
      <c r="N51" s="94">
        <v>36.633802816901813</v>
      </c>
      <c r="O51" s="94">
        <v>121.95070422535002</v>
      </c>
      <c r="P51" s="94">
        <v>0.69718309859154881</v>
      </c>
      <c r="Q51" s="94">
        <v>2.281690140845074</v>
      </c>
      <c r="R51" s="94">
        <v>3.2323943661972101</v>
      </c>
      <c r="S51" s="94">
        <v>1.1056338028169006</v>
      </c>
      <c r="T51" s="94">
        <v>2.4507042253521187</v>
      </c>
      <c r="U51" s="94">
        <v>154.77464788732217</v>
      </c>
      <c r="V51" s="94">
        <v>115.28873239436503</v>
      </c>
      <c r="W51" s="97" t="s">
        <v>114</v>
      </c>
      <c r="X51" s="92" t="s">
        <v>114</v>
      </c>
      <c r="Y51" s="91" t="s">
        <v>114</v>
      </c>
      <c r="Z51" s="91" t="s">
        <v>114</v>
      </c>
      <c r="AA51" s="91" t="s">
        <v>114</v>
      </c>
    </row>
    <row r="52" spans="1:27" ht="15.6" customHeight="1" x14ac:dyDescent="0.25">
      <c r="A52" s="92" t="s">
        <v>471</v>
      </c>
      <c r="B52" s="92" t="s">
        <v>470</v>
      </c>
      <c r="C52" s="92" t="s">
        <v>469</v>
      </c>
      <c r="D52" s="92" t="s">
        <v>149</v>
      </c>
      <c r="E52" s="96">
        <v>44024</v>
      </c>
      <c r="F52" s="92" t="s">
        <v>150</v>
      </c>
      <c r="G52" s="92" t="s">
        <v>126</v>
      </c>
      <c r="H52" s="92" t="s">
        <v>105</v>
      </c>
      <c r="I52" s="95">
        <v>64.411764705882305</v>
      </c>
      <c r="J52" s="94">
        <v>32.197183098591545</v>
      </c>
      <c r="K52" s="94">
        <v>5.3591549295774659</v>
      </c>
      <c r="L52" s="94">
        <v>9.2323943661971839</v>
      </c>
      <c r="M52" s="94">
        <v>3.697183098591549</v>
      </c>
      <c r="N52" s="94">
        <v>16.654929577464785</v>
      </c>
      <c r="O52" s="94">
        <v>28.577464788732385</v>
      </c>
      <c r="P52" s="94">
        <v>0.50704225352112675</v>
      </c>
      <c r="Q52" s="94">
        <v>4.746478873239437</v>
      </c>
      <c r="R52" s="94">
        <v>5.507042253521127</v>
      </c>
      <c r="S52" s="94">
        <v>3.71830985915493</v>
      </c>
      <c r="T52" s="94">
        <v>4.873239436619718</v>
      </c>
      <c r="U52" s="94">
        <v>36.387323943661976</v>
      </c>
      <c r="V52" s="94">
        <v>29.056338028168998</v>
      </c>
      <c r="W52" s="97" t="s">
        <v>114</v>
      </c>
      <c r="X52" s="92" t="s">
        <v>280</v>
      </c>
      <c r="Y52" s="91">
        <v>44959</v>
      </c>
      <c r="Z52" s="91" t="s">
        <v>362</v>
      </c>
      <c r="AA52" s="91" t="s">
        <v>278</v>
      </c>
    </row>
    <row r="53" spans="1:27" ht="15.6" customHeight="1" x14ac:dyDescent="0.25">
      <c r="A53" s="92" t="s">
        <v>468</v>
      </c>
      <c r="B53" s="92" t="s">
        <v>467</v>
      </c>
      <c r="C53" s="92" t="s">
        <v>466</v>
      </c>
      <c r="D53" s="92" t="s">
        <v>102</v>
      </c>
      <c r="E53" s="96">
        <v>93250</v>
      </c>
      <c r="F53" s="92" t="s">
        <v>140</v>
      </c>
      <c r="G53" s="92" t="s">
        <v>110</v>
      </c>
      <c r="H53" s="92" t="s">
        <v>105</v>
      </c>
      <c r="I53" s="95">
        <v>63.114441416893698</v>
      </c>
      <c r="J53" s="94">
        <v>46.098591549295769</v>
      </c>
      <c r="K53" s="94">
        <v>18.556338028169016</v>
      </c>
      <c r="L53" s="94">
        <v>50.845070422535201</v>
      </c>
      <c r="M53" s="94">
        <v>136.64788732394348</v>
      </c>
      <c r="N53" s="94">
        <v>183.35915492957724</v>
      </c>
      <c r="O53" s="94">
        <v>68.626760563380259</v>
      </c>
      <c r="P53" s="94">
        <v>0.16197183098591547</v>
      </c>
      <c r="Q53" s="94">
        <v>0</v>
      </c>
      <c r="R53" s="94">
        <v>111.5774647887324</v>
      </c>
      <c r="S53" s="94">
        <v>7.380281690140845</v>
      </c>
      <c r="T53" s="94">
        <v>7.0492957746478879</v>
      </c>
      <c r="U53" s="94">
        <v>126.1408450704226</v>
      </c>
      <c r="V53" s="94">
        <v>171.41549295774644</v>
      </c>
      <c r="W53" s="97">
        <v>560</v>
      </c>
      <c r="X53" s="92" t="s">
        <v>280</v>
      </c>
      <c r="Y53" s="99">
        <v>44952</v>
      </c>
      <c r="Z53" s="98" t="s">
        <v>287</v>
      </c>
      <c r="AA53" s="98" t="s">
        <v>278</v>
      </c>
    </row>
    <row r="54" spans="1:27" ht="15.6" customHeight="1" x14ac:dyDescent="0.25">
      <c r="A54" s="92" t="s">
        <v>465</v>
      </c>
      <c r="B54" s="92" t="s">
        <v>464</v>
      </c>
      <c r="C54" s="92" t="s">
        <v>463</v>
      </c>
      <c r="D54" s="92" t="s">
        <v>167</v>
      </c>
      <c r="E54" s="96">
        <v>96910</v>
      </c>
      <c r="F54" s="92" t="s">
        <v>140</v>
      </c>
      <c r="G54" s="92" t="s">
        <v>126</v>
      </c>
      <c r="H54" s="92" t="s">
        <v>105</v>
      </c>
      <c r="I54" s="95">
        <v>59.375</v>
      </c>
      <c r="J54" s="94">
        <v>0.42253521126760563</v>
      </c>
      <c r="K54" s="94">
        <v>1.4295774647887325</v>
      </c>
      <c r="L54" s="94">
        <v>4.204225352112676</v>
      </c>
      <c r="M54" s="94">
        <v>0</v>
      </c>
      <c r="N54" s="94">
        <v>5.6338028169014081</v>
      </c>
      <c r="O54" s="94">
        <v>0.42253521126760563</v>
      </c>
      <c r="P54" s="94">
        <v>0</v>
      </c>
      <c r="Q54" s="94">
        <v>0</v>
      </c>
      <c r="R54" s="94">
        <v>5.28169014084507</v>
      </c>
      <c r="S54" s="94">
        <v>0.21830985915492956</v>
      </c>
      <c r="T54" s="94">
        <v>0</v>
      </c>
      <c r="U54" s="94">
        <v>0.55633802816901401</v>
      </c>
      <c r="V54" s="94">
        <v>4.774647887323944</v>
      </c>
      <c r="W54" s="97" t="s">
        <v>114</v>
      </c>
      <c r="X54" s="92" t="s">
        <v>302</v>
      </c>
      <c r="Y54" s="91" t="s">
        <v>302</v>
      </c>
      <c r="Z54" s="91" t="s">
        <v>302</v>
      </c>
      <c r="AA54" s="91" t="s">
        <v>302</v>
      </c>
    </row>
    <row r="55" spans="1:27" x14ac:dyDescent="0.25">
      <c r="A55" s="92" t="s">
        <v>462</v>
      </c>
      <c r="B55" s="92" t="s">
        <v>461</v>
      </c>
      <c r="C55" s="92" t="s">
        <v>460</v>
      </c>
      <c r="D55" s="92" t="s">
        <v>117</v>
      </c>
      <c r="E55" s="96">
        <v>39520</v>
      </c>
      <c r="F55" s="92" t="s">
        <v>112</v>
      </c>
      <c r="G55" s="92" t="s">
        <v>113</v>
      </c>
      <c r="H55" s="92" t="s">
        <v>105</v>
      </c>
      <c r="I55" s="95">
        <v>2.8079331941544901</v>
      </c>
      <c r="J55" s="94">
        <v>5.5633802816901445</v>
      </c>
      <c r="K55" s="94">
        <v>1.5211267605633787</v>
      </c>
      <c r="L55" s="94">
        <v>1.6549295774647872</v>
      </c>
      <c r="M55" s="94">
        <v>0.83802816901408406</v>
      </c>
      <c r="N55" s="94">
        <v>2.4577464788732395</v>
      </c>
      <c r="O55" s="94">
        <v>6.9225352112676166</v>
      </c>
      <c r="P55" s="94">
        <v>2.1126760563380281E-2</v>
      </c>
      <c r="Q55" s="94">
        <v>0.17605633802816903</v>
      </c>
      <c r="R55" s="94">
        <v>9.154929577464789E-2</v>
      </c>
      <c r="S55" s="94">
        <v>7.0422535211267607E-3</v>
      </c>
      <c r="T55" s="94">
        <v>3.5211267605633804E-2</v>
      </c>
      <c r="U55" s="94">
        <v>9.4436619718310233</v>
      </c>
      <c r="V55" s="94">
        <v>3.936619718309867</v>
      </c>
      <c r="W55" s="97" t="s">
        <v>114</v>
      </c>
      <c r="X55" s="92" t="s">
        <v>163</v>
      </c>
      <c r="Y55" s="91">
        <v>44558</v>
      </c>
      <c r="Z55" s="91" t="s">
        <v>298</v>
      </c>
      <c r="AA55" s="91" t="s">
        <v>278</v>
      </c>
    </row>
    <row r="56" spans="1:27" x14ac:dyDescent="0.25">
      <c r="A56" s="92" t="s">
        <v>459</v>
      </c>
      <c r="B56" s="92" t="s">
        <v>458</v>
      </c>
      <c r="C56" s="92" t="s">
        <v>457</v>
      </c>
      <c r="D56" s="92" t="s">
        <v>147</v>
      </c>
      <c r="E56" s="96">
        <v>89015</v>
      </c>
      <c r="F56" s="92" t="s">
        <v>148</v>
      </c>
      <c r="G56" s="92" t="s">
        <v>126</v>
      </c>
      <c r="H56" s="92" t="s">
        <v>105</v>
      </c>
      <c r="I56" s="95">
        <v>35.315384615384602</v>
      </c>
      <c r="J56" s="94">
        <v>10.394366197183098</v>
      </c>
      <c r="K56" s="94">
        <v>17.774647887323933</v>
      </c>
      <c r="L56" s="94">
        <v>27.373239436619713</v>
      </c>
      <c r="M56" s="94">
        <v>11.964788732394371</v>
      </c>
      <c r="N56" s="94">
        <v>40.985915492957773</v>
      </c>
      <c r="O56" s="94">
        <v>14.985915492957744</v>
      </c>
      <c r="P56" s="94">
        <v>8.6338028169014081</v>
      </c>
      <c r="Q56" s="94">
        <v>2.9014084507042259</v>
      </c>
      <c r="R56" s="94">
        <v>20.704225352112676</v>
      </c>
      <c r="S56" s="94">
        <v>10.887323943661976</v>
      </c>
      <c r="T56" s="94">
        <v>9.1619718309859142</v>
      </c>
      <c r="U56" s="94">
        <v>26.75352112676056</v>
      </c>
      <c r="V56" s="94">
        <v>54.000000000000064</v>
      </c>
      <c r="W56" s="97" t="s">
        <v>114</v>
      </c>
      <c r="X56" s="92" t="s">
        <v>280</v>
      </c>
      <c r="Y56" s="99">
        <v>45022</v>
      </c>
      <c r="Z56" s="98" t="s">
        <v>362</v>
      </c>
      <c r="AA56" s="98" t="s">
        <v>278</v>
      </c>
    </row>
    <row r="57" spans="1:27" ht="15.6" customHeight="1" x14ac:dyDescent="0.25">
      <c r="A57" s="92" t="s">
        <v>456</v>
      </c>
      <c r="B57" s="92" t="s">
        <v>455</v>
      </c>
      <c r="C57" s="92" t="s">
        <v>187</v>
      </c>
      <c r="D57" s="92" t="s">
        <v>108</v>
      </c>
      <c r="E57" s="96">
        <v>77032</v>
      </c>
      <c r="F57" s="92" t="s">
        <v>125</v>
      </c>
      <c r="G57" s="92" t="s">
        <v>110</v>
      </c>
      <c r="H57" s="92" t="s">
        <v>105</v>
      </c>
      <c r="I57" s="95">
        <v>38.200268817204297</v>
      </c>
      <c r="J57" s="94">
        <v>808.75352112675284</v>
      </c>
      <c r="K57" s="94">
        <v>22.281690140845058</v>
      </c>
      <c r="L57" s="94">
        <v>2.7323943661971843</v>
      </c>
      <c r="M57" s="94">
        <v>0.80985915492957739</v>
      </c>
      <c r="N57" s="94">
        <v>6.2112676056338012</v>
      </c>
      <c r="O57" s="94">
        <v>697.29577464788235</v>
      </c>
      <c r="P57" s="94">
        <v>0.44366197183098594</v>
      </c>
      <c r="Q57" s="94">
        <v>130.62676056337997</v>
      </c>
      <c r="R57" s="94">
        <v>1.0422535211267603</v>
      </c>
      <c r="S57" s="94">
        <v>2.612676056338028</v>
      </c>
      <c r="T57" s="94">
        <v>1.1760563380281692</v>
      </c>
      <c r="U57" s="94">
        <v>829.74647887323192</v>
      </c>
      <c r="V57" s="94">
        <v>415.54929577464873</v>
      </c>
      <c r="W57" s="97">
        <v>750</v>
      </c>
      <c r="X57" s="92" t="s">
        <v>280</v>
      </c>
      <c r="Y57" s="91">
        <v>44952</v>
      </c>
      <c r="Z57" s="91" t="s">
        <v>287</v>
      </c>
      <c r="AA57" s="91" t="s">
        <v>278</v>
      </c>
    </row>
    <row r="58" spans="1:27" x14ac:dyDescent="0.25">
      <c r="A58" s="92" t="s">
        <v>454</v>
      </c>
      <c r="B58" s="92" t="s">
        <v>453</v>
      </c>
      <c r="C58" s="92" t="s">
        <v>452</v>
      </c>
      <c r="D58" s="92" t="s">
        <v>102</v>
      </c>
      <c r="E58" s="96">
        <v>92231</v>
      </c>
      <c r="F58" s="92" t="s">
        <v>118</v>
      </c>
      <c r="G58" s="92" t="s">
        <v>110</v>
      </c>
      <c r="H58" s="92" t="s">
        <v>105</v>
      </c>
      <c r="I58" s="95">
        <v>46.019318759532297</v>
      </c>
      <c r="J58" s="94">
        <v>594.387323943664</v>
      </c>
      <c r="K58" s="94">
        <v>7.1338028169014107</v>
      </c>
      <c r="L58" s="94">
        <v>13.894366197183102</v>
      </c>
      <c r="M58" s="94">
        <v>20.605633802816904</v>
      </c>
      <c r="N58" s="94">
        <v>69.063380281690158</v>
      </c>
      <c r="O58" s="94">
        <v>566.51408450704389</v>
      </c>
      <c r="P58" s="94">
        <v>0.44366197183098594</v>
      </c>
      <c r="Q58" s="94">
        <v>0</v>
      </c>
      <c r="R58" s="94">
        <v>36.478873239436624</v>
      </c>
      <c r="S58" s="94">
        <v>8.873239436619718</v>
      </c>
      <c r="T58" s="94">
        <v>10.422535211267608</v>
      </c>
      <c r="U58" s="94">
        <v>580.24647887324124</v>
      </c>
      <c r="V58" s="94">
        <v>345.99295774647834</v>
      </c>
      <c r="W58" s="97">
        <v>640</v>
      </c>
      <c r="X58" s="92" t="s">
        <v>280</v>
      </c>
      <c r="Y58" s="91">
        <v>44952</v>
      </c>
      <c r="Z58" s="91" t="s">
        <v>287</v>
      </c>
      <c r="AA58" s="100" t="s">
        <v>278</v>
      </c>
    </row>
    <row r="59" spans="1:27" ht="15.6" customHeight="1" x14ac:dyDescent="0.25">
      <c r="A59" s="92" t="s">
        <v>451</v>
      </c>
      <c r="B59" s="92" t="s">
        <v>450</v>
      </c>
      <c r="C59" s="92" t="s">
        <v>406</v>
      </c>
      <c r="D59" s="92" t="s">
        <v>108</v>
      </c>
      <c r="E59" s="96">
        <v>77301</v>
      </c>
      <c r="F59" s="92" t="s">
        <v>125</v>
      </c>
      <c r="G59" s="92" t="s">
        <v>113</v>
      </c>
      <c r="H59" s="92" t="s">
        <v>105</v>
      </c>
      <c r="I59" s="95">
        <v>40.663008130081302</v>
      </c>
      <c r="J59" s="94">
        <v>910.13380281689342</v>
      </c>
      <c r="K59" s="94">
        <v>44.267605633802845</v>
      </c>
      <c r="L59" s="94">
        <v>6.091549295774648</v>
      </c>
      <c r="M59" s="94">
        <v>1.654929577464789</v>
      </c>
      <c r="N59" s="94">
        <v>17.838028169014088</v>
      </c>
      <c r="O59" s="94">
        <v>944.30985915492079</v>
      </c>
      <c r="P59" s="94">
        <v>0</v>
      </c>
      <c r="Q59" s="94">
        <v>0</v>
      </c>
      <c r="R59" s="94">
        <v>1.6197183098591548</v>
      </c>
      <c r="S59" s="94">
        <v>3.591549295774648</v>
      </c>
      <c r="T59" s="94">
        <v>3.908450704225352</v>
      </c>
      <c r="U59" s="94">
        <v>953.02816901407596</v>
      </c>
      <c r="V59" s="94">
        <v>590.13380281689695</v>
      </c>
      <c r="W59" s="97" t="s">
        <v>114</v>
      </c>
      <c r="X59" s="92" t="s">
        <v>280</v>
      </c>
      <c r="Y59" s="91">
        <v>44938</v>
      </c>
      <c r="Z59" s="91" t="s">
        <v>279</v>
      </c>
      <c r="AA59" s="91" t="s">
        <v>278</v>
      </c>
    </row>
    <row r="60" spans="1:27" x14ac:dyDescent="0.25">
      <c r="A60" s="92" t="s">
        <v>449</v>
      </c>
      <c r="B60" s="92" t="s">
        <v>448</v>
      </c>
      <c r="C60" s="92" t="s">
        <v>447</v>
      </c>
      <c r="D60" s="92" t="s">
        <v>169</v>
      </c>
      <c r="E60" s="96">
        <v>83442</v>
      </c>
      <c r="F60" s="92" t="s">
        <v>148</v>
      </c>
      <c r="G60" s="92" t="s">
        <v>113</v>
      </c>
      <c r="H60" s="92" t="s">
        <v>105</v>
      </c>
      <c r="I60" s="95">
        <v>4.1176470588235299</v>
      </c>
      <c r="J60" s="94">
        <v>0.28169014084507038</v>
      </c>
      <c r="K60" s="94">
        <v>0.5140845070422535</v>
      </c>
      <c r="L60" s="94">
        <v>0.40845070422535207</v>
      </c>
      <c r="M60" s="94">
        <v>0.29577464788732394</v>
      </c>
      <c r="N60" s="94">
        <v>1.2112676056338023</v>
      </c>
      <c r="O60" s="94">
        <v>0.28873239436619713</v>
      </c>
      <c r="P60" s="94">
        <v>0</v>
      </c>
      <c r="Q60" s="94">
        <v>0</v>
      </c>
      <c r="R60" s="94">
        <v>0.12676056338028169</v>
      </c>
      <c r="S60" s="94">
        <v>4.2253521126760563E-2</v>
      </c>
      <c r="T60" s="94">
        <v>2.1126760563380281E-2</v>
      </c>
      <c r="U60" s="94">
        <v>1.3098591549295764</v>
      </c>
      <c r="V60" s="94">
        <v>1.0352112676056331</v>
      </c>
      <c r="W60" s="97" t="s">
        <v>114</v>
      </c>
      <c r="X60" s="92" t="s">
        <v>163</v>
      </c>
      <c r="Y60" s="91">
        <v>44515</v>
      </c>
      <c r="Z60" s="91" t="s">
        <v>298</v>
      </c>
      <c r="AA60" s="100" t="s">
        <v>278</v>
      </c>
    </row>
    <row r="61" spans="1:27" ht="15.6" customHeight="1" x14ac:dyDescent="0.25">
      <c r="A61" s="92" t="s">
        <v>446</v>
      </c>
      <c r="B61" s="92" t="s">
        <v>445</v>
      </c>
      <c r="C61" s="92" t="s">
        <v>444</v>
      </c>
      <c r="D61" s="92" t="s">
        <v>111</v>
      </c>
      <c r="E61" s="96">
        <v>71342</v>
      </c>
      <c r="F61" s="92" t="s">
        <v>112</v>
      </c>
      <c r="G61" s="92" t="s">
        <v>113</v>
      </c>
      <c r="H61" s="92" t="s">
        <v>105</v>
      </c>
      <c r="I61" s="95">
        <v>35.446778313937003</v>
      </c>
      <c r="J61" s="94">
        <v>396.408450704225</v>
      </c>
      <c r="K61" s="94">
        <v>181.69014084507043</v>
      </c>
      <c r="L61" s="94">
        <v>256.05633802816817</v>
      </c>
      <c r="M61" s="94">
        <v>184.73239436619696</v>
      </c>
      <c r="N61" s="94">
        <v>488.73239436619696</v>
      </c>
      <c r="O61" s="94">
        <v>528.83098591549219</v>
      </c>
      <c r="P61" s="94">
        <v>0.15492957746478875</v>
      </c>
      <c r="Q61" s="94">
        <v>1.1690140845070423</v>
      </c>
      <c r="R61" s="94">
        <v>184.78873239436584</v>
      </c>
      <c r="S61" s="94">
        <v>75.338028169014109</v>
      </c>
      <c r="T61" s="94">
        <v>88.802816901408477</v>
      </c>
      <c r="U61" s="94">
        <v>669.95774647887367</v>
      </c>
      <c r="V61" s="94">
        <v>782.74647887324261</v>
      </c>
      <c r="W61" s="97">
        <v>1170</v>
      </c>
      <c r="X61" s="92" t="s">
        <v>280</v>
      </c>
      <c r="Y61" s="91">
        <v>44574</v>
      </c>
      <c r="Z61" s="91" t="s">
        <v>287</v>
      </c>
      <c r="AA61" s="91" t="s">
        <v>278</v>
      </c>
    </row>
    <row r="62" spans="1:27" x14ac:dyDescent="0.25">
      <c r="A62" s="92" t="s">
        <v>443</v>
      </c>
      <c r="B62" s="92" t="s">
        <v>442</v>
      </c>
      <c r="C62" s="92" t="s">
        <v>441</v>
      </c>
      <c r="D62" s="92" t="s">
        <v>111</v>
      </c>
      <c r="E62" s="96">
        <v>71303</v>
      </c>
      <c r="F62" s="92" t="s">
        <v>112</v>
      </c>
      <c r="G62" s="92" t="s">
        <v>145</v>
      </c>
      <c r="H62" s="92" t="s">
        <v>4</v>
      </c>
      <c r="I62" s="95">
        <v>3.1619522563767202</v>
      </c>
      <c r="J62" s="94">
        <v>160.87323943661085</v>
      </c>
      <c r="K62" s="94">
        <v>26.288732394366317</v>
      </c>
      <c r="L62" s="94">
        <v>49.070422535212224</v>
      </c>
      <c r="M62" s="94">
        <v>39.978873239437156</v>
      </c>
      <c r="N62" s="94">
        <v>98.02816901408309</v>
      </c>
      <c r="O62" s="94">
        <v>178.05633802815692</v>
      </c>
      <c r="P62" s="94">
        <v>6.3380281690140844E-2</v>
      </c>
      <c r="Q62" s="94">
        <v>6.3380281690140844E-2</v>
      </c>
      <c r="R62" s="94">
        <v>31.985915492957936</v>
      </c>
      <c r="S62" s="94">
        <v>14.295774647887294</v>
      </c>
      <c r="T62" s="94">
        <v>16.760563380281653</v>
      </c>
      <c r="U62" s="94">
        <v>213.16901408448783</v>
      </c>
      <c r="V62" s="94">
        <v>271.77464788730674</v>
      </c>
      <c r="W62" s="97" t="s">
        <v>114</v>
      </c>
      <c r="X62" s="92" t="s">
        <v>280</v>
      </c>
      <c r="Y62" s="91">
        <v>45198</v>
      </c>
      <c r="Z62" s="91" t="s">
        <v>357</v>
      </c>
      <c r="AA62" s="100" t="s">
        <v>278</v>
      </c>
    </row>
    <row r="63" spans="1:27" ht="15.75" customHeight="1" x14ac:dyDescent="0.25">
      <c r="A63" s="92" t="s">
        <v>440</v>
      </c>
      <c r="B63" s="92" t="s">
        <v>439</v>
      </c>
      <c r="C63" s="92" t="s">
        <v>438</v>
      </c>
      <c r="D63" s="92" t="s">
        <v>111</v>
      </c>
      <c r="E63" s="96">
        <v>71251</v>
      </c>
      <c r="F63" s="92" t="s">
        <v>112</v>
      </c>
      <c r="G63" s="92" t="s">
        <v>113</v>
      </c>
      <c r="H63" s="92" t="s">
        <v>105</v>
      </c>
      <c r="I63" s="95">
        <v>31.910763801361199</v>
      </c>
      <c r="J63" s="94">
        <v>916.7605633802807</v>
      </c>
      <c r="K63" s="94">
        <v>17.408450704225356</v>
      </c>
      <c r="L63" s="94">
        <v>0.80985915492957739</v>
      </c>
      <c r="M63" s="94">
        <v>2.1126760563380281E-2</v>
      </c>
      <c r="N63" s="94">
        <v>20.528169014084501</v>
      </c>
      <c r="O63" s="94">
        <v>914.47183098591472</v>
      </c>
      <c r="P63" s="94">
        <v>0</v>
      </c>
      <c r="Q63" s="94">
        <v>0</v>
      </c>
      <c r="R63" s="94">
        <v>2.8098591549295771</v>
      </c>
      <c r="S63" s="94">
        <v>4.246478873239437</v>
      </c>
      <c r="T63" s="94">
        <v>8.577464788732394</v>
      </c>
      <c r="U63" s="94">
        <v>919.36619718309771</v>
      </c>
      <c r="V63" s="94">
        <v>696.46478873239391</v>
      </c>
      <c r="W63" s="97">
        <v>500</v>
      </c>
      <c r="X63" s="92" t="s">
        <v>280</v>
      </c>
      <c r="Y63" s="91">
        <v>45267</v>
      </c>
      <c r="Z63" s="91" t="s">
        <v>287</v>
      </c>
      <c r="AA63" s="91" t="s">
        <v>278</v>
      </c>
    </row>
    <row r="64" spans="1:27" ht="15.6" customHeight="1" x14ac:dyDescent="0.25">
      <c r="A64" s="92" t="s">
        <v>437</v>
      </c>
      <c r="B64" s="92" t="s">
        <v>436</v>
      </c>
      <c r="C64" s="92" t="s">
        <v>435</v>
      </c>
      <c r="D64" s="92" t="s">
        <v>142</v>
      </c>
      <c r="E64" s="96">
        <v>56201</v>
      </c>
      <c r="F64" s="92" t="s">
        <v>143</v>
      </c>
      <c r="G64" s="92" t="s">
        <v>104</v>
      </c>
      <c r="H64" s="92" t="s">
        <v>105</v>
      </c>
      <c r="I64" s="95">
        <v>49.057347670250898</v>
      </c>
      <c r="J64" s="94">
        <v>9.4295774647887285</v>
      </c>
      <c r="K64" s="94">
        <v>9.8380281690140787</v>
      </c>
      <c r="L64" s="94">
        <v>51.577464788732421</v>
      </c>
      <c r="M64" s="94">
        <v>14.352112676056345</v>
      </c>
      <c r="N64" s="94">
        <v>46.542253521126746</v>
      </c>
      <c r="O64" s="94">
        <v>26.41549295774648</v>
      </c>
      <c r="P64" s="94">
        <v>7.2394366197183091</v>
      </c>
      <c r="Q64" s="94">
        <v>4.9999999999999991</v>
      </c>
      <c r="R64" s="94">
        <v>21.204225352112672</v>
      </c>
      <c r="S64" s="94">
        <v>5.3873239436619711</v>
      </c>
      <c r="T64" s="94">
        <v>5.8380281690140849</v>
      </c>
      <c r="U64" s="94">
        <v>52.767605633802837</v>
      </c>
      <c r="V64" s="94">
        <v>70.880281690140905</v>
      </c>
      <c r="W64" s="97" t="s">
        <v>114</v>
      </c>
      <c r="X64" s="92" t="s">
        <v>280</v>
      </c>
      <c r="Y64" s="91">
        <v>45001</v>
      </c>
      <c r="Z64" s="91" t="s">
        <v>279</v>
      </c>
      <c r="AA64" s="91" t="s">
        <v>278</v>
      </c>
    </row>
    <row r="65" spans="1:27" ht="15.6" customHeight="1" x14ac:dyDescent="0.25">
      <c r="A65" s="92" t="s">
        <v>434</v>
      </c>
      <c r="B65" s="92" t="s">
        <v>433</v>
      </c>
      <c r="C65" s="92" t="s">
        <v>432</v>
      </c>
      <c r="D65" s="92" t="s">
        <v>146</v>
      </c>
      <c r="E65" s="96">
        <v>74647</v>
      </c>
      <c r="F65" s="92" t="s">
        <v>8</v>
      </c>
      <c r="G65" s="92" t="s">
        <v>113</v>
      </c>
      <c r="H65" s="92" t="s">
        <v>105</v>
      </c>
      <c r="I65" s="95">
        <v>42.770318021201398</v>
      </c>
      <c r="J65" s="94">
        <v>40.253521126760575</v>
      </c>
      <c r="K65" s="94">
        <v>13.17605633802817</v>
      </c>
      <c r="L65" s="94">
        <v>22.704225352112683</v>
      </c>
      <c r="M65" s="94">
        <v>15.514084507042254</v>
      </c>
      <c r="N65" s="94">
        <v>44.028169014084526</v>
      </c>
      <c r="O65" s="94">
        <v>47.619718309859167</v>
      </c>
      <c r="P65" s="94">
        <v>0</v>
      </c>
      <c r="Q65" s="94">
        <v>0</v>
      </c>
      <c r="R65" s="94">
        <v>18.35211267605634</v>
      </c>
      <c r="S65" s="94">
        <v>6.147887323943662</v>
      </c>
      <c r="T65" s="94">
        <v>7.584507042253521</v>
      </c>
      <c r="U65" s="94">
        <v>59.563380281690158</v>
      </c>
      <c r="V65" s="94">
        <v>71.739436619718319</v>
      </c>
      <c r="W65" s="97" t="s">
        <v>114</v>
      </c>
      <c r="X65" s="92" t="s">
        <v>280</v>
      </c>
      <c r="Y65" s="91">
        <v>44987</v>
      </c>
      <c r="Z65" s="91" t="s">
        <v>287</v>
      </c>
      <c r="AA65" s="91" t="s">
        <v>278</v>
      </c>
    </row>
    <row r="66" spans="1:27" ht="15.6" customHeight="1" x14ac:dyDescent="0.25">
      <c r="A66" s="92" t="s">
        <v>431</v>
      </c>
      <c r="B66" s="92" t="s">
        <v>170</v>
      </c>
      <c r="C66" s="92" t="s">
        <v>171</v>
      </c>
      <c r="D66" s="92" t="s">
        <v>172</v>
      </c>
      <c r="E66" s="96">
        <v>37918</v>
      </c>
      <c r="F66" s="92" t="s">
        <v>112</v>
      </c>
      <c r="G66" s="92" t="s">
        <v>126</v>
      </c>
      <c r="H66" s="92" t="s">
        <v>105</v>
      </c>
      <c r="I66" s="95">
        <v>1.83625730994152</v>
      </c>
      <c r="J66" s="94">
        <v>0.60563380281690093</v>
      </c>
      <c r="K66" s="94">
        <v>0.74647887323943596</v>
      </c>
      <c r="L66" s="94">
        <v>0.50704225352112642</v>
      </c>
      <c r="M66" s="94">
        <v>0.3802816901408449</v>
      </c>
      <c r="N66" s="94">
        <v>1.4225352112676042</v>
      </c>
      <c r="O66" s="94">
        <v>0.76760563380281621</v>
      </c>
      <c r="P66" s="94">
        <v>0</v>
      </c>
      <c r="Q66" s="94">
        <v>4.9295774647887328E-2</v>
      </c>
      <c r="R66" s="94">
        <v>2.1126760563380281E-2</v>
      </c>
      <c r="S66" s="94">
        <v>7.0422535211267607E-3</v>
      </c>
      <c r="T66" s="94">
        <v>7.0422535211267607E-3</v>
      </c>
      <c r="U66" s="94">
        <v>2.204225352112676</v>
      </c>
      <c r="V66" s="94">
        <v>1.767605633802815</v>
      </c>
      <c r="W66" s="97" t="s">
        <v>114</v>
      </c>
      <c r="X66" s="92" t="s">
        <v>163</v>
      </c>
      <c r="Y66" s="91">
        <v>44949</v>
      </c>
      <c r="Z66" s="91" t="s">
        <v>298</v>
      </c>
      <c r="AA66" s="91" t="s">
        <v>278</v>
      </c>
    </row>
    <row r="67" spans="1:27" ht="15.6" customHeight="1" x14ac:dyDescent="0.25">
      <c r="A67" s="92" t="s">
        <v>430</v>
      </c>
      <c r="B67" s="92" t="s">
        <v>429</v>
      </c>
      <c r="C67" s="92" t="s">
        <v>428</v>
      </c>
      <c r="D67" s="92" t="s">
        <v>108</v>
      </c>
      <c r="E67" s="96">
        <v>78118</v>
      </c>
      <c r="F67" s="92" t="s">
        <v>109</v>
      </c>
      <c r="G67" s="92" t="s">
        <v>104</v>
      </c>
      <c r="H67" s="92" t="s">
        <v>105</v>
      </c>
      <c r="I67" s="95">
        <v>38.542857142857102</v>
      </c>
      <c r="J67" s="94">
        <v>1222.1197183098909</v>
      </c>
      <c r="K67" s="94">
        <v>13.485915492957753</v>
      </c>
      <c r="L67" s="94">
        <v>0.16901408450704225</v>
      </c>
      <c r="M67" s="94">
        <v>3.5211267605633804E-2</v>
      </c>
      <c r="N67" s="94">
        <v>35.246478873239454</v>
      </c>
      <c r="O67" s="94">
        <v>1200.3450704225672</v>
      </c>
      <c r="P67" s="94">
        <v>0</v>
      </c>
      <c r="Q67" s="94">
        <v>0.21830985915492956</v>
      </c>
      <c r="R67" s="94">
        <v>0.78169014084507038</v>
      </c>
      <c r="S67" s="94">
        <v>3.035211267605634</v>
      </c>
      <c r="T67" s="94">
        <v>26.718309859154928</v>
      </c>
      <c r="U67" s="94">
        <v>1205.2746478873573</v>
      </c>
      <c r="V67" s="94">
        <v>792.72535211267689</v>
      </c>
      <c r="W67" s="97">
        <v>830</v>
      </c>
      <c r="X67" s="92" t="s">
        <v>280</v>
      </c>
      <c r="Y67" s="99">
        <v>45001</v>
      </c>
      <c r="Z67" s="98" t="s">
        <v>287</v>
      </c>
      <c r="AA67" s="98" t="s">
        <v>278</v>
      </c>
    </row>
    <row r="68" spans="1:27" ht="15.6" customHeight="1" x14ac:dyDescent="0.25">
      <c r="A68" s="92" t="s">
        <v>427</v>
      </c>
      <c r="B68" s="92" t="s">
        <v>426</v>
      </c>
      <c r="C68" s="92" t="s">
        <v>189</v>
      </c>
      <c r="D68" s="92" t="s">
        <v>133</v>
      </c>
      <c r="E68" s="96">
        <v>33194</v>
      </c>
      <c r="F68" s="92" t="s">
        <v>7</v>
      </c>
      <c r="G68" s="92" t="s">
        <v>122</v>
      </c>
      <c r="H68" s="92" t="s">
        <v>4</v>
      </c>
      <c r="I68" s="95">
        <v>40.207935710698102</v>
      </c>
      <c r="J68" s="94">
        <v>17.922535211267586</v>
      </c>
      <c r="K68" s="94">
        <v>4.5000000000000009</v>
      </c>
      <c r="L68" s="94">
        <v>249.68309859154888</v>
      </c>
      <c r="M68" s="94">
        <v>304.63380281690115</v>
      </c>
      <c r="N68" s="94">
        <v>392.57746478873145</v>
      </c>
      <c r="O68" s="94">
        <v>183.4225352112675</v>
      </c>
      <c r="P68" s="94">
        <v>0.73943661971830987</v>
      </c>
      <c r="Q68" s="94">
        <v>0</v>
      </c>
      <c r="R68" s="94">
        <v>159.57746478873239</v>
      </c>
      <c r="S68" s="94">
        <v>43.401408450704231</v>
      </c>
      <c r="T68" s="94">
        <v>22.957746478873247</v>
      </c>
      <c r="U68" s="94">
        <v>350.80281690140873</v>
      </c>
      <c r="V68" s="94">
        <v>405.35211267605666</v>
      </c>
      <c r="W68" s="97">
        <v>450</v>
      </c>
      <c r="X68" s="92" t="s">
        <v>280</v>
      </c>
      <c r="Y68" s="91">
        <v>45008</v>
      </c>
      <c r="Z68" s="91" t="s">
        <v>287</v>
      </c>
      <c r="AA68" s="91" t="s">
        <v>278</v>
      </c>
    </row>
    <row r="69" spans="1:27" ht="15.6" customHeight="1" x14ac:dyDescent="0.25">
      <c r="A69" s="92" t="s">
        <v>425</v>
      </c>
      <c r="B69" s="92" t="s">
        <v>424</v>
      </c>
      <c r="C69" s="92" t="s">
        <v>423</v>
      </c>
      <c r="D69" s="92" t="s">
        <v>111</v>
      </c>
      <c r="E69" s="96">
        <v>71483</v>
      </c>
      <c r="F69" s="92" t="s">
        <v>112</v>
      </c>
      <c r="G69" s="92" t="s">
        <v>104</v>
      </c>
      <c r="H69" s="92" t="s">
        <v>4</v>
      </c>
      <c r="I69" s="95">
        <v>27.475623167155401</v>
      </c>
      <c r="J69" s="94">
        <v>1285.4295774647969</v>
      </c>
      <c r="K69" s="94">
        <v>68.246478873239496</v>
      </c>
      <c r="L69" s="94">
        <v>80.27464788732388</v>
      </c>
      <c r="M69" s="94">
        <v>41.633802816901365</v>
      </c>
      <c r="N69" s="94">
        <v>160.98591549295784</v>
      </c>
      <c r="O69" s="94">
        <v>1314.5985915493013</v>
      </c>
      <c r="P69" s="94">
        <v>0</v>
      </c>
      <c r="Q69" s="94">
        <v>0</v>
      </c>
      <c r="R69" s="94">
        <v>59.021126760563391</v>
      </c>
      <c r="S69" s="94">
        <v>30.760563380281688</v>
      </c>
      <c r="T69" s="94">
        <v>32.014084507042256</v>
      </c>
      <c r="U69" s="94">
        <v>1353.788732394373</v>
      </c>
      <c r="V69" s="94">
        <v>953.11971830986568</v>
      </c>
      <c r="W69" s="97">
        <v>946</v>
      </c>
      <c r="X69" s="92" t="s">
        <v>280</v>
      </c>
      <c r="Y69" s="91">
        <v>44952</v>
      </c>
      <c r="Z69" s="91" t="s">
        <v>287</v>
      </c>
      <c r="AA69" s="91" t="s">
        <v>278</v>
      </c>
    </row>
    <row r="70" spans="1:27" x14ac:dyDescent="0.25">
      <c r="A70" s="92" t="s">
        <v>422</v>
      </c>
      <c r="B70" s="92" t="s">
        <v>421</v>
      </c>
      <c r="C70" s="92" t="s">
        <v>420</v>
      </c>
      <c r="D70" s="92" t="s">
        <v>108</v>
      </c>
      <c r="E70" s="96">
        <v>76642</v>
      </c>
      <c r="F70" s="92" t="s">
        <v>125</v>
      </c>
      <c r="G70" s="92" t="s">
        <v>126</v>
      </c>
      <c r="H70" s="92" t="s">
        <v>4</v>
      </c>
      <c r="I70" s="95">
        <v>29.492227979274599</v>
      </c>
      <c r="J70" s="94">
        <v>59.394366197183174</v>
      </c>
      <c r="K70" s="94">
        <v>2.147887323943662</v>
      </c>
      <c r="L70" s="94">
        <v>0.61971830985915466</v>
      </c>
      <c r="M70" s="94">
        <v>0.33802816901408456</v>
      </c>
      <c r="N70" s="94">
        <v>2.915492957746479</v>
      </c>
      <c r="O70" s="94">
        <v>59.584507042253598</v>
      </c>
      <c r="P70" s="94">
        <v>0</v>
      </c>
      <c r="Q70" s="94">
        <v>0</v>
      </c>
      <c r="R70" s="94">
        <v>6.3380281690140844E-2</v>
      </c>
      <c r="S70" s="94">
        <v>4.2253521126760563E-2</v>
      </c>
      <c r="T70" s="94">
        <v>0.58450704225352113</v>
      </c>
      <c r="U70" s="94">
        <v>61.809859154929654</v>
      </c>
      <c r="V70" s="94">
        <v>50.704225352112772</v>
      </c>
      <c r="W70" s="97" t="s">
        <v>114</v>
      </c>
      <c r="X70" s="92" t="s">
        <v>280</v>
      </c>
      <c r="Y70" s="91">
        <v>44938</v>
      </c>
      <c r="Z70" s="91" t="s">
        <v>279</v>
      </c>
      <c r="AA70" s="91" t="s">
        <v>278</v>
      </c>
    </row>
    <row r="71" spans="1:27" x14ac:dyDescent="0.25">
      <c r="A71" s="92" t="s">
        <v>419</v>
      </c>
      <c r="B71" s="92" t="s">
        <v>418</v>
      </c>
      <c r="C71" s="92" t="s">
        <v>289</v>
      </c>
      <c r="D71" s="92" t="s">
        <v>108</v>
      </c>
      <c r="E71" s="96">
        <v>78041</v>
      </c>
      <c r="F71" s="92" t="s">
        <v>288</v>
      </c>
      <c r="G71" s="92" t="s">
        <v>104</v>
      </c>
      <c r="H71" s="92" t="s">
        <v>105</v>
      </c>
      <c r="I71" s="95">
        <v>30.7091575091575</v>
      </c>
      <c r="J71" s="94">
        <v>278.99295774647715</v>
      </c>
      <c r="K71" s="94">
        <v>5.6478873239436611</v>
      </c>
      <c r="L71" s="94">
        <v>3.147887323943662</v>
      </c>
      <c r="M71" s="94">
        <v>6.415492957746479</v>
      </c>
      <c r="N71" s="94">
        <v>2.3380281690140845</v>
      </c>
      <c r="O71" s="94">
        <v>56.126760563380444</v>
      </c>
      <c r="P71" s="94">
        <v>14.140845070422536</v>
      </c>
      <c r="Q71" s="94">
        <v>221.59859154929507</v>
      </c>
      <c r="R71" s="94">
        <v>4.7605633802816909</v>
      </c>
      <c r="S71" s="94">
        <v>2.6549295774647885</v>
      </c>
      <c r="T71" s="94">
        <v>7.542253521126761</v>
      </c>
      <c r="U71" s="94">
        <v>279.24647887323772</v>
      </c>
      <c r="V71" s="94">
        <v>237.37323943661914</v>
      </c>
      <c r="W71" s="97" t="s">
        <v>114</v>
      </c>
      <c r="X71" s="92" t="s">
        <v>280</v>
      </c>
      <c r="Y71" s="91">
        <v>45008</v>
      </c>
      <c r="Z71" s="91" t="s">
        <v>279</v>
      </c>
      <c r="AA71" s="91" t="s">
        <v>278</v>
      </c>
    </row>
    <row r="72" spans="1:27" ht="15.6" customHeight="1" x14ac:dyDescent="0.25">
      <c r="A72" s="92" t="s">
        <v>417</v>
      </c>
      <c r="B72" s="92" t="s">
        <v>416</v>
      </c>
      <c r="C72" s="92" t="s">
        <v>415</v>
      </c>
      <c r="D72" s="92" t="s">
        <v>152</v>
      </c>
      <c r="E72" s="96">
        <v>48161</v>
      </c>
      <c r="F72" s="92" t="s">
        <v>150</v>
      </c>
      <c r="G72" s="92" t="s">
        <v>113</v>
      </c>
      <c r="H72" s="92" t="s">
        <v>4</v>
      </c>
      <c r="I72" s="95">
        <v>61.687943262411302</v>
      </c>
      <c r="J72" s="94">
        <v>55.711267605633886</v>
      </c>
      <c r="K72" s="94">
        <v>0.28169014084507044</v>
      </c>
      <c r="L72" s="94">
        <v>1.5985915492957745</v>
      </c>
      <c r="M72" s="94">
        <v>0.79577464788732399</v>
      </c>
      <c r="N72" s="94">
        <v>3.380281690140845</v>
      </c>
      <c r="O72" s="94">
        <v>54.725352112676127</v>
      </c>
      <c r="P72" s="94">
        <v>0.28169014084507044</v>
      </c>
      <c r="Q72" s="94">
        <v>0</v>
      </c>
      <c r="R72" s="94">
        <v>1.0633802816901408</v>
      </c>
      <c r="S72" s="94">
        <v>0</v>
      </c>
      <c r="T72" s="94">
        <v>0.53521126760563376</v>
      </c>
      <c r="U72" s="94">
        <v>56.788732394366278</v>
      </c>
      <c r="V72" s="94">
        <v>31.366197183098599</v>
      </c>
      <c r="W72" s="97" t="s">
        <v>114</v>
      </c>
      <c r="X72" s="92" t="s">
        <v>280</v>
      </c>
      <c r="Y72" s="91">
        <v>44973</v>
      </c>
      <c r="Z72" s="91" t="s">
        <v>279</v>
      </c>
      <c r="AA72" s="91" t="s">
        <v>278</v>
      </c>
    </row>
    <row r="73" spans="1:27" x14ac:dyDescent="0.25">
      <c r="A73" s="92" t="s">
        <v>414</v>
      </c>
      <c r="B73" s="92" t="s">
        <v>413</v>
      </c>
      <c r="C73" s="92" t="s">
        <v>412</v>
      </c>
      <c r="D73" s="92" t="s">
        <v>166</v>
      </c>
      <c r="E73" s="96">
        <v>96950</v>
      </c>
      <c r="F73" s="92" t="s">
        <v>140</v>
      </c>
      <c r="G73" s="92" t="s">
        <v>126</v>
      </c>
      <c r="H73" s="92" t="s">
        <v>105</v>
      </c>
      <c r="I73" s="95">
        <v>59</v>
      </c>
      <c r="J73" s="94">
        <v>0</v>
      </c>
      <c r="K73" s="94">
        <v>3.5492957746478875</v>
      </c>
      <c r="L73" s="94">
        <v>1.0774647887323943</v>
      </c>
      <c r="M73" s="94">
        <v>0.9859154929577465</v>
      </c>
      <c r="N73" s="94">
        <v>5.3943661971830998</v>
      </c>
      <c r="O73" s="94">
        <v>0</v>
      </c>
      <c r="P73" s="94">
        <v>0.21830985915492956</v>
      </c>
      <c r="Q73" s="94">
        <v>0</v>
      </c>
      <c r="R73" s="94">
        <v>5.3450704225352128</v>
      </c>
      <c r="S73" s="94">
        <v>0</v>
      </c>
      <c r="T73" s="94">
        <v>0</v>
      </c>
      <c r="U73" s="94">
        <v>0.26760563380281688</v>
      </c>
      <c r="V73" s="94">
        <v>5.6126760563380298</v>
      </c>
      <c r="W73" s="97" t="s">
        <v>114</v>
      </c>
      <c r="X73" s="92" t="s">
        <v>163</v>
      </c>
      <c r="Y73" s="91">
        <v>44618</v>
      </c>
      <c r="Z73" s="91" t="s">
        <v>298</v>
      </c>
      <c r="AA73" s="100" t="s">
        <v>278</v>
      </c>
    </row>
    <row r="74" spans="1:27" x14ac:dyDescent="0.25">
      <c r="A74" s="92" t="s">
        <v>411</v>
      </c>
      <c r="B74" s="92" t="s">
        <v>410</v>
      </c>
      <c r="C74" s="92" t="s">
        <v>409</v>
      </c>
      <c r="D74" s="92" t="s">
        <v>136</v>
      </c>
      <c r="E74" s="96">
        <v>16866</v>
      </c>
      <c r="F74" s="92" t="s">
        <v>137</v>
      </c>
      <c r="G74" s="92" t="s">
        <v>104</v>
      </c>
      <c r="H74" s="92" t="s">
        <v>105</v>
      </c>
      <c r="I74" s="95">
        <v>75.239420935411999</v>
      </c>
      <c r="J74" s="94">
        <v>226.12676056338046</v>
      </c>
      <c r="K74" s="94">
        <v>63.098591549295755</v>
      </c>
      <c r="L74" s="94">
        <v>517.42957746478862</v>
      </c>
      <c r="M74" s="94">
        <v>404.50704225352092</v>
      </c>
      <c r="N74" s="94">
        <v>614.47887323943587</v>
      </c>
      <c r="O74" s="94">
        <v>549.30281690140737</v>
      </c>
      <c r="P74" s="94">
        <v>24.021126760563387</v>
      </c>
      <c r="Q74" s="94">
        <v>23.359154929577468</v>
      </c>
      <c r="R74" s="94">
        <v>299.47887323943655</v>
      </c>
      <c r="S74" s="94">
        <v>82.26760563380283</v>
      </c>
      <c r="T74" s="94">
        <v>65.887323943661983</v>
      </c>
      <c r="U74" s="94">
        <v>763.52816901408301</v>
      </c>
      <c r="V74" s="94">
        <v>682.59154929577426</v>
      </c>
      <c r="W74" s="97">
        <v>800</v>
      </c>
      <c r="X74" s="92" t="s">
        <v>280</v>
      </c>
      <c r="Y74" s="91">
        <v>44987</v>
      </c>
      <c r="Z74" s="91" t="s">
        <v>287</v>
      </c>
      <c r="AA74" s="100" t="s">
        <v>278</v>
      </c>
    </row>
    <row r="75" spans="1:27" ht="15.6" customHeight="1" x14ac:dyDescent="0.25">
      <c r="A75" s="92" t="s">
        <v>408</v>
      </c>
      <c r="B75" s="92" t="s">
        <v>407</v>
      </c>
      <c r="C75" s="92" t="s">
        <v>406</v>
      </c>
      <c r="D75" s="92" t="s">
        <v>108</v>
      </c>
      <c r="E75" s="96">
        <v>77301</v>
      </c>
      <c r="F75" s="92" t="s">
        <v>125</v>
      </c>
      <c r="G75" s="92" t="s">
        <v>110</v>
      </c>
      <c r="H75" s="92" t="s">
        <v>105</v>
      </c>
      <c r="I75" s="95">
        <v>39.712952799121801</v>
      </c>
      <c r="J75" s="94">
        <v>397.95774647887703</v>
      </c>
      <c r="K75" s="94">
        <v>429.01408450704196</v>
      </c>
      <c r="L75" s="94">
        <v>229.85915492957741</v>
      </c>
      <c r="M75" s="94">
        <v>139.52112676056322</v>
      </c>
      <c r="N75" s="94">
        <v>522.76056338028093</v>
      </c>
      <c r="O75" s="94">
        <v>569.80281690140851</v>
      </c>
      <c r="P75" s="94">
        <v>33.33098591549296</v>
      </c>
      <c r="Q75" s="94">
        <v>70.457746478873261</v>
      </c>
      <c r="R75" s="94">
        <v>240.90140845070408</v>
      </c>
      <c r="S75" s="94">
        <v>121.58450704225348</v>
      </c>
      <c r="T75" s="94">
        <v>81.563380281690144</v>
      </c>
      <c r="U75" s="94">
        <v>752.30281690141135</v>
      </c>
      <c r="V75" s="94">
        <v>734.11267605633623</v>
      </c>
      <c r="W75" s="97">
        <v>750</v>
      </c>
      <c r="X75" s="92" t="s">
        <v>280</v>
      </c>
      <c r="Y75" s="91">
        <v>45267</v>
      </c>
      <c r="Z75" s="91" t="s">
        <v>287</v>
      </c>
      <c r="AA75" s="91" t="s">
        <v>278</v>
      </c>
    </row>
    <row r="76" spans="1:27" x14ac:dyDescent="0.25">
      <c r="A76" s="92" t="s">
        <v>405</v>
      </c>
      <c r="B76" s="92" t="s">
        <v>404</v>
      </c>
      <c r="C76" s="92" t="s">
        <v>401</v>
      </c>
      <c r="D76" s="92" t="s">
        <v>147</v>
      </c>
      <c r="E76" s="96">
        <v>89060</v>
      </c>
      <c r="F76" s="92" t="s">
        <v>148</v>
      </c>
      <c r="G76" s="92" t="s">
        <v>119</v>
      </c>
      <c r="H76" s="92" t="s">
        <v>105</v>
      </c>
      <c r="I76" s="95">
        <v>41.887147335423201</v>
      </c>
      <c r="J76" s="94">
        <v>96.781690140845299</v>
      </c>
      <c r="K76" s="94">
        <v>40.70422535211268</v>
      </c>
      <c r="L76" s="94">
        <v>39.112676056338039</v>
      </c>
      <c r="M76" s="94">
        <v>38.084507042253534</v>
      </c>
      <c r="N76" s="94">
        <v>104.6267605633804</v>
      </c>
      <c r="O76" s="94">
        <v>110.05633802816929</v>
      </c>
      <c r="P76" s="94">
        <v>0</v>
      </c>
      <c r="Q76" s="94">
        <v>0</v>
      </c>
      <c r="R76" s="94">
        <v>45.676056338028161</v>
      </c>
      <c r="S76" s="94">
        <v>14.683098591549298</v>
      </c>
      <c r="T76" s="94">
        <v>11.478873239436625</v>
      </c>
      <c r="U76" s="94">
        <v>142.84507042253526</v>
      </c>
      <c r="V76" s="94">
        <v>174.23943661971816</v>
      </c>
      <c r="W76" s="97" t="s">
        <v>114</v>
      </c>
      <c r="X76" s="92" t="s">
        <v>280</v>
      </c>
      <c r="Y76" s="91">
        <v>45015</v>
      </c>
      <c r="Z76" s="91" t="s">
        <v>127</v>
      </c>
      <c r="AA76" s="100" t="s">
        <v>278</v>
      </c>
    </row>
    <row r="77" spans="1:27" ht="15.6" customHeight="1" x14ac:dyDescent="0.25">
      <c r="A77" s="92" t="s">
        <v>403</v>
      </c>
      <c r="B77" s="92" t="s">
        <v>402</v>
      </c>
      <c r="C77" s="92" t="s">
        <v>401</v>
      </c>
      <c r="D77" s="92" t="s">
        <v>147</v>
      </c>
      <c r="E77" s="96">
        <v>89060</v>
      </c>
      <c r="F77" s="92" t="s">
        <v>148</v>
      </c>
      <c r="G77" s="92" t="s">
        <v>113</v>
      </c>
      <c r="H77" s="92" t="s">
        <v>105</v>
      </c>
      <c r="I77" s="95">
        <v>44.619047619047599</v>
      </c>
      <c r="J77" s="94">
        <v>7.147887323943662</v>
      </c>
      <c r="K77" s="94">
        <v>15.126760563380286</v>
      </c>
      <c r="L77" s="94">
        <v>17.704225352112676</v>
      </c>
      <c r="M77" s="94">
        <v>30.450704225352101</v>
      </c>
      <c r="N77" s="94">
        <v>60.964788732394318</v>
      </c>
      <c r="O77" s="94">
        <v>9.464788732394366</v>
      </c>
      <c r="P77" s="94">
        <v>0</v>
      </c>
      <c r="Q77" s="94">
        <v>0</v>
      </c>
      <c r="R77" s="94">
        <v>32.640845070422536</v>
      </c>
      <c r="S77" s="94">
        <v>8.4929577464788721</v>
      </c>
      <c r="T77" s="94">
        <v>4.7605633802816891</v>
      </c>
      <c r="U77" s="94">
        <v>24.535211267605639</v>
      </c>
      <c r="V77" s="94">
        <v>56.767605633802766</v>
      </c>
      <c r="W77" s="97" t="s">
        <v>114</v>
      </c>
      <c r="X77" s="92" t="s">
        <v>280</v>
      </c>
      <c r="Y77" s="91">
        <v>44882</v>
      </c>
      <c r="Z77" s="91" t="s">
        <v>279</v>
      </c>
      <c r="AA77" s="91" t="s">
        <v>278</v>
      </c>
    </row>
    <row r="78" spans="1:27" x14ac:dyDescent="0.25">
      <c r="A78" s="92" t="s">
        <v>398</v>
      </c>
      <c r="B78" s="92" t="s">
        <v>400</v>
      </c>
      <c r="C78" s="92" t="s">
        <v>399</v>
      </c>
      <c r="D78" s="92" t="s">
        <v>133</v>
      </c>
      <c r="E78" s="96">
        <v>32839</v>
      </c>
      <c r="F78" s="92" t="s">
        <v>7</v>
      </c>
      <c r="G78" s="92" t="s">
        <v>126</v>
      </c>
      <c r="H78" s="92" t="s">
        <v>105</v>
      </c>
      <c r="I78" s="95">
        <v>1.93220338983051</v>
      </c>
      <c r="J78" s="94">
        <v>0.13380281690140844</v>
      </c>
      <c r="K78" s="94">
        <v>0.42957746478873216</v>
      </c>
      <c r="L78" s="94">
        <v>0.84507042253521059</v>
      </c>
      <c r="M78" s="94">
        <v>0.24647887323943651</v>
      </c>
      <c r="N78" s="94">
        <v>0.89436619718309773</v>
      </c>
      <c r="O78" s="94">
        <v>0.64084507042253469</v>
      </c>
      <c r="P78" s="94">
        <v>7.746478873239436E-2</v>
      </c>
      <c r="Q78" s="94">
        <v>4.2253521126760563E-2</v>
      </c>
      <c r="R78" s="94">
        <v>5.6338028169014086E-2</v>
      </c>
      <c r="S78" s="94">
        <v>2.1126760563380281E-2</v>
      </c>
      <c r="T78" s="94">
        <v>2.1126760563380281E-2</v>
      </c>
      <c r="U78" s="94">
        <v>1.5563380281690125</v>
      </c>
      <c r="V78" s="94">
        <v>1.1901408450704214</v>
      </c>
      <c r="W78" s="97" t="s">
        <v>114</v>
      </c>
      <c r="X78" s="92" t="s">
        <v>163</v>
      </c>
      <c r="Y78" s="91">
        <v>44930</v>
      </c>
      <c r="Z78" s="91" t="s">
        <v>298</v>
      </c>
      <c r="AA78" s="91" t="s">
        <v>278</v>
      </c>
    </row>
    <row r="79" spans="1:27" ht="15.6" customHeight="1" x14ac:dyDescent="0.25">
      <c r="A79" s="92" t="s">
        <v>398</v>
      </c>
      <c r="B79" s="92" t="s">
        <v>397</v>
      </c>
      <c r="C79" s="92" t="s">
        <v>396</v>
      </c>
      <c r="D79" s="92" t="s">
        <v>138</v>
      </c>
      <c r="E79" s="96">
        <v>10924</v>
      </c>
      <c r="F79" s="92" t="s">
        <v>144</v>
      </c>
      <c r="G79" s="92" t="s">
        <v>113</v>
      </c>
      <c r="H79" s="92" t="s">
        <v>105</v>
      </c>
      <c r="I79" s="95">
        <v>77.746376811594203</v>
      </c>
      <c r="J79" s="94">
        <v>24.429577464788732</v>
      </c>
      <c r="K79" s="94">
        <v>21.408450704225352</v>
      </c>
      <c r="L79" s="94">
        <v>11.03521126760563</v>
      </c>
      <c r="M79" s="94">
        <v>7.0281690140845061</v>
      </c>
      <c r="N79" s="94">
        <v>43.422535211267608</v>
      </c>
      <c r="O79" s="94">
        <v>20.478873239436627</v>
      </c>
      <c r="P79" s="94">
        <v>0</v>
      </c>
      <c r="Q79" s="94">
        <v>0</v>
      </c>
      <c r="R79" s="94">
        <v>9.3028169014084519</v>
      </c>
      <c r="S79" s="94">
        <v>8.112676056338028</v>
      </c>
      <c r="T79" s="94">
        <v>10.753521126760566</v>
      </c>
      <c r="U79" s="94">
        <v>35.732394366197191</v>
      </c>
      <c r="V79" s="94">
        <v>43.387323943661954</v>
      </c>
      <c r="W79" s="97" t="s">
        <v>114</v>
      </c>
      <c r="X79" s="92" t="s">
        <v>280</v>
      </c>
      <c r="Y79" s="91">
        <v>45260</v>
      </c>
      <c r="Z79" s="91" t="s">
        <v>279</v>
      </c>
      <c r="AA79" s="91" t="s">
        <v>278</v>
      </c>
    </row>
    <row r="80" spans="1:27" x14ac:dyDescent="0.25">
      <c r="A80" s="92" t="s">
        <v>395</v>
      </c>
      <c r="B80" s="92" t="s">
        <v>394</v>
      </c>
      <c r="C80" s="92" t="s">
        <v>393</v>
      </c>
      <c r="D80" s="92" t="s">
        <v>123</v>
      </c>
      <c r="E80" s="96">
        <v>88081</v>
      </c>
      <c r="F80" s="92" t="s">
        <v>124</v>
      </c>
      <c r="G80" s="92" t="s">
        <v>104</v>
      </c>
      <c r="H80" s="92" t="s">
        <v>105</v>
      </c>
      <c r="I80" s="95">
        <v>45.420824295010803</v>
      </c>
      <c r="J80" s="94">
        <v>792.53521126760972</v>
      </c>
      <c r="K80" s="94">
        <v>60.316901408450768</v>
      </c>
      <c r="L80" s="94">
        <v>33.823943661971803</v>
      </c>
      <c r="M80" s="94">
        <v>16.654929577464788</v>
      </c>
      <c r="N80" s="94">
        <v>92.035211267605646</v>
      </c>
      <c r="O80" s="94">
        <v>635.54929577464873</v>
      </c>
      <c r="P80" s="94">
        <v>3.211267605633803</v>
      </c>
      <c r="Q80" s="94">
        <v>172.53521126760444</v>
      </c>
      <c r="R80" s="94">
        <v>15.225352112676052</v>
      </c>
      <c r="S80" s="94">
        <v>7.7464788732394361</v>
      </c>
      <c r="T80" s="94">
        <v>36.267605633802845</v>
      </c>
      <c r="U80" s="94">
        <v>844.09154929577733</v>
      </c>
      <c r="V80" s="94">
        <v>695.04929577465236</v>
      </c>
      <c r="W80" s="97">
        <v>500</v>
      </c>
      <c r="X80" s="92" t="s">
        <v>280</v>
      </c>
      <c r="Y80" s="91">
        <v>45246</v>
      </c>
      <c r="Z80" s="91" t="s">
        <v>287</v>
      </c>
      <c r="AA80" s="100" t="s">
        <v>278</v>
      </c>
    </row>
    <row r="81" spans="1:27" ht="15.6" customHeight="1" x14ac:dyDescent="0.25">
      <c r="A81" s="92" t="s">
        <v>392</v>
      </c>
      <c r="B81" s="92" t="s">
        <v>391</v>
      </c>
      <c r="C81" s="92" t="s">
        <v>390</v>
      </c>
      <c r="D81" s="92" t="s">
        <v>9</v>
      </c>
      <c r="E81" s="96">
        <v>35447</v>
      </c>
      <c r="F81" s="92" t="s">
        <v>112</v>
      </c>
      <c r="G81" s="92" t="s">
        <v>113</v>
      </c>
      <c r="H81" s="92" t="s">
        <v>105</v>
      </c>
      <c r="I81" s="95">
        <v>3.0360082304526799</v>
      </c>
      <c r="J81" s="94">
        <v>3.0845070422535215</v>
      </c>
      <c r="K81" s="94">
        <v>7.2112676056338252</v>
      </c>
      <c r="L81" s="94">
        <v>7.7957746478873373</v>
      </c>
      <c r="M81" s="94">
        <v>3.1830985915492969</v>
      </c>
      <c r="N81" s="94">
        <v>11.323943661971871</v>
      </c>
      <c r="O81" s="94">
        <v>6.7394366197183286</v>
      </c>
      <c r="P81" s="94">
        <v>2.8098591549295779</v>
      </c>
      <c r="Q81" s="94">
        <v>0.40140845070422526</v>
      </c>
      <c r="R81" s="94">
        <v>0.50704225352112686</v>
      </c>
      <c r="S81" s="94">
        <v>0.12676056338028169</v>
      </c>
      <c r="T81" s="94">
        <v>0.12676056338028169</v>
      </c>
      <c r="U81" s="94">
        <v>20.514084507042334</v>
      </c>
      <c r="V81" s="94">
        <v>16.084507042253591</v>
      </c>
      <c r="W81" s="97" t="s">
        <v>114</v>
      </c>
      <c r="X81" s="92" t="s">
        <v>280</v>
      </c>
      <c r="Y81" s="91">
        <v>45260</v>
      </c>
      <c r="Z81" s="91" t="s">
        <v>279</v>
      </c>
      <c r="AA81" s="91" t="s">
        <v>278</v>
      </c>
    </row>
    <row r="82" spans="1:27" x14ac:dyDescent="0.25">
      <c r="A82" s="92" t="s">
        <v>389</v>
      </c>
      <c r="B82" s="92" t="s">
        <v>388</v>
      </c>
      <c r="C82" s="92" t="s">
        <v>387</v>
      </c>
      <c r="D82" s="92" t="s">
        <v>156</v>
      </c>
      <c r="E82" s="96">
        <v>68949</v>
      </c>
      <c r="F82" s="92" t="s">
        <v>143</v>
      </c>
      <c r="G82" s="92" t="s">
        <v>126</v>
      </c>
      <c r="H82" s="92" t="s">
        <v>105</v>
      </c>
      <c r="I82" s="95">
        <v>57.235294117647101</v>
      </c>
      <c r="J82" s="94">
        <v>0.79577464788732399</v>
      </c>
      <c r="K82" s="94">
        <v>1.0915492957746478</v>
      </c>
      <c r="L82" s="94">
        <v>3.73943661971831</v>
      </c>
      <c r="M82" s="94">
        <v>3.1690140845070425</v>
      </c>
      <c r="N82" s="94">
        <v>7.6830985915492978</v>
      </c>
      <c r="O82" s="94">
        <v>0.55633802816901412</v>
      </c>
      <c r="P82" s="94">
        <v>0.55633802816901401</v>
      </c>
      <c r="Q82" s="94">
        <v>0</v>
      </c>
      <c r="R82" s="94">
        <v>3.9718309859154934</v>
      </c>
      <c r="S82" s="94">
        <v>0.58450704225352113</v>
      </c>
      <c r="T82" s="94">
        <v>0.79577464788732399</v>
      </c>
      <c r="U82" s="94">
        <v>3.4436619718309864</v>
      </c>
      <c r="V82" s="94">
        <v>6.873239436619718</v>
      </c>
      <c r="W82" s="97" t="s">
        <v>114</v>
      </c>
      <c r="X82" s="92" t="s">
        <v>280</v>
      </c>
      <c r="Y82" s="91">
        <v>45015</v>
      </c>
      <c r="Z82" s="91" t="s">
        <v>362</v>
      </c>
      <c r="AA82" s="91" t="s">
        <v>278</v>
      </c>
    </row>
    <row r="83" spans="1:27" x14ac:dyDescent="0.25">
      <c r="A83" s="92" t="s">
        <v>386</v>
      </c>
      <c r="B83" s="92" t="s">
        <v>385</v>
      </c>
      <c r="C83" s="92" t="s">
        <v>384</v>
      </c>
      <c r="D83" s="92" t="s">
        <v>108</v>
      </c>
      <c r="E83" s="96">
        <v>78566</v>
      </c>
      <c r="F83" s="92" t="s">
        <v>288</v>
      </c>
      <c r="G83" s="92" t="s">
        <v>122</v>
      </c>
      <c r="H83" s="92" t="s">
        <v>105</v>
      </c>
      <c r="I83" s="95">
        <v>11.236721068249301</v>
      </c>
      <c r="J83" s="94">
        <v>983.15492957757397</v>
      </c>
      <c r="K83" s="94">
        <v>46.943661971831006</v>
      </c>
      <c r="L83" s="94">
        <v>6.0000000000000044</v>
      </c>
      <c r="M83" s="94">
        <v>36.274647887323987</v>
      </c>
      <c r="N83" s="94">
        <v>141.22535211267524</v>
      </c>
      <c r="O83" s="94">
        <v>925.7112676057277</v>
      </c>
      <c r="P83" s="94">
        <v>5.6338028169014079E-2</v>
      </c>
      <c r="Q83" s="94">
        <v>5.3802816901409445</v>
      </c>
      <c r="R83" s="94">
        <v>42.25352112676056</v>
      </c>
      <c r="S83" s="94">
        <v>32.880281690140841</v>
      </c>
      <c r="T83" s="94">
        <v>38.126760563380294</v>
      </c>
      <c r="U83" s="94">
        <v>959.11267605644775</v>
      </c>
      <c r="V83" s="94">
        <v>651.17605633810285</v>
      </c>
      <c r="W83" s="97">
        <v>650</v>
      </c>
      <c r="X83" s="92" t="s">
        <v>280</v>
      </c>
      <c r="Y83" s="91">
        <v>45022</v>
      </c>
      <c r="Z83" s="91" t="s">
        <v>287</v>
      </c>
      <c r="AA83" s="91" t="s">
        <v>278</v>
      </c>
    </row>
    <row r="84" spans="1:27" ht="15.6" customHeight="1" x14ac:dyDescent="0.25">
      <c r="A84" s="92" t="s">
        <v>383</v>
      </c>
      <c r="B84" s="92" t="s">
        <v>382</v>
      </c>
      <c r="C84" s="92" t="s">
        <v>381</v>
      </c>
      <c r="D84" s="92" t="s">
        <v>136</v>
      </c>
      <c r="E84" s="96">
        <v>18428</v>
      </c>
      <c r="F84" s="92" t="s">
        <v>137</v>
      </c>
      <c r="G84" s="92" t="s">
        <v>113</v>
      </c>
      <c r="H84" s="92" t="s">
        <v>4</v>
      </c>
      <c r="I84" s="95">
        <v>27.580310880829</v>
      </c>
      <c r="J84" s="94">
        <v>38.838028169014137</v>
      </c>
      <c r="K84" s="94">
        <v>8.0070422535211261</v>
      </c>
      <c r="L84" s="94">
        <v>33.197183098591545</v>
      </c>
      <c r="M84" s="94">
        <v>42.267605633802816</v>
      </c>
      <c r="N84" s="94">
        <v>69.070422535211264</v>
      </c>
      <c r="O84" s="94">
        <v>53.239436619718411</v>
      </c>
      <c r="P84" s="94">
        <v>0</v>
      </c>
      <c r="Q84" s="94">
        <v>0</v>
      </c>
      <c r="R84" s="94">
        <v>22.739436619718298</v>
      </c>
      <c r="S84" s="94">
        <v>5.7887323943661952</v>
      </c>
      <c r="T84" s="94">
        <v>4.457746478873239</v>
      </c>
      <c r="U84" s="94">
        <v>89.323943661971825</v>
      </c>
      <c r="V84" s="94">
        <v>111.10563380281684</v>
      </c>
      <c r="W84" s="97">
        <v>100</v>
      </c>
      <c r="X84" s="92" t="s">
        <v>280</v>
      </c>
      <c r="Y84" s="91">
        <v>45029</v>
      </c>
      <c r="Z84" s="91" t="s">
        <v>287</v>
      </c>
      <c r="AA84" s="91" t="s">
        <v>278</v>
      </c>
    </row>
    <row r="85" spans="1:27" ht="15.6" customHeight="1" x14ac:dyDescent="0.25">
      <c r="A85" s="92" t="s">
        <v>380</v>
      </c>
      <c r="B85" s="92" t="s">
        <v>379</v>
      </c>
      <c r="C85" s="92" t="s">
        <v>378</v>
      </c>
      <c r="D85" s="92" t="s">
        <v>133</v>
      </c>
      <c r="E85" s="96">
        <v>33762</v>
      </c>
      <c r="F85" s="92" t="s">
        <v>7</v>
      </c>
      <c r="G85" s="92" t="s">
        <v>126</v>
      </c>
      <c r="H85" s="92" t="s">
        <v>105</v>
      </c>
      <c r="I85" s="95">
        <v>1.7366412213740501</v>
      </c>
      <c r="J85" s="94">
        <v>0.49999999999999967</v>
      </c>
      <c r="K85" s="94">
        <v>0.58450704225352068</v>
      </c>
      <c r="L85" s="94">
        <v>1.4718309859154914</v>
      </c>
      <c r="M85" s="94">
        <v>0.67605633802816845</v>
      </c>
      <c r="N85" s="94">
        <v>1.6619718309859142</v>
      </c>
      <c r="O85" s="94">
        <v>1.4859154929577452</v>
      </c>
      <c r="P85" s="94">
        <v>7.0422535211267607E-3</v>
      </c>
      <c r="Q85" s="94">
        <v>7.746478873239436E-2</v>
      </c>
      <c r="R85" s="94">
        <v>0</v>
      </c>
      <c r="S85" s="94">
        <v>1.4084507042253521E-2</v>
      </c>
      <c r="T85" s="94">
        <v>7.0422535211267607E-3</v>
      </c>
      <c r="U85" s="94">
        <v>3.2112676056338145</v>
      </c>
      <c r="V85" s="94">
        <v>2.176056338028169</v>
      </c>
      <c r="W85" s="97" t="s">
        <v>114</v>
      </c>
      <c r="X85" s="92" t="s">
        <v>163</v>
      </c>
      <c r="Y85" s="91">
        <v>44519</v>
      </c>
      <c r="Z85" s="91" t="s">
        <v>298</v>
      </c>
      <c r="AA85" s="91" t="s">
        <v>278</v>
      </c>
    </row>
    <row r="86" spans="1:27" ht="15.6" customHeight="1" x14ac:dyDescent="0.25">
      <c r="A86" s="92" t="s">
        <v>377</v>
      </c>
      <c r="B86" s="92" t="s">
        <v>376</v>
      </c>
      <c r="C86" s="92" t="s">
        <v>375</v>
      </c>
      <c r="D86" s="92" t="s">
        <v>111</v>
      </c>
      <c r="E86" s="96">
        <v>70576</v>
      </c>
      <c r="F86" s="92" t="s">
        <v>112</v>
      </c>
      <c r="G86" s="92" t="s">
        <v>113</v>
      </c>
      <c r="H86" s="92" t="s">
        <v>4</v>
      </c>
      <c r="I86" s="95">
        <v>23.412854030501101</v>
      </c>
      <c r="J86" s="94">
        <v>237.52112676056404</v>
      </c>
      <c r="K86" s="94">
        <v>35.154929577464799</v>
      </c>
      <c r="L86" s="94">
        <v>41.591549295774747</v>
      </c>
      <c r="M86" s="94">
        <v>18.035211267605636</v>
      </c>
      <c r="N86" s="94">
        <v>78.197183098591964</v>
      </c>
      <c r="O86" s="94">
        <v>254.07042253521195</v>
      </c>
      <c r="P86" s="94">
        <v>0</v>
      </c>
      <c r="Q86" s="94">
        <v>3.5211267605633804E-2</v>
      </c>
      <c r="R86" s="94">
        <v>14.563380281690145</v>
      </c>
      <c r="S86" s="94">
        <v>6.7112676056338048</v>
      </c>
      <c r="T86" s="94">
        <v>8.7605633802816953</v>
      </c>
      <c r="U86" s="94">
        <v>302.26760563380304</v>
      </c>
      <c r="V86" s="94">
        <v>295.66901408450741</v>
      </c>
      <c r="W86" s="97" t="s">
        <v>114</v>
      </c>
      <c r="X86" s="92" t="s">
        <v>280</v>
      </c>
      <c r="Y86" s="91">
        <v>44603</v>
      </c>
      <c r="Z86" s="91" t="s">
        <v>287</v>
      </c>
      <c r="AA86" s="91" t="s">
        <v>278</v>
      </c>
    </row>
    <row r="87" spans="1:27" x14ac:dyDescent="0.25">
      <c r="A87" s="92" t="s">
        <v>374</v>
      </c>
      <c r="B87" s="92" t="s">
        <v>373</v>
      </c>
      <c r="C87" s="92" t="s">
        <v>372</v>
      </c>
      <c r="D87" s="92" t="s">
        <v>6</v>
      </c>
      <c r="E87" s="96">
        <v>2360</v>
      </c>
      <c r="F87" s="92" t="s">
        <v>141</v>
      </c>
      <c r="G87" s="92" t="s">
        <v>113</v>
      </c>
      <c r="H87" s="92" t="s">
        <v>4</v>
      </c>
      <c r="I87" s="95">
        <v>40.557350565428102</v>
      </c>
      <c r="J87" s="94">
        <v>76.577464788732371</v>
      </c>
      <c r="K87" s="94">
        <v>11.901408450704228</v>
      </c>
      <c r="L87" s="94">
        <v>44.443661971831048</v>
      </c>
      <c r="M87" s="94">
        <v>39.239436619718298</v>
      </c>
      <c r="N87" s="94">
        <v>54.338028169014095</v>
      </c>
      <c r="O87" s="94">
        <v>117.82394366197181</v>
      </c>
      <c r="P87" s="94">
        <v>0</v>
      </c>
      <c r="Q87" s="94">
        <v>0</v>
      </c>
      <c r="R87" s="94">
        <v>12.711267605633802</v>
      </c>
      <c r="S87" s="94">
        <v>5.0422535211267601</v>
      </c>
      <c r="T87" s="94">
        <v>3.429577464788732</v>
      </c>
      <c r="U87" s="94">
        <v>150.97887323943655</v>
      </c>
      <c r="V87" s="94">
        <v>114.60563380281678</v>
      </c>
      <c r="W87" s="97" t="s">
        <v>114</v>
      </c>
      <c r="X87" s="92" t="s">
        <v>280</v>
      </c>
      <c r="Y87" s="91">
        <v>45267</v>
      </c>
      <c r="Z87" s="91" t="s">
        <v>279</v>
      </c>
      <c r="AA87" s="91" t="s">
        <v>278</v>
      </c>
    </row>
    <row r="88" spans="1:27" ht="15.6" customHeight="1" x14ac:dyDescent="0.25">
      <c r="A88" s="92" t="s">
        <v>371</v>
      </c>
      <c r="B88" s="92" t="s">
        <v>370</v>
      </c>
      <c r="C88" s="92" t="s">
        <v>369</v>
      </c>
      <c r="D88" s="92" t="s">
        <v>108</v>
      </c>
      <c r="E88" s="96">
        <v>77351</v>
      </c>
      <c r="F88" s="92" t="s">
        <v>125</v>
      </c>
      <c r="G88" s="92" t="s">
        <v>113</v>
      </c>
      <c r="H88" s="92" t="s">
        <v>4</v>
      </c>
      <c r="I88" s="95">
        <v>36.797269624573403</v>
      </c>
      <c r="J88" s="94">
        <v>750.77464788732209</v>
      </c>
      <c r="K88" s="94">
        <v>2.6267605633802811</v>
      </c>
      <c r="L88" s="94">
        <v>1.4084507042253521E-2</v>
      </c>
      <c r="M88" s="94">
        <v>0.35915492957746475</v>
      </c>
      <c r="N88" s="94">
        <v>2.598591549295775</v>
      </c>
      <c r="O88" s="94">
        <v>751.17605633802543</v>
      </c>
      <c r="P88" s="94">
        <v>0</v>
      </c>
      <c r="Q88" s="94">
        <v>0</v>
      </c>
      <c r="R88" s="94">
        <v>3.5211267605633804E-2</v>
      </c>
      <c r="S88" s="94">
        <v>0.23239436619718309</v>
      </c>
      <c r="T88" s="94">
        <v>1.7112676056338028</v>
      </c>
      <c r="U88" s="94">
        <v>751.79577464788474</v>
      </c>
      <c r="V88" s="94">
        <v>270.6760563380285</v>
      </c>
      <c r="W88" s="97">
        <v>350</v>
      </c>
      <c r="X88" s="92" t="s">
        <v>280</v>
      </c>
      <c r="Y88" s="91">
        <v>44987</v>
      </c>
      <c r="Z88" s="91" t="s">
        <v>279</v>
      </c>
      <c r="AA88" s="91" t="s">
        <v>278</v>
      </c>
    </row>
    <row r="89" spans="1:27" ht="15.6" customHeight="1" x14ac:dyDescent="0.25">
      <c r="A89" s="92" t="s">
        <v>368</v>
      </c>
      <c r="B89" s="92" t="s">
        <v>367</v>
      </c>
      <c r="C89" s="92" t="s">
        <v>366</v>
      </c>
      <c r="D89" s="92" t="s">
        <v>158</v>
      </c>
      <c r="E89" s="96">
        <v>50313</v>
      </c>
      <c r="F89" s="92" t="s">
        <v>143</v>
      </c>
      <c r="G89" s="92" t="s">
        <v>126</v>
      </c>
      <c r="H89" s="92" t="s">
        <v>105</v>
      </c>
      <c r="I89" s="95">
        <v>46.178571428571402</v>
      </c>
      <c r="J89" s="94">
        <v>4.1338028169014089</v>
      </c>
      <c r="K89" s="94">
        <v>4.4507042253521121</v>
      </c>
      <c r="L89" s="94">
        <v>5.992957746478873</v>
      </c>
      <c r="M89" s="94">
        <v>8.6690140845070403</v>
      </c>
      <c r="N89" s="94">
        <v>19.816901408450697</v>
      </c>
      <c r="O89" s="94">
        <v>3.3380281690140845</v>
      </c>
      <c r="P89" s="94">
        <v>9.154929577464789E-2</v>
      </c>
      <c r="Q89" s="94">
        <v>0</v>
      </c>
      <c r="R89" s="94">
        <v>5.330985915492958</v>
      </c>
      <c r="S89" s="94">
        <v>0.69718309859154926</v>
      </c>
      <c r="T89" s="94">
        <v>0.50704225352112675</v>
      </c>
      <c r="U89" s="94">
        <v>16.7112676056338</v>
      </c>
      <c r="V89" s="94">
        <v>21.246478873239433</v>
      </c>
      <c r="W89" s="97" t="s">
        <v>114</v>
      </c>
      <c r="X89" s="92" t="s">
        <v>280</v>
      </c>
      <c r="Y89" s="91">
        <v>44952</v>
      </c>
      <c r="Z89" s="91" t="s">
        <v>362</v>
      </c>
      <c r="AA89" s="91" t="s">
        <v>278</v>
      </c>
    </row>
    <row r="90" spans="1:27" ht="15.6" customHeight="1" x14ac:dyDescent="0.25">
      <c r="A90" s="92" t="s">
        <v>365</v>
      </c>
      <c r="B90" s="92" t="s">
        <v>364</v>
      </c>
      <c r="C90" s="92" t="s">
        <v>363</v>
      </c>
      <c r="D90" s="92" t="s">
        <v>158</v>
      </c>
      <c r="E90" s="96">
        <v>51501</v>
      </c>
      <c r="F90" s="92" t="s">
        <v>143</v>
      </c>
      <c r="G90" s="92" t="s">
        <v>126</v>
      </c>
      <c r="H90" s="92" t="s">
        <v>105</v>
      </c>
      <c r="I90" s="95">
        <v>36.982608695652203</v>
      </c>
      <c r="J90" s="94">
        <v>2.654929577464789</v>
      </c>
      <c r="K90" s="94">
        <v>2.6408450704225355</v>
      </c>
      <c r="L90" s="94">
        <v>9.6619718309859159</v>
      </c>
      <c r="M90" s="94">
        <v>9.8098591549295779</v>
      </c>
      <c r="N90" s="94">
        <v>23.295774647887342</v>
      </c>
      <c r="O90" s="94">
        <v>1.26056338028169</v>
      </c>
      <c r="P90" s="94">
        <v>0.21126760563380281</v>
      </c>
      <c r="Q90" s="94">
        <v>0</v>
      </c>
      <c r="R90" s="94">
        <v>4.8661971830985919</v>
      </c>
      <c r="S90" s="94">
        <v>2.288732394366197</v>
      </c>
      <c r="T90" s="94">
        <v>1.1338028169014083</v>
      </c>
      <c r="U90" s="94">
        <v>16.478873239436616</v>
      </c>
      <c r="V90" s="94">
        <v>22.415492957746494</v>
      </c>
      <c r="W90" s="97" t="s">
        <v>114</v>
      </c>
      <c r="X90" s="92" t="s">
        <v>280</v>
      </c>
      <c r="Y90" s="91">
        <v>44861</v>
      </c>
      <c r="Z90" s="91" t="s">
        <v>362</v>
      </c>
      <c r="AA90" s="91" t="s">
        <v>361</v>
      </c>
    </row>
    <row r="91" spans="1:27" ht="15.6" customHeight="1" x14ac:dyDescent="0.25">
      <c r="A91" s="92" t="s">
        <v>360</v>
      </c>
      <c r="B91" s="92" t="s">
        <v>359</v>
      </c>
      <c r="C91" s="92" t="s">
        <v>358</v>
      </c>
      <c r="D91" s="92" t="s">
        <v>108</v>
      </c>
      <c r="E91" s="96">
        <v>76009</v>
      </c>
      <c r="F91" s="92" t="s">
        <v>128</v>
      </c>
      <c r="G91" s="92" t="s">
        <v>104</v>
      </c>
      <c r="H91" s="92" t="s">
        <v>105</v>
      </c>
      <c r="I91" s="95">
        <v>21.094301047789401</v>
      </c>
      <c r="J91" s="94">
        <v>177.17605633802538</v>
      </c>
      <c r="K91" s="94">
        <v>87.049295774647518</v>
      </c>
      <c r="L91" s="94">
        <v>194.27464788732351</v>
      </c>
      <c r="M91" s="94">
        <v>110.11971830985911</v>
      </c>
      <c r="N91" s="94">
        <v>273.40845070422449</v>
      </c>
      <c r="O91" s="94">
        <v>248.04225352112277</v>
      </c>
      <c r="P91" s="94">
        <v>21.894366197183089</v>
      </c>
      <c r="Q91" s="94">
        <v>25.274647887323965</v>
      </c>
      <c r="R91" s="94">
        <v>106.26056338028158</v>
      </c>
      <c r="S91" s="94">
        <v>56.816901408450683</v>
      </c>
      <c r="T91" s="94">
        <v>74.44366197183102</v>
      </c>
      <c r="U91" s="94">
        <v>331.0985915492962</v>
      </c>
      <c r="V91" s="94">
        <v>396.16901408451224</v>
      </c>
      <c r="W91" s="97">
        <v>525</v>
      </c>
      <c r="X91" s="92" t="s">
        <v>280</v>
      </c>
      <c r="Y91" s="91">
        <v>45281</v>
      </c>
      <c r="Z91" s="91" t="s">
        <v>357</v>
      </c>
      <c r="AA91" s="91" t="s">
        <v>278</v>
      </c>
    </row>
    <row r="92" spans="1:27" x14ac:dyDescent="0.25">
      <c r="A92" s="92" t="s">
        <v>356</v>
      </c>
      <c r="B92" s="92" t="s">
        <v>355</v>
      </c>
      <c r="C92" s="92" t="s">
        <v>354</v>
      </c>
      <c r="D92" s="92" t="s">
        <v>106</v>
      </c>
      <c r="E92" s="96">
        <v>30250</v>
      </c>
      <c r="F92" s="92" t="s">
        <v>107</v>
      </c>
      <c r="G92" s="92" t="s">
        <v>119</v>
      </c>
      <c r="H92" s="92" t="s">
        <v>105</v>
      </c>
      <c r="I92" s="95">
        <v>1.55294117647059</v>
      </c>
      <c r="J92" s="94">
        <v>0.10563380281690143</v>
      </c>
      <c r="K92" s="94">
        <v>0.19014084507042256</v>
      </c>
      <c r="L92" s="94">
        <v>0.89436619718309773</v>
      </c>
      <c r="M92" s="94">
        <v>0.70422535211267556</v>
      </c>
      <c r="N92" s="94">
        <v>1.0492957746478866</v>
      </c>
      <c r="O92" s="94">
        <v>0.84507042253521059</v>
      </c>
      <c r="P92" s="94">
        <v>0</v>
      </c>
      <c r="Q92" s="94">
        <v>0</v>
      </c>
      <c r="R92" s="94">
        <v>6.3380281690140844E-2</v>
      </c>
      <c r="S92" s="94">
        <v>4.2253521126760563E-2</v>
      </c>
      <c r="T92" s="94">
        <v>1.4084507042253521E-2</v>
      </c>
      <c r="U92" s="94">
        <v>1.7746478873239417</v>
      </c>
      <c r="V92" s="94">
        <v>1.1619718309859144</v>
      </c>
      <c r="W92" s="97" t="s">
        <v>114</v>
      </c>
      <c r="X92" s="92" t="s">
        <v>280</v>
      </c>
      <c r="Y92" s="91">
        <v>45246</v>
      </c>
      <c r="Z92" s="91" t="s">
        <v>279</v>
      </c>
      <c r="AA92" s="91" t="s">
        <v>278</v>
      </c>
    </row>
    <row r="93" spans="1:27" x14ac:dyDescent="0.25">
      <c r="A93" s="92" t="s">
        <v>353</v>
      </c>
      <c r="B93" s="92" t="s">
        <v>352</v>
      </c>
      <c r="C93" s="92" t="s">
        <v>289</v>
      </c>
      <c r="D93" s="92" t="s">
        <v>108</v>
      </c>
      <c r="E93" s="96">
        <v>78046</v>
      </c>
      <c r="F93" s="92" t="s">
        <v>288</v>
      </c>
      <c r="G93" s="92" t="s">
        <v>119</v>
      </c>
      <c r="H93" s="92" t="s">
        <v>4</v>
      </c>
      <c r="I93" s="95">
        <v>31.6805845511482</v>
      </c>
      <c r="J93" s="94">
        <v>382.90845070422415</v>
      </c>
      <c r="K93" s="94">
        <v>13.859154929577468</v>
      </c>
      <c r="L93" s="94">
        <v>19.943661971830991</v>
      </c>
      <c r="M93" s="94">
        <v>70.077464788732371</v>
      </c>
      <c r="N93" s="94">
        <v>63.197183098591516</v>
      </c>
      <c r="O93" s="94">
        <v>423.59154929577346</v>
      </c>
      <c r="P93" s="94">
        <v>0</v>
      </c>
      <c r="Q93" s="94">
        <v>0</v>
      </c>
      <c r="R93" s="94">
        <v>24.23239436619718</v>
      </c>
      <c r="S93" s="94">
        <v>13.34507042253521</v>
      </c>
      <c r="T93" s="94">
        <v>17.633802816901408</v>
      </c>
      <c r="U93" s="94">
        <v>431.57746478873128</v>
      </c>
      <c r="V93" s="94">
        <v>371.04225352112519</v>
      </c>
      <c r="W93" s="97">
        <v>275</v>
      </c>
      <c r="X93" s="92" t="s">
        <v>280</v>
      </c>
      <c r="Y93" s="91">
        <v>45281</v>
      </c>
      <c r="Z93" s="91" t="s">
        <v>279</v>
      </c>
      <c r="AA93" s="91" t="s">
        <v>278</v>
      </c>
    </row>
    <row r="94" spans="1:27" ht="15.6" customHeight="1" x14ac:dyDescent="0.25">
      <c r="A94" s="92" t="s">
        <v>351</v>
      </c>
      <c r="B94" s="92" t="s">
        <v>350</v>
      </c>
      <c r="C94" s="92" t="s">
        <v>349</v>
      </c>
      <c r="D94" s="92" t="s">
        <v>111</v>
      </c>
      <c r="E94" s="96">
        <v>71334</v>
      </c>
      <c r="F94" s="92" t="s">
        <v>112</v>
      </c>
      <c r="G94" s="92" t="s">
        <v>113</v>
      </c>
      <c r="H94" s="92" t="s">
        <v>4</v>
      </c>
      <c r="I94" s="95">
        <v>39.6864919354839</v>
      </c>
      <c r="J94" s="94">
        <v>482.63380281690019</v>
      </c>
      <c r="K94" s="94">
        <v>11.133802816901408</v>
      </c>
      <c r="L94" s="94">
        <v>0</v>
      </c>
      <c r="M94" s="94">
        <v>0</v>
      </c>
      <c r="N94" s="94">
        <v>5.1267605633802811</v>
      </c>
      <c r="O94" s="94">
        <v>488.64084507042116</v>
      </c>
      <c r="P94" s="94">
        <v>0</v>
      </c>
      <c r="Q94" s="94">
        <v>0</v>
      </c>
      <c r="R94" s="94">
        <v>2.2816901408450709</v>
      </c>
      <c r="S94" s="94">
        <v>0.23239436619718309</v>
      </c>
      <c r="T94" s="94">
        <v>0.46478873239436619</v>
      </c>
      <c r="U94" s="94">
        <v>490.78873239436484</v>
      </c>
      <c r="V94" s="94">
        <v>288.78873239436621</v>
      </c>
      <c r="W94" s="97">
        <v>361</v>
      </c>
      <c r="X94" s="92" t="s">
        <v>280</v>
      </c>
      <c r="Y94" s="91">
        <v>45246</v>
      </c>
      <c r="Z94" s="91" t="s">
        <v>287</v>
      </c>
      <c r="AA94" s="91" t="s">
        <v>278</v>
      </c>
    </row>
    <row r="95" spans="1:27" x14ac:dyDescent="0.25">
      <c r="A95" s="92" t="s">
        <v>348</v>
      </c>
      <c r="B95" s="92" t="s">
        <v>347</v>
      </c>
      <c r="C95" s="92" t="s">
        <v>346</v>
      </c>
      <c r="D95" s="92" t="s">
        <v>111</v>
      </c>
      <c r="E95" s="96">
        <v>71202</v>
      </c>
      <c r="F95" s="92" t="s">
        <v>112</v>
      </c>
      <c r="G95" s="92" t="s">
        <v>113</v>
      </c>
      <c r="H95" s="92" t="s">
        <v>4</v>
      </c>
      <c r="I95" s="95">
        <v>38.506860054880399</v>
      </c>
      <c r="J95" s="94">
        <v>742.52816901408141</v>
      </c>
      <c r="K95" s="94">
        <v>8.2394366197183118</v>
      </c>
      <c r="L95" s="94">
        <v>0.52112676056338025</v>
      </c>
      <c r="M95" s="94">
        <v>1.0070422535211268</v>
      </c>
      <c r="N95" s="94">
        <v>3.2957746478873258</v>
      </c>
      <c r="O95" s="94">
        <v>209.00704225352101</v>
      </c>
      <c r="P95" s="94">
        <v>3.7605633802816905</v>
      </c>
      <c r="Q95" s="94">
        <v>536.23239436619792</v>
      </c>
      <c r="R95" s="94">
        <v>2.1478873239436616</v>
      </c>
      <c r="S95" s="94">
        <v>0.64084507042253513</v>
      </c>
      <c r="T95" s="94">
        <v>2.971830985915493</v>
      </c>
      <c r="U95" s="94">
        <v>746.53521126760268</v>
      </c>
      <c r="V95" s="94">
        <v>365.57042253521473</v>
      </c>
      <c r="W95" s="97">
        <v>677</v>
      </c>
      <c r="X95" s="92" t="s">
        <v>280</v>
      </c>
      <c r="Y95" s="91">
        <v>44854</v>
      </c>
      <c r="Z95" s="91" t="s">
        <v>287</v>
      </c>
      <c r="AA95" s="100" t="s">
        <v>278</v>
      </c>
    </row>
    <row r="96" spans="1:27" ht="15.6" customHeight="1" x14ac:dyDescent="0.25">
      <c r="A96" s="92" t="s">
        <v>345</v>
      </c>
      <c r="B96" s="92" t="s">
        <v>344</v>
      </c>
      <c r="C96" s="92" t="s">
        <v>343</v>
      </c>
      <c r="D96" s="92" t="s">
        <v>149</v>
      </c>
      <c r="E96" s="96">
        <v>44883</v>
      </c>
      <c r="F96" s="92" t="s">
        <v>150</v>
      </c>
      <c r="G96" s="92" t="s">
        <v>113</v>
      </c>
      <c r="H96" s="92" t="s">
        <v>105</v>
      </c>
      <c r="I96" s="95">
        <v>42.646840148698899</v>
      </c>
      <c r="J96" s="94">
        <v>25.35915492957745</v>
      </c>
      <c r="K96" s="94">
        <v>9.1126760563380316</v>
      </c>
      <c r="L96" s="94">
        <v>15.739436619718308</v>
      </c>
      <c r="M96" s="94">
        <v>12.584507042253524</v>
      </c>
      <c r="N96" s="94">
        <v>36.450704225352112</v>
      </c>
      <c r="O96" s="94">
        <v>18.661971830985916</v>
      </c>
      <c r="P96" s="94">
        <v>0.8380281690140845</v>
      </c>
      <c r="Q96" s="94">
        <v>6.8450704225352137</v>
      </c>
      <c r="R96" s="94">
        <v>12.528169014084506</v>
      </c>
      <c r="S96" s="94">
        <v>4.654929577464789</v>
      </c>
      <c r="T96" s="94">
        <v>10.676056338028173</v>
      </c>
      <c r="U96" s="94">
        <v>34.936619718309899</v>
      </c>
      <c r="V96" s="94">
        <v>48.584507042253598</v>
      </c>
      <c r="W96" s="97" t="s">
        <v>114</v>
      </c>
      <c r="X96" s="92" t="s">
        <v>280</v>
      </c>
      <c r="Y96" s="91">
        <v>45225</v>
      </c>
      <c r="Z96" s="91" t="s">
        <v>279</v>
      </c>
      <c r="AA96" s="91" t="s">
        <v>278</v>
      </c>
    </row>
    <row r="97" spans="1:27" x14ac:dyDescent="0.25">
      <c r="A97" s="92" t="s">
        <v>342</v>
      </c>
      <c r="B97" s="92" t="s">
        <v>341</v>
      </c>
      <c r="C97" s="92" t="s">
        <v>340</v>
      </c>
      <c r="D97" s="92" t="s">
        <v>142</v>
      </c>
      <c r="E97" s="96">
        <v>55330</v>
      </c>
      <c r="F97" s="92" t="s">
        <v>143</v>
      </c>
      <c r="G97" s="92" t="s">
        <v>113</v>
      </c>
      <c r="H97" s="92" t="s">
        <v>105</v>
      </c>
      <c r="I97" s="95">
        <v>4</v>
      </c>
      <c r="J97" s="94">
        <v>0</v>
      </c>
      <c r="K97" s="94">
        <v>0</v>
      </c>
      <c r="L97" s="94">
        <v>2.8169014084507043E-2</v>
      </c>
      <c r="M97" s="94">
        <v>1</v>
      </c>
      <c r="N97" s="94">
        <v>1</v>
      </c>
      <c r="O97" s="94">
        <v>0</v>
      </c>
      <c r="P97" s="94">
        <v>2.8169014084507043E-2</v>
      </c>
      <c r="Q97" s="94">
        <v>0</v>
      </c>
      <c r="R97" s="94">
        <v>1.028169014084507</v>
      </c>
      <c r="S97" s="94">
        <v>0</v>
      </c>
      <c r="T97" s="94">
        <v>0</v>
      </c>
      <c r="U97" s="94">
        <v>0</v>
      </c>
      <c r="V97" s="94">
        <v>1.028169014084507</v>
      </c>
      <c r="W97" s="97" t="s">
        <v>114</v>
      </c>
      <c r="X97" s="92" t="s">
        <v>280</v>
      </c>
      <c r="Y97" s="91">
        <v>44973</v>
      </c>
      <c r="Z97" s="91" t="s">
        <v>279</v>
      </c>
      <c r="AA97" s="91" t="s">
        <v>278</v>
      </c>
    </row>
    <row r="98" spans="1:27" x14ac:dyDescent="0.25">
      <c r="A98" s="92" t="s">
        <v>339</v>
      </c>
      <c r="B98" s="92" t="s">
        <v>338</v>
      </c>
      <c r="C98" s="92" t="s">
        <v>337</v>
      </c>
      <c r="D98" s="92" t="s">
        <v>165</v>
      </c>
      <c r="E98" s="96">
        <v>965</v>
      </c>
      <c r="F98" s="92" t="s">
        <v>7</v>
      </c>
      <c r="G98" s="92" t="s">
        <v>145</v>
      </c>
      <c r="H98" s="92" t="s">
        <v>105</v>
      </c>
      <c r="I98" s="95">
        <v>2.2361111111111098</v>
      </c>
      <c r="J98" s="94">
        <v>3.4577464788732462</v>
      </c>
      <c r="K98" s="94">
        <v>0.14084507042253516</v>
      </c>
      <c r="L98" s="94">
        <v>5.6338028169014086E-2</v>
      </c>
      <c r="M98" s="94">
        <v>3.5211267605633804E-2</v>
      </c>
      <c r="N98" s="94">
        <v>0.24647887323943662</v>
      </c>
      <c r="O98" s="94">
        <v>2.8380281690140863</v>
      </c>
      <c r="P98" s="94">
        <v>0</v>
      </c>
      <c r="Q98" s="94">
        <v>0.60563380281690105</v>
      </c>
      <c r="R98" s="94">
        <v>1.4084507042253521E-2</v>
      </c>
      <c r="S98" s="94">
        <v>0</v>
      </c>
      <c r="T98" s="94">
        <v>7.0422535211267607E-3</v>
      </c>
      <c r="U98" s="94">
        <v>3.66901408450705</v>
      </c>
      <c r="V98" s="94">
        <v>2.4436619718309847</v>
      </c>
      <c r="W98" s="97" t="s">
        <v>114</v>
      </c>
      <c r="X98" s="92" t="s">
        <v>114</v>
      </c>
      <c r="Y98" s="91" t="s">
        <v>114</v>
      </c>
      <c r="Z98" s="91" t="s">
        <v>114</v>
      </c>
      <c r="AA98" s="91" t="s">
        <v>114</v>
      </c>
    </row>
    <row r="99" spans="1:27" x14ac:dyDescent="0.25">
      <c r="A99" s="92" t="s">
        <v>336</v>
      </c>
      <c r="B99" s="92" t="s">
        <v>335</v>
      </c>
      <c r="C99" s="92" t="s">
        <v>334</v>
      </c>
      <c r="D99" s="92" t="s">
        <v>115</v>
      </c>
      <c r="E99" s="96">
        <v>85349</v>
      </c>
      <c r="F99" s="92" t="s">
        <v>118</v>
      </c>
      <c r="G99" s="92" t="s">
        <v>113</v>
      </c>
      <c r="H99" s="92" t="s">
        <v>105</v>
      </c>
      <c r="I99" s="95">
        <v>5.3361469712015897</v>
      </c>
      <c r="J99" s="94">
        <v>68.077464788732911</v>
      </c>
      <c r="K99" s="94">
        <v>4.2816901408450727</v>
      </c>
      <c r="L99" s="94">
        <v>0.95774647887323938</v>
      </c>
      <c r="M99" s="94">
        <v>0</v>
      </c>
      <c r="N99" s="94">
        <v>2.556338028169014</v>
      </c>
      <c r="O99" s="94">
        <v>46.500000000000163</v>
      </c>
      <c r="P99" s="94">
        <v>0.7464788732394364</v>
      </c>
      <c r="Q99" s="94">
        <v>23.514084507042249</v>
      </c>
      <c r="R99" s="94">
        <v>3.5211267605633804E-2</v>
      </c>
      <c r="S99" s="94">
        <v>0</v>
      </c>
      <c r="T99" s="94">
        <v>0.14788732394366197</v>
      </c>
      <c r="U99" s="94">
        <v>73.133802816902048</v>
      </c>
      <c r="V99" s="94">
        <v>35.563380281690165</v>
      </c>
      <c r="W99" s="97">
        <v>100</v>
      </c>
      <c r="X99" s="92" t="s">
        <v>280</v>
      </c>
      <c r="Y99" s="91">
        <v>44882</v>
      </c>
      <c r="Z99" s="91" t="s">
        <v>279</v>
      </c>
      <c r="AA99" s="91" t="s">
        <v>278</v>
      </c>
    </row>
    <row r="100" spans="1:27" ht="15.6" customHeight="1" x14ac:dyDescent="0.25">
      <c r="A100" s="92" t="s">
        <v>333</v>
      </c>
      <c r="B100" s="92" t="s">
        <v>332</v>
      </c>
      <c r="C100" s="92" t="s">
        <v>195</v>
      </c>
      <c r="D100" s="92" t="s">
        <v>164</v>
      </c>
      <c r="E100" s="96">
        <v>84119</v>
      </c>
      <c r="F100" s="92" t="s">
        <v>148</v>
      </c>
      <c r="G100" s="92" t="s">
        <v>126</v>
      </c>
      <c r="H100" s="92" t="s">
        <v>105</v>
      </c>
      <c r="I100" s="95">
        <v>2.0486111111111098</v>
      </c>
      <c r="J100" s="94">
        <v>0.21830985915492959</v>
      </c>
      <c r="K100" s="94">
        <v>3.2183098591549366</v>
      </c>
      <c r="L100" s="94">
        <v>0.45070422535211241</v>
      </c>
      <c r="M100" s="94">
        <v>0.24647887323943662</v>
      </c>
      <c r="N100" s="94">
        <v>2.8802816901408494</v>
      </c>
      <c r="O100" s="94">
        <v>1.0492957746478864</v>
      </c>
      <c r="P100" s="94">
        <v>0.16197183098591547</v>
      </c>
      <c r="Q100" s="94">
        <v>4.2253521126760563E-2</v>
      </c>
      <c r="R100" s="94">
        <v>0.35211267605633789</v>
      </c>
      <c r="S100" s="94">
        <v>6.3380281690140844E-2</v>
      </c>
      <c r="T100" s="94">
        <v>7.0422535211267609E-2</v>
      </c>
      <c r="U100" s="94">
        <v>3.6478873239436722</v>
      </c>
      <c r="V100" s="94">
        <v>3.4859154929577563</v>
      </c>
      <c r="W100" s="97" t="s">
        <v>114</v>
      </c>
      <c r="X100" s="92" t="s">
        <v>163</v>
      </c>
      <c r="Y100" s="91">
        <v>44561</v>
      </c>
      <c r="Z100" s="91" t="s">
        <v>298</v>
      </c>
      <c r="AA100" s="91" t="s">
        <v>278</v>
      </c>
    </row>
    <row r="101" spans="1:27" ht="15.6" customHeight="1" x14ac:dyDescent="0.25">
      <c r="A101" s="92" t="s">
        <v>331</v>
      </c>
      <c r="B101" s="92" t="s">
        <v>330</v>
      </c>
      <c r="C101" s="92" t="s">
        <v>329</v>
      </c>
      <c r="D101" s="92" t="s">
        <v>108</v>
      </c>
      <c r="E101" s="96">
        <v>78061</v>
      </c>
      <c r="F101" s="92" t="s">
        <v>109</v>
      </c>
      <c r="G101" s="92" t="s">
        <v>110</v>
      </c>
      <c r="H101" s="92" t="s">
        <v>105</v>
      </c>
      <c r="I101" s="95">
        <v>33.575396118924701</v>
      </c>
      <c r="J101" s="94">
        <v>1277.2112676056267</v>
      </c>
      <c r="K101" s="94">
        <v>129.38732394366201</v>
      </c>
      <c r="L101" s="94">
        <v>172.80985915492994</v>
      </c>
      <c r="M101" s="94">
        <v>73.74647887323971</v>
      </c>
      <c r="N101" s="94">
        <v>367.57746478873082</v>
      </c>
      <c r="O101" s="94">
        <v>1279.1901408450647</v>
      </c>
      <c r="P101" s="94">
        <v>1.4154929577464783</v>
      </c>
      <c r="Q101" s="94">
        <v>4.9718309859154939</v>
      </c>
      <c r="R101" s="94">
        <v>96.47887323943695</v>
      </c>
      <c r="S101" s="94">
        <v>69.098591549295946</v>
      </c>
      <c r="T101" s="94">
        <v>174.04929577464802</v>
      </c>
      <c r="U101" s="94">
        <v>1313.5281690140778</v>
      </c>
      <c r="V101" s="94">
        <v>1263.2183098591352</v>
      </c>
      <c r="W101" s="97">
        <v>1350</v>
      </c>
      <c r="X101" s="92" t="s">
        <v>280</v>
      </c>
      <c r="Y101" s="91">
        <v>44966</v>
      </c>
      <c r="Z101" s="91" t="s">
        <v>287</v>
      </c>
      <c r="AA101" s="91" t="s">
        <v>278</v>
      </c>
    </row>
    <row r="102" spans="1:27" ht="15.6" customHeight="1" x14ac:dyDescent="0.25">
      <c r="A102" s="92" t="s">
        <v>328</v>
      </c>
      <c r="B102" s="92" t="s">
        <v>327</v>
      </c>
      <c r="C102" s="92" t="s">
        <v>326</v>
      </c>
      <c r="D102" s="92" t="s">
        <v>152</v>
      </c>
      <c r="E102" s="96">
        <v>48060</v>
      </c>
      <c r="F102" s="92" t="s">
        <v>150</v>
      </c>
      <c r="G102" s="92" t="s">
        <v>113</v>
      </c>
      <c r="H102" s="92" t="s">
        <v>4</v>
      </c>
      <c r="I102" s="95">
        <v>41.348416289592798</v>
      </c>
      <c r="J102" s="94">
        <v>40.387323943661954</v>
      </c>
      <c r="K102" s="94">
        <v>11.88732394366197</v>
      </c>
      <c r="L102" s="94">
        <v>10.950704225352117</v>
      </c>
      <c r="M102" s="94">
        <v>7.042253521126761</v>
      </c>
      <c r="N102" s="94">
        <v>34.570422535211264</v>
      </c>
      <c r="O102" s="94">
        <v>35.697183098591537</v>
      </c>
      <c r="P102" s="94">
        <v>0</v>
      </c>
      <c r="Q102" s="94">
        <v>0</v>
      </c>
      <c r="R102" s="94">
        <v>10.014084507042256</v>
      </c>
      <c r="S102" s="94">
        <v>6.154929577464789</v>
      </c>
      <c r="T102" s="94">
        <v>7.802816901408451</v>
      </c>
      <c r="U102" s="94">
        <v>46.295774647887306</v>
      </c>
      <c r="V102" s="94">
        <v>60.380281690140862</v>
      </c>
      <c r="W102" s="97" t="s">
        <v>114</v>
      </c>
      <c r="X102" s="92" t="s">
        <v>280</v>
      </c>
      <c r="Y102" s="91">
        <v>45015</v>
      </c>
      <c r="Z102" s="91" t="s">
        <v>279</v>
      </c>
      <c r="AA102" s="91" t="s">
        <v>278</v>
      </c>
    </row>
    <row r="103" spans="1:27" ht="15.6" customHeight="1" x14ac:dyDescent="0.25">
      <c r="A103" s="92" t="s">
        <v>325</v>
      </c>
      <c r="B103" s="92" t="s">
        <v>324</v>
      </c>
      <c r="C103" s="92" t="s">
        <v>323</v>
      </c>
      <c r="D103" s="92" t="s">
        <v>108</v>
      </c>
      <c r="E103" s="96">
        <v>78017</v>
      </c>
      <c r="F103" s="92" t="s">
        <v>109</v>
      </c>
      <c r="G103" s="92" t="s">
        <v>104</v>
      </c>
      <c r="H103" s="92" t="s">
        <v>105</v>
      </c>
      <c r="I103" s="95">
        <v>41.999424626006899</v>
      </c>
      <c r="J103" s="94">
        <v>1835.6690140845362</v>
      </c>
      <c r="K103" s="94">
        <v>8.6971830985915481</v>
      </c>
      <c r="L103" s="94">
        <v>0.64788732394366189</v>
      </c>
      <c r="M103" s="94">
        <v>0</v>
      </c>
      <c r="N103" s="94">
        <v>0.33098591549295775</v>
      </c>
      <c r="O103" s="94">
        <v>278.02816901408403</v>
      </c>
      <c r="P103" s="94">
        <v>10.542253521126762</v>
      </c>
      <c r="Q103" s="94">
        <v>1556.1126760563561</v>
      </c>
      <c r="R103" s="94">
        <v>0</v>
      </c>
      <c r="S103" s="94">
        <v>8.4507042253521125E-2</v>
      </c>
      <c r="T103" s="94">
        <v>9.8098591549295779</v>
      </c>
      <c r="U103" s="94">
        <v>1835.1197183098875</v>
      </c>
      <c r="V103" s="94">
        <v>959.85915492958134</v>
      </c>
      <c r="W103" s="97">
        <v>2400</v>
      </c>
      <c r="X103" s="92" t="s">
        <v>280</v>
      </c>
      <c r="Y103" s="91">
        <v>44882</v>
      </c>
      <c r="Z103" s="91" t="s">
        <v>322</v>
      </c>
      <c r="AA103" s="91" t="s">
        <v>278</v>
      </c>
    </row>
    <row r="104" spans="1:27" x14ac:dyDescent="0.25">
      <c r="A104" s="92" t="s">
        <v>321</v>
      </c>
      <c r="B104" s="92" t="s">
        <v>320</v>
      </c>
      <c r="C104" s="92" t="s">
        <v>319</v>
      </c>
      <c r="D104" s="92" t="s">
        <v>155</v>
      </c>
      <c r="E104" s="96">
        <v>3820</v>
      </c>
      <c r="F104" s="92" t="s">
        <v>141</v>
      </c>
      <c r="G104" s="92" t="s">
        <v>113</v>
      </c>
      <c r="H104" s="92" t="s">
        <v>105</v>
      </c>
      <c r="I104" s="95">
        <v>77.961538461538495</v>
      </c>
      <c r="J104" s="94">
        <v>1</v>
      </c>
      <c r="K104" s="94">
        <v>0.852112676056338</v>
      </c>
      <c r="L104" s="94">
        <v>39.302816901408441</v>
      </c>
      <c r="M104" s="94">
        <v>34.33098591549296</v>
      </c>
      <c r="N104" s="94">
        <v>36.929577464788721</v>
      </c>
      <c r="O104" s="94">
        <v>29.154929577464785</v>
      </c>
      <c r="P104" s="94">
        <v>6.2605633802816909</v>
      </c>
      <c r="Q104" s="94">
        <v>3.1408450704225359</v>
      </c>
      <c r="R104" s="94">
        <v>26.02112676056338</v>
      </c>
      <c r="S104" s="94">
        <v>4.3802816901408459</v>
      </c>
      <c r="T104" s="94">
        <v>3.8380281690140849</v>
      </c>
      <c r="U104" s="94">
        <v>41.246478873239411</v>
      </c>
      <c r="V104" s="94">
        <v>45.288732394366221</v>
      </c>
      <c r="W104" s="93" t="s">
        <v>114</v>
      </c>
      <c r="X104" s="92" t="s">
        <v>280</v>
      </c>
      <c r="Y104" s="91">
        <v>45008</v>
      </c>
      <c r="Z104" s="91" t="s">
        <v>279</v>
      </c>
      <c r="AA104" s="91" t="s">
        <v>278</v>
      </c>
    </row>
    <row r="105" spans="1:27" ht="15.6" customHeight="1" x14ac:dyDescent="0.25">
      <c r="A105" s="92" t="s">
        <v>318</v>
      </c>
      <c r="B105" s="92" t="s">
        <v>317</v>
      </c>
      <c r="C105" s="92" t="s">
        <v>316</v>
      </c>
      <c r="D105" s="92" t="s">
        <v>106</v>
      </c>
      <c r="E105" s="96">
        <v>31815</v>
      </c>
      <c r="F105" s="92" t="s">
        <v>107</v>
      </c>
      <c r="G105" s="92" t="s">
        <v>104</v>
      </c>
      <c r="H105" s="92" t="s">
        <v>105</v>
      </c>
      <c r="I105" s="95">
        <v>53.853612167300398</v>
      </c>
      <c r="J105" s="94">
        <v>854.19014084506216</v>
      </c>
      <c r="K105" s="94">
        <v>132.09859154929558</v>
      </c>
      <c r="L105" s="94">
        <v>263.26760563380248</v>
      </c>
      <c r="M105" s="94">
        <v>272.81690140845063</v>
      </c>
      <c r="N105" s="94">
        <v>585.23943661971964</v>
      </c>
      <c r="O105" s="94">
        <v>730.24647887323192</v>
      </c>
      <c r="P105" s="94">
        <v>30.922535211267615</v>
      </c>
      <c r="Q105" s="94">
        <v>175.9647887323944</v>
      </c>
      <c r="R105" s="94">
        <v>232.89436619718299</v>
      </c>
      <c r="S105" s="94">
        <v>101.22535211267605</v>
      </c>
      <c r="T105" s="94">
        <v>77.957746478873247</v>
      </c>
      <c r="U105" s="94">
        <v>1110.2957746478837</v>
      </c>
      <c r="V105" s="94">
        <v>1000.3802816901423</v>
      </c>
      <c r="W105" s="97">
        <v>1600</v>
      </c>
      <c r="X105" s="92" t="s">
        <v>280</v>
      </c>
      <c r="Y105" s="91">
        <v>44987</v>
      </c>
      <c r="Z105" s="91" t="s">
        <v>287</v>
      </c>
      <c r="AA105" s="91" t="s">
        <v>278</v>
      </c>
    </row>
    <row r="106" spans="1:27" ht="15.6" customHeight="1" x14ac:dyDescent="0.25">
      <c r="A106" s="92" t="s">
        <v>315</v>
      </c>
      <c r="B106" s="92" t="s">
        <v>314</v>
      </c>
      <c r="C106" s="92" t="s">
        <v>313</v>
      </c>
      <c r="D106" s="92" t="s">
        <v>123</v>
      </c>
      <c r="E106" s="96">
        <v>87016</v>
      </c>
      <c r="F106" s="92" t="s">
        <v>124</v>
      </c>
      <c r="G106" s="92" t="s">
        <v>113</v>
      </c>
      <c r="H106" s="92" t="s">
        <v>4</v>
      </c>
      <c r="I106" s="95">
        <v>39.094452773613199</v>
      </c>
      <c r="J106" s="94">
        <v>365.07746478873059</v>
      </c>
      <c r="K106" s="94">
        <v>7.4577464788732408</v>
      </c>
      <c r="L106" s="94">
        <v>0.33098591549295775</v>
      </c>
      <c r="M106" s="94">
        <v>0.11971830985915494</v>
      </c>
      <c r="N106" s="94">
        <v>3.6338028169014103</v>
      </c>
      <c r="O106" s="94">
        <v>369.35211267605467</v>
      </c>
      <c r="P106" s="94">
        <v>0</v>
      </c>
      <c r="Q106" s="94">
        <v>0</v>
      </c>
      <c r="R106" s="94">
        <v>0.77464788732394363</v>
      </c>
      <c r="S106" s="94">
        <v>0.176056338028169</v>
      </c>
      <c r="T106" s="94">
        <v>2.0070422535211274</v>
      </c>
      <c r="U106" s="94">
        <v>370.02816901408283</v>
      </c>
      <c r="V106" s="94">
        <v>175.42957746478922</v>
      </c>
      <c r="W106" s="97">
        <v>505</v>
      </c>
      <c r="X106" s="92" t="s">
        <v>280</v>
      </c>
      <c r="Y106" s="91">
        <v>45218</v>
      </c>
      <c r="Z106" s="91" t="s">
        <v>287</v>
      </c>
      <c r="AA106" s="91" t="s">
        <v>278</v>
      </c>
    </row>
    <row r="107" spans="1:27" x14ac:dyDescent="0.25">
      <c r="A107" s="92" t="s">
        <v>312</v>
      </c>
      <c r="B107" s="92" t="s">
        <v>311</v>
      </c>
      <c r="C107" s="92" t="s">
        <v>310</v>
      </c>
      <c r="D107" s="92" t="s">
        <v>146</v>
      </c>
      <c r="E107" s="96">
        <v>74103</v>
      </c>
      <c r="F107" s="92" t="s">
        <v>128</v>
      </c>
      <c r="G107" s="92" t="s">
        <v>113</v>
      </c>
      <c r="H107" s="92" t="s">
        <v>105</v>
      </c>
      <c r="I107" s="95">
        <v>2.23943661971831</v>
      </c>
      <c r="J107" s="94">
        <v>0.73239436619718257</v>
      </c>
      <c r="K107" s="94">
        <v>0.99999999999999933</v>
      </c>
      <c r="L107" s="94">
        <v>1.0352112676056331</v>
      </c>
      <c r="M107" s="94">
        <v>0.64788732394366155</v>
      </c>
      <c r="N107" s="94">
        <v>2.5</v>
      </c>
      <c r="O107" s="94">
        <v>0.78169014084506983</v>
      </c>
      <c r="P107" s="94">
        <v>4.9295774647887321E-2</v>
      </c>
      <c r="Q107" s="94">
        <v>8.4507042253521125E-2</v>
      </c>
      <c r="R107" s="94">
        <v>0.32394366197183089</v>
      </c>
      <c r="S107" s="94">
        <v>0.18309859154929578</v>
      </c>
      <c r="T107" s="94">
        <v>0.16901408450704225</v>
      </c>
      <c r="U107" s="94">
        <v>2.7394366197183135</v>
      </c>
      <c r="V107" s="94">
        <v>2.352112676056338</v>
      </c>
      <c r="W107" s="93" t="s">
        <v>114</v>
      </c>
      <c r="X107" s="92" t="s">
        <v>280</v>
      </c>
      <c r="Y107" s="99">
        <v>45106</v>
      </c>
      <c r="Z107" s="98" t="s">
        <v>279</v>
      </c>
      <c r="AA107" s="98" t="s">
        <v>278</v>
      </c>
    </row>
    <row r="108" spans="1:27" ht="15.6" customHeight="1" x14ac:dyDescent="0.25">
      <c r="A108" s="92" t="s">
        <v>309</v>
      </c>
      <c r="B108" s="92" t="s">
        <v>308</v>
      </c>
      <c r="C108" s="92" t="s">
        <v>307</v>
      </c>
      <c r="D108" s="92" t="s">
        <v>303</v>
      </c>
      <c r="E108" s="96">
        <v>5403</v>
      </c>
      <c r="F108" s="92" t="s">
        <v>141</v>
      </c>
      <c r="G108" s="92" t="s">
        <v>113</v>
      </c>
      <c r="H108" s="92" t="s">
        <v>105</v>
      </c>
      <c r="I108" s="95">
        <v>2.3384615384615399</v>
      </c>
      <c r="J108" s="94">
        <v>1.9154929577464768</v>
      </c>
      <c r="K108" s="94">
        <v>0.27464788732394363</v>
      </c>
      <c r="L108" s="94">
        <v>0</v>
      </c>
      <c r="M108" s="94">
        <v>0</v>
      </c>
      <c r="N108" s="94">
        <v>0</v>
      </c>
      <c r="O108" s="94">
        <v>0</v>
      </c>
      <c r="P108" s="94">
        <v>7.7464788732394374E-2</v>
      </c>
      <c r="Q108" s="94">
        <v>2.1126760563380267</v>
      </c>
      <c r="R108" s="94">
        <v>0</v>
      </c>
      <c r="S108" s="94">
        <v>0</v>
      </c>
      <c r="T108" s="94">
        <v>0</v>
      </c>
      <c r="U108" s="94">
        <v>2.1901408450704207</v>
      </c>
      <c r="V108" s="94">
        <v>1.8098591549295755</v>
      </c>
      <c r="W108" s="97" t="s">
        <v>114</v>
      </c>
      <c r="X108" s="92" t="s">
        <v>302</v>
      </c>
      <c r="Y108" s="91" t="s">
        <v>302</v>
      </c>
      <c r="Z108" s="91" t="s">
        <v>302</v>
      </c>
      <c r="AA108" s="91" t="s">
        <v>302</v>
      </c>
    </row>
    <row r="109" spans="1:27" x14ac:dyDescent="0.25">
      <c r="A109" s="92" t="s">
        <v>306</v>
      </c>
      <c r="B109" s="92" t="s">
        <v>305</v>
      </c>
      <c r="C109" s="92" t="s">
        <v>304</v>
      </c>
      <c r="D109" s="92" t="s">
        <v>303</v>
      </c>
      <c r="E109" s="96">
        <v>5488</v>
      </c>
      <c r="F109" s="92" t="s">
        <v>141</v>
      </c>
      <c r="G109" s="92" t="s">
        <v>126</v>
      </c>
      <c r="H109" s="92" t="s">
        <v>105</v>
      </c>
      <c r="I109" s="95">
        <v>2.0884520884520898</v>
      </c>
      <c r="J109" s="94">
        <v>5.4225352112676477</v>
      </c>
      <c r="K109" s="94">
        <v>0.35915492957746464</v>
      </c>
      <c r="L109" s="94">
        <v>0.20422535211267601</v>
      </c>
      <c r="M109" s="94">
        <v>7.7464788732394374E-2</v>
      </c>
      <c r="N109" s="94">
        <v>0.45774647887323933</v>
      </c>
      <c r="O109" s="94">
        <v>5.5915492957746897</v>
      </c>
      <c r="P109" s="94">
        <v>0</v>
      </c>
      <c r="Q109" s="94">
        <v>1.4084507042253521E-2</v>
      </c>
      <c r="R109" s="94">
        <v>0</v>
      </c>
      <c r="S109" s="94">
        <v>0</v>
      </c>
      <c r="T109" s="94">
        <v>4.9295774647887321E-2</v>
      </c>
      <c r="U109" s="94">
        <v>6.0140845070422984</v>
      </c>
      <c r="V109" s="94">
        <v>5.0211267605634218</v>
      </c>
      <c r="W109" s="97" t="s">
        <v>114</v>
      </c>
      <c r="X109" s="92" t="s">
        <v>302</v>
      </c>
      <c r="Y109" s="91" t="s">
        <v>302</v>
      </c>
      <c r="Z109" s="91" t="s">
        <v>302</v>
      </c>
      <c r="AA109" s="91" t="s">
        <v>302</v>
      </c>
    </row>
    <row r="110" spans="1:27" x14ac:dyDescent="0.25">
      <c r="A110" s="92" t="s">
        <v>301</v>
      </c>
      <c r="B110" s="92" t="s">
        <v>300</v>
      </c>
      <c r="C110" s="92" t="s">
        <v>299</v>
      </c>
      <c r="D110" s="92" t="s">
        <v>173</v>
      </c>
      <c r="E110" s="96">
        <v>72701</v>
      </c>
      <c r="F110" s="92" t="s">
        <v>112</v>
      </c>
      <c r="G110" s="92" t="s">
        <v>126</v>
      </c>
      <c r="H110" s="92" t="s">
        <v>105</v>
      </c>
      <c r="I110" s="95">
        <v>1.56737588652482</v>
      </c>
      <c r="J110" s="94">
        <v>0.11971830985915494</v>
      </c>
      <c r="K110" s="94">
        <v>0.33098591549295764</v>
      </c>
      <c r="L110" s="94">
        <v>0.82394366197183022</v>
      </c>
      <c r="M110" s="94">
        <v>0.33098591549295764</v>
      </c>
      <c r="N110" s="94">
        <v>1.2253521126760554</v>
      </c>
      <c r="O110" s="94">
        <v>0.29577464788732388</v>
      </c>
      <c r="P110" s="94">
        <v>4.2253521126760563E-2</v>
      </c>
      <c r="Q110" s="94">
        <v>4.2253521126760563E-2</v>
      </c>
      <c r="R110" s="94">
        <v>0</v>
      </c>
      <c r="S110" s="94">
        <v>7.0422535211267607E-3</v>
      </c>
      <c r="T110" s="94">
        <v>0</v>
      </c>
      <c r="U110" s="94">
        <v>1.598591549295773</v>
      </c>
      <c r="V110" s="94">
        <v>1.4999999999999984</v>
      </c>
      <c r="W110" s="97" t="s">
        <v>114</v>
      </c>
      <c r="X110" s="92" t="s">
        <v>163</v>
      </c>
      <c r="Y110" s="91">
        <v>44930</v>
      </c>
      <c r="Z110" s="91" t="s">
        <v>298</v>
      </c>
      <c r="AA110" s="91" t="s">
        <v>278</v>
      </c>
    </row>
    <row r="111" spans="1:27" x14ac:dyDescent="0.25">
      <c r="A111" s="92" t="s">
        <v>297</v>
      </c>
      <c r="B111" s="92" t="s">
        <v>296</v>
      </c>
      <c r="C111" s="92" t="s">
        <v>295</v>
      </c>
      <c r="D111" s="92" t="s">
        <v>147</v>
      </c>
      <c r="E111" s="96">
        <v>89512</v>
      </c>
      <c r="F111" s="92" t="s">
        <v>148</v>
      </c>
      <c r="G111" s="92" t="s">
        <v>126</v>
      </c>
      <c r="H111" s="92" t="s">
        <v>105</v>
      </c>
      <c r="I111" s="95">
        <v>10.4513888888889</v>
      </c>
      <c r="J111" s="94">
        <v>0.33802816901408445</v>
      </c>
      <c r="K111" s="94">
        <v>1.0492957746478873</v>
      </c>
      <c r="L111" s="94">
        <v>2.5845070422535206</v>
      </c>
      <c r="M111" s="94">
        <v>6.7816901408450763</v>
      </c>
      <c r="N111" s="94">
        <v>9.5492957746478915</v>
      </c>
      <c r="O111" s="94">
        <v>0.77464788732394352</v>
      </c>
      <c r="P111" s="94">
        <v>0.42957746478873238</v>
      </c>
      <c r="Q111" s="94">
        <v>0</v>
      </c>
      <c r="R111" s="94">
        <v>4.1830985915492978</v>
      </c>
      <c r="S111" s="94">
        <v>1.1690140845070423</v>
      </c>
      <c r="T111" s="94">
        <v>0.18309859154929575</v>
      </c>
      <c r="U111" s="94">
        <v>5.21830985915493</v>
      </c>
      <c r="V111" s="94">
        <v>9.8239436619718337</v>
      </c>
      <c r="W111" s="97" t="s">
        <v>114</v>
      </c>
      <c r="X111" s="92" t="s">
        <v>280</v>
      </c>
      <c r="Y111" s="91">
        <v>45232</v>
      </c>
      <c r="Z111" s="91" t="s">
        <v>279</v>
      </c>
      <c r="AA111" s="91" t="s">
        <v>278</v>
      </c>
    </row>
    <row r="112" spans="1:27" x14ac:dyDescent="0.25">
      <c r="A112" s="92" t="s">
        <v>294</v>
      </c>
      <c r="B112" s="92" t="s">
        <v>293</v>
      </c>
      <c r="C112" s="92" t="s">
        <v>292</v>
      </c>
      <c r="D112" s="92" t="s">
        <v>133</v>
      </c>
      <c r="E112" s="96">
        <v>33073</v>
      </c>
      <c r="F112" s="92" t="s">
        <v>7</v>
      </c>
      <c r="G112" s="92" t="s">
        <v>110</v>
      </c>
      <c r="H112" s="92" t="s">
        <v>105</v>
      </c>
      <c r="I112" s="95">
        <v>47.330839123463399</v>
      </c>
      <c r="J112" s="94">
        <v>460.2605633802832</v>
      </c>
      <c r="K112" s="94">
        <v>141.5281690140842</v>
      </c>
      <c r="L112" s="94">
        <v>1.4084507042253521E-2</v>
      </c>
      <c r="M112" s="94">
        <v>1.4084507042253521E-2</v>
      </c>
      <c r="N112" s="94">
        <v>128.96478873239425</v>
      </c>
      <c r="O112" s="94">
        <v>383.88732394366178</v>
      </c>
      <c r="P112" s="94">
        <v>14.880281690140848</v>
      </c>
      <c r="Q112" s="94">
        <v>74.084507042253463</v>
      </c>
      <c r="R112" s="94">
        <v>13.04225352112676</v>
      </c>
      <c r="S112" s="94">
        <v>42.852112676056343</v>
      </c>
      <c r="T112" s="94">
        <v>27.704225352112672</v>
      </c>
      <c r="U112" s="94">
        <v>518.21830985915665</v>
      </c>
      <c r="V112" s="94">
        <v>372.19718309859343</v>
      </c>
      <c r="W112" s="93">
        <v>700</v>
      </c>
      <c r="X112" s="92" t="s">
        <v>280</v>
      </c>
      <c r="Y112" s="91">
        <v>45274</v>
      </c>
      <c r="Z112" s="91" t="s">
        <v>287</v>
      </c>
      <c r="AA112" s="90" t="s">
        <v>278</v>
      </c>
    </row>
    <row r="113" spans="1:27" x14ac:dyDescent="0.25">
      <c r="A113" s="92" t="s">
        <v>291</v>
      </c>
      <c r="B113" s="92" t="s">
        <v>290</v>
      </c>
      <c r="C113" s="92" t="s">
        <v>289</v>
      </c>
      <c r="D113" s="92" t="s">
        <v>108</v>
      </c>
      <c r="E113" s="96">
        <v>78041</v>
      </c>
      <c r="F113" s="92" t="s">
        <v>288</v>
      </c>
      <c r="G113" s="92" t="s">
        <v>104</v>
      </c>
      <c r="H113" s="92" t="s">
        <v>105</v>
      </c>
      <c r="I113" s="95">
        <v>36.971428571428604</v>
      </c>
      <c r="J113" s="94">
        <v>180.28169014084503</v>
      </c>
      <c r="K113" s="94">
        <v>2.8661971830985915</v>
      </c>
      <c r="L113" s="94">
        <v>21.028169014084508</v>
      </c>
      <c r="M113" s="94">
        <v>39.169014084507047</v>
      </c>
      <c r="N113" s="94">
        <v>17.429577464788728</v>
      </c>
      <c r="O113" s="94">
        <v>146.99295774647888</v>
      </c>
      <c r="P113" s="94">
        <v>13.746478873239438</v>
      </c>
      <c r="Q113" s="94">
        <v>65.176056338028346</v>
      </c>
      <c r="R113" s="94">
        <v>10.95774647887324</v>
      </c>
      <c r="S113" s="94">
        <v>4.204225352112676</v>
      </c>
      <c r="T113" s="94">
        <v>4.9859154929577461</v>
      </c>
      <c r="U113" s="94">
        <v>223.19718309859158</v>
      </c>
      <c r="V113" s="94">
        <v>186.1267605633806</v>
      </c>
      <c r="W113" s="93" t="s">
        <v>114</v>
      </c>
      <c r="X113" s="92" t="s">
        <v>280</v>
      </c>
      <c r="Y113" s="91">
        <v>44959</v>
      </c>
      <c r="Z113" s="91" t="s">
        <v>287</v>
      </c>
      <c r="AA113" s="90" t="s">
        <v>278</v>
      </c>
    </row>
    <row r="114" spans="1:27" x14ac:dyDescent="0.25">
      <c r="A114" s="92" t="s">
        <v>286</v>
      </c>
      <c r="B114" s="92" t="s">
        <v>285</v>
      </c>
      <c r="C114" s="92" t="s">
        <v>284</v>
      </c>
      <c r="D114" s="92" t="s">
        <v>168</v>
      </c>
      <c r="E114" s="96">
        <v>25309</v>
      </c>
      <c r="F114" s="92" t="s">
        <v>137</v>
      </c>
      <c r="G114" s="92" t="s">
        <v>113</v>
      </c>
      <c r="H114" s="92" t="s">
        <v>105</v>
      </c>
      <c r="I114" s="95">
        <v>6.0441176470588198</v>
      </c>
      <c r="J114" s="94">
        <v>2.8169014084507043E-2</v>
      </c>
      <c r="K114" s="94">
        <v>0.36619718309859156</v>
      </c>
      <c r="L114" s="94">
        <v>1.7535211267605624</v>
      </c>
      <c r="M114" s="94">
        <v>0.81690140845070414</v>
      </c>
      <c r="N114" s="94">
        <v>2.6901408450704212</v>
      </c>
      <c r="O114" s="94">
        <v>0.27464788732394368</v>
      </c>
      <c r="P114" s="94">
        <v>0</v>
      </c>
      <c r="Q114" s="94">
        <v>0</v>
      </c>
      <c r="R114" s="94">
        <v>0.11267605633802816</v>
      </c>
      <c r="S114" s="94">
        <v>7.0422535211267609E-2</v>
      </c>
      <c r="T114" s="94">
        <v>3.5211267605633804E-2</v>
      </c>
      <c r="U114" s="94">
        <v>2.7464788732394356</v>
      </c>
      <c r="V114" s="94">
        <v>2.5845070422535197</v>
      </c>
      <c r="W114" s="93" t="s">
        <v>114</v>
      </c>
      <c r="X114" s="92" t="s">
        <v>280</v>
      </c>
      <c r="Y114" s="91">
        <v>45008</v>
      </c>
      <c r="Z114" s="91" t="s">
        <v>279</v>
      </c>
      <c r="AA114" s="90" t="s">
        <v>278</v>
      </c>
    </row>
    <row r="115" spans="1:27" x14ac:dyDescent="0.25">
      <c r="A115" s="92" t="s">
        <v>283</v>
      </c>
      <c r="B115" s="92" t="s">
        <v>282</v>
      </c>
      <c r="C115" s="92" t="s">
        <v>281</v>
      </c>
      <c r="D115" s="92" t="s">
        <v>154</v>
      </c>
      <c r="E115" s="96">
        <v>2863</v>
      </c>
      <c r="F115" s="92" t="s">
        <v>141</v>
      </c>
      <c r="G115" s="92" t="s">
        <v>126</v>
      </c>
      <c r="H115" s="92" t="s">
        <v>4</v>
      </c>
      <c r="I115" s="95">
        <v>42.699453551912598</v>
      </c>
      <c r="J115" s="94">
        <v>38.676056338028133</v>
      </c>
      <c r="K115" s="94">
        <v>21.06338028169014</v>
      </c>
      <c r="L115" s="94">
        <v>0</v>
      </c>
      <c r="M115" s="94">
        <v>0</v>
      </c>
      <c r="N115" s="94">
        <v>13.85211267605634</v>
      </c>
      <c r="O115" s="94">
        <v>45.887323943661976</v>
      </c>
      <c r="P115" s="94">
        <v>0</v>
      </c>
      <c r="Q115" s="94">
        <v>0</v>
      </c>
      <c r="R115" s="94">
        <v>1.4859154929577465</v>
      </c>
      <c r="S115" s="94">
        <v>1.4014084507042253</v>
      </c>
      <c r="T115" s="94">
        <v>3.9295774647887325</v>
      </c>
      <c r="U115" s="94">
        <v>52.922535211267579</v>
      </c>
      <c r="V115" s="94">
        <v>38.429577464788714</v>
      </c>
      <c r="W115" s="93" t="s">
        <v>114</v>
      </c>
      <c r="X115" s="92" t="s">
        <v>280</v>
      </c>
      <c r="Y115" s="91">
        <v>45008</v>
      </c>
      <c r="Z115" s="91" t="s">
        <v>279</v>
      </c>
      <c r="AA115" s="90" t="s">
        <v>278</v>
      </c>
    </row>
    <row r="116" spans="1:27" x14ac:dyDescent="0.25">
      <c r="A116" s="89" t="s">
        <v>277</v>
      </c>
      <c r="B116" s="78"/>
      <c r="C116" s="78"/>
      <c r="D116" s="78"/>
      <c r="E116" s="83"/>
      <c r="F116" s="78"/>
      <c r="G116" s="78"/>
      <c r="H116" s="78"/>
      <c r="I116" s="82"/>
      <c r="J116" s="81"/>
      <c r="K116" s="81"/>
      <c r="L116" s="81"/>
      <c r="M116" s="81"/>
      <c r="N116" s="81"/>
      <c r="O116" s="81"/>
      <c r="P116" s="81"/>
      <c r="Q116" s="81"/>
      <c r="R116" s="81"/>
      <c r="S116" s="81"/>
      <c r="T116" s="81"/>
      <c r="U116" s="81"/>
      <c r="V116" s="81"/>
      <c r="W116" s="80"/>
      <c r="X116" s="78"/>
      <c r="Y116" s="79"/>
      <c r="Z116" s="78"/>
      <c r="AA116" s="78"/>
    </row>
    <row r="117" spans="1:27" x14ac:dyDescent="0.25">
      <c r="A117" s="89" t="s">
        <v>276</v>
      </c>
      <c r="B117" s="88"/>
      <c r="C117" s="88"/>
      <c r="D117" s="88"/>
      <c r="E117" s="87"/>
      <c r="F117" s="78"/>
      <c r="G117" s="78"/>
      <c r="H117" s="78"/>
      <c r="I117" s="82"/>
      <c r="J117" s="81"/>
      <c r="K117" s="81"/>
      <c r="L117" s="81"/>
      <c r="M117" s="81"/>
      <c r="N117" s="81"/>
      <c r="O117" s="81"/>
      <c r="P117" s="81"/>
      <c r="Q117" s="81"/>
      <c r="R117" s="81"/>
      <c r="S117" s="81"/>
      <c r="T117" s="81"/>
      <c r="U117" s="81"/>
      <c r="V117" s="81"/>
      <c r="W117" s="80"/>
      <c r="X117" s="78"/>
      <c r="Y117" s="79"/>
      <c r="Z117" s="78"/>
      <c r="AA117" s="78"/>
    </row>
    <row r="118" spans="1:27" x14ac:dyDescent="0.25">
      <c r="A118" s="75" t="s">
        <v>275</v>
      </c>
      <c r="B118" s="88"/>
      <c r="C118" s="88"/>
      <c r="D118" s="88"/>
      <c r="E118" s="87"/>
      <c r="F118" s="78"/>
      <c r="G118" s="78"/>
      <c r="H118" s="78"/>
      <c r="I118" s="82"/>
      <c r="J118" s="81"/>
      <c r="K118" s="81"/>
      <c r="L118" s="81"/>
      <c r="M118" s="81"/>
      <c r="N118" s="81"/>
      <c r="O118" s="81"/>
      <c r="P118" s="81"/>
      <c r="Q118" s="81"/>
      <c r="R118" s="81"/>
      <c r="S118" s="81"/>
      <c r="T118" s="81"/>
      <c r="U118" s="81"/>
      <c r="V118" s="81"/>
      <c r="W118" s="80"/>
      <c r="X118" s="78"/>
      <c r="Y118" s="79"/>
      <c r="Z118" s="78"/>
      <c r="AA118" s="78"/>
    </row>
    <row r="119" spans="1:27" x14ac:dyDescent="0.25">
      <c r="A119" s="86" t="s">
        <v>274</v>
      </c>
      <c r="F119" s="78"/>
      <c r="G119" s="78"/>
      <c r="H119" s="78"/>
      <c r="I119" s="82"/>
      <c r="J119" s="81"/>
      <c r="K119" s="81"/>
      <c r="L119" s="81"/>
      <c r="M119" s="81"/>
      <c r="N119" s="81"/>
      <c r="O119" s="81"/>
      <c r="P119" s="81"/>
      <c r="Q119" s="81"/>
      <c r="R119" s="81"/>
      <c r="S119" s="81"/>
      <c r="T119" s="81"/>
      <c r="U119" s="81"/>
      <c r="V119" s="81"/>
      <c r="W119" s="80"/>
      <c r="X119" s="78"/>
      <c r="Y119" s="79"/>
      <c r="Z119" s="78"/>
      <c r="AA119" s="78"/>
    </row>
    <row r="120" spans="1:27" x14ac:dyDescent="0.25">
      <c r="A120" s="75" t="s">
        <v>273</v>
      </c>
      <c r="B120" s="85"/>
      <c r="C120" s="85"/>
      <c r="D120" s="85"/>
      <c r="E120" s="84"/>
      <c r="F120" s="78"/>
      <c r="G120" s="78"/>
      <c r="H120" s="78"/>
      <c r="I120" s="82"/>
      <c r="J120" s="81"/>
      <c r="K120" s="81"/>
      <c r="L120" s="81"/>
      <c r="M120" s="81"/>
      <c r="N120" s="81"/>
      <c r="O120" s="81"/>
      <c r="P120" s="81"/>
      <c r="Q120" s="81"/>
      <c r="R120" s="81"/>
      <c r="S120" s="81"/>
      <c r="T120" s="81"/>
      <c r="U120" s="81"/>
      <c r="V120" s="81"/>
      <c r="W120" s="80"/>
      <c r="X120" s="78"/>
      <c r="Y120" s="79"/>
      <c r="Z120" s="78"/>
      <c r="AA120" s="78"/>
    </row>
    <row r="121" spans="1:27" x14ac:dyDescent="0.25">
      <c r="B121" s="78"/>
      <c r="C121" s="78"/>
      <c r="D121" s="78"/>
      <c r="E121" s="83"/>
      <c r="F121" s="78"/>
      <c r="G121" s="78"/>
      <c r="H121" s="78"/>
      <c r="I121" s="82"/>
      <c r="J121" s="81"/>
      <c r="K121" s="81"/>
      <c r="L121" s="81"/>
      <c r="M121" s="81"/>
      <c r="N121" s="81"/>
      <c r="O121" s="81"/>
      <c r="P121" s="81"/>
      <c r="Q121" s="81"/>
      <c r="R121" s="81"/>
      <c r="S121" s="81"/>
      <c r="T121" s="81"/>
      <c r="U121" s="81"/>
      <c r="V121" s="81"/>
      <c r="W121" s="80"/>
      <c r="X121" s="78"/>
      <c r="Y121" s="79"/>
      <c r="Z121" s="78"/>
      <c r="AA121" s="78"/>
    </row>
  </sheetData>
  <mergeCells count="13">
    <mergeCell ref="A1:D1"/>
    <mergeCell ref="A2:D2"/>
    <mergeCell ref="A3:D3"/>
    <mergeCell ref="E3:H3"/>
    <mergeCell ref="I3:L3"/>
    <mergeCell ref="U3:X3"/>
    <mergeCell ref="Y3:AA3"/>
    <mergeCell ref="J5:M5"/>
    <mergeCell ref="N5:Q5"/>
    <mergeCell ref="R5:U5"/>
    <mergeCell ref="W5:AA5"/>
    <mergeCell ref="M3:P3"/>
    <mergeCell ref="Q3:T3"/>
  </mergeCells>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B6C83-4196-4A74-B982-0147DB7DC40A}">
  <dimension ref="A1:F26"/>
  <sheetViews>
    <sheetView zoomScaleNormal="100" workbookViewId="0">
      <selection activeCell="A18" sqref="A18"/>
    </sheetView>
  </sheetViews>
  <sheetFormatPr defaultRowHeight="15" x14ac:dyDescent="0.25"/>
  <cols>
    <col min="1" max="1" width="51.28515625" bestFit="1" customWidth="1"/>
    <col min="2" max="2" width="19" customWidth="1"/>
  </cols>
  <sheetData>
    <row r="1" spans="1:6" ht="26.25" x14ac:dyDescent="0.25">
      <c r="A1" s="413" t="s">
        <v>10</v>
      </c>
      <c r="B1" s="413"/>
      <c r="C1" s="413"/>
      <c r="D1" s="413"/>
      <c r="E1" s="413"/>
      <c r="F1" s="413"/>
    </row>
    <row r="2" spans="1:6" ht="15" customHeight="1" x14ac:dyDescent="0.25"/>
    <row r="3" spans="1:6" ht="15.75" thickBot="1" x14ac:dyDescent="0.3">
      <c r="A3" s="11" t="s">
        <v>631</v>
      </c>
      <c r="B3" s="11"/>
      <c r="C3" s="11"/>
      <c r="D3" s="11"/>
      <c r="E3" s="11"/>
    </row>
    <row r="4" spans="1:6" x14ac:dyDescent="0.25">
      <c r="A4" s="137" t="s">
        <v>630</v>
      </c>
      <c r="B4" s="136" t="s">
        <v>176</v>
      </c>
    </row>
    <row r="5" spans="1:6" ht="15.75" thickBot="1" x14ac:dyDescent="0.3">
      <c r="A5" s="135" t="s">
        <v>629</v>
      </c>
      <c r="B5" s="134">
        <v>93</v>
      </c>
    </row>
    <row r="6" spans="1:6" ht="15.75" thickBot="1" x14ac:dyDescent="0.3">
      <c r="A6" s="133" t="s">
        <v>628</v>
      </c>
      <c r="B6" s="132">
        <v>45</v>
      </c>
    </row>
    <row r="7" spans="1:6" ht="15" customHeight="1" thickBot="1" x14ac:dyDescent="0.3">
      <c r="A7" s="131" t="s">
        <v>627</v>
      </c>
      <c r="B7" s="130">
        <v>20</v>
      </c>
      <c r="C7" s="129"/>
    </row>
    <row r="8" spans="1:6" ht="15.75" thickBot="1" x14ac:dyDescent="0.3">
      <c r="A8" s="128" t="s">
        <v>626</v>
      </c>
      <c r="B8" s="127">
        <v>25</v>
      </c>
    </row>
    <row r="9" spans="1:6" x14ac:dyDescent="0.25">
      <c r="A9" s="126" t="s">
        <v>625</v>
      </c>
      <c r="B9" s="125">
        <v>11</v>
      </c>
    </row>
    <row r="10" spans="1:6" x14ac:dyDescent="0.25">
      <c r="A10" s="124" t="s">
        <v>624</v>
      </c>
      <c r="B10" s="123">
        <v>6</v>
      </c>
    </row>
    <row r="11" spans="1:6" x14ac:dyDescent="0.25">
      <c r="A11" s="124" t="s">
        <v>623</v>
      </c>
      <c r="B11" s="123">
        <v>5</v>
      </c>
    </row>
    <row r="12" spans="1:6" x14ac:dyDescent="0.25">
      <c r="A12" s="124" t="s">
        <v>622</v>
      </c>
      <c r="B12" s="123">
        <v>4</v>
      </c>
    </row>
    <row r="13" spans="1:6" x14ac:dyDescent="0.25">
      <c r="A13" s="124" t="s">
        <v>621</v>
      </c>
      <c r="B13" s="123">
        <v>4</v>
      </c>
    </row>
    <row r="14" spans="1:6" x14ac:dyDescent="0.25">
      <c r="A14" s="124" t="s">
        <v>620</v>
      </c>
      <c r="B14" s="123">
        <v>3</v>
      </c>
    </row>
    <row r="15" spans="1:6" x14ac:dyDescent="0.25">
      <c r="A15" s="124" t="s">
        <v>619</v>
      </c>
      <c r="B15" s="123">
        <v>3</v>
      </c>
    </row>
    <row r="16" spans="1:6" x14ac:dyDescent="0.25">
      <c r="A16" s="124" t="s">
        <v>618</v>
      </c>
      <c r="B16" s="123">
        <v>2</v>
      </c>
    </row>
    <row r="17" spans="1:2" x14ac:dyDescent="0.25">
      <c r="A17" s="124" t="s">
        <v>617</v>
      </c>
      <c r="B17" s="123">
        <v>2</v>
      </c>
    </row>
    <row r="18" spans="1:2" x14ac:dyDescent="0.25">
      <c r="A18" s="124" t="s">
        <v>616</v>
      </c>
      <c r="B18" s="123">
        <v>1</v>
      </c>
    </row>
    <row r="19" spans="1:2" x14ac:dyDescent="0.25">
      <c r="A19" s="124" t="s">
        <v>615</v>
      </c>
      <c r="B19" s="123">
        <v>1</v>
      </c>
    </row>
    <row r="20" spans="1:2" x14ac:dyDescent="0.25">
      <c r="A20" s="124" t="s">
        <v>614</v>
      </c>
      <c r="B20" s="123">
        <v>1</v>
      </c>
    </row>
    <row r="21" spans="1:2" x14ac:dyDescent="0.25">
      <c r="A21" s="124" t="s">
        <v>613</v>
      </c>
      <c r="B21" s="123">
        <v>1</v>
      </c>
    </row>
    <row r="22" spans="1:2" x14ac:dyDescent="0.25">
      <c r="A22" s="124" t="s">
        <v>612</v>
      </c>
      <c r="B22" s="123">
        <v>1</v>
      </c>
    </row>
    <row r="23" spans="1:2" x14ac:dyDescent="0.25">
      <c r="A23" s="429" t="s">
        <v>611</v>
      </c>
      <c r="B23" s="429"/>
    </row>
    <row r="24" spans="1:2" x14ac:dyDescent="0.25">
      <c r="A24" s="429"/>
      <c r="B24" s="429"/>
    </row>
    <row r="25" spans="1:2" x14ac:dyDescent="0.25">
      <c r="A25" s="429"/>
      <c r="B25" s="429"/>
    </row>
    <row r="26" spans="1:2" x14ac:dyDescent="0.25">
      <c r="A26" s="429"/>
      <c r="B26" s="429"/>
    </row>
  </sheetData>
  <mergeCells count="2">
    <mergeCell ref="A1:F1"/>
    <mergeCell ref="A23:B2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7123c9e0203bc830e8bb81d00384bf13">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789306ee138070992afe4a84bf7d969c"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25A08AC0-783C-4C1B-927A-AB27E36B29B1}">
  <ds:schemaRefs>
    <ds:schemaRef ds:uri="http://www.w3.org/XML/1998/namespace"/>
    <ds:schemaRef ds:uri="http://schemas.microsoft.com/office/2006/documentManagement/types"/>
    <ds:schemaRef ds:uri="http://purl.org/dc/elements/1.1/"/>
    <ds:schemaRef ds:uri="http://purl.org/dc/dcmitype/"/>
    <ds:schemaRef ds:uri="51f64f43-848e-4f71-a29c-5b275075194e"/>
    <ds:schemaRef ds:uri="http://schemas.microsoft.com/office/infopath/2007/PartnerControls"/>
    <ds:schemaRef ds:uri="http://purl.org/dc/terms/"/>
    <ds:schemaRef ds:uri="http://schemas.openxmlformats.org/package/2006/metadata/core-properties"/>
    <ds:schemaRef ds:uri="9225b539-7b15-42b2-871d-c20cb6e17ae7"/>
    <ds:schemaRef ds:uri="http://schemas.microsoft.com/office/2006/metadata/properties"/>
  </ds:schemaRefs>
</ds:datastoreItem>
</file>

<file path=customXml/itemProps3.xml><?xml version="1.0" encoding="utf-8"?>
<ds:datastoreItem xmlns:ds="http://schemas.openxmlformats.org/officeDocument/2006/customXml" ds:itemID="{C1D7C8AD-6324-42E1-AB6D-FC61458134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Header</vt:lpstr>
      <vt:lpstr>ATD FY24 YTD</vt:lpstr>
      <vt:lpstr>ATD EOFY23 </vt:lpstr>
      <vt:lpstr>Detention FY24</vt:lpstr>
      <vt:lpstr> ICLOS and Detainees</vt:lpstr>
      <vt:lpstr>Monthly Bond Statistics</vt:lpstr>
      <vt:lpstr>Semiannual</vt:lpstr>
      <vt:lpstr>Facilities FY24</vt:lpstr>
      <vt:lpstr>Trans. Detainee Pop.</vt:lpstr>
      <vt:lpstr>Vulnerable &amp; Special Population</vt:lpstr>
      <vt:lpstr>Footnotes</vt:lpstr>
      <vt:lpstr>'Detention FY24'!Print_Area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Landsaw II, Paul A</cp:lastModifiedBy>
  <cp:lastPrinted>2020-02-10T19:14:43Z</cp:lastPrinted>
  <dcterms:created xsi:type="dcterms:W3CDTF">2020-01-31T18:40:16Z</dcterms:created>
  <dcterms:modified xsi:type="dcterms:W3CDTF">2024-02-29T16:37:06Z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