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0311/Final/"/>
    </mc:Choice>
  </mc:AlternateContent>
  <xr:revisionPtr revIDLastSave="6" documentId="8_{A0FF8A1D-6F03-473C-B7A1-050A6FB1863E}" xr6:coauthVersionLast="47" xr6:coauthVersionMax="47" xr10:uidLastSave="{76012B5E-E3F1-4220-8CE2-2EFDF9BB26C0}"/>
  <bookViews>
    <workbookView xWindow="-57720" yWindow="-120" windowWidth="29040" windowHeight="15840" tabRatio="668" firstSheet="2" activeTab="3" xr2:uid="{00000000-000D-0000-FFFF-FFFF00000000}"/>
  </bookViews>
  <sheets>
    <sheet name="Header" sheetId="9" r:id="rId1"/>
    <sheet name="ATD FY24 YTD" sheetId="12" r:id="rId2"/>
    <sheet name="ATD EOFY23 " sheetId="14" r:id="rId3"/>
    <sheet name="Detention FY24" sheetId="18" r:id="rId4"/>
    <sheet name=" ICLOS and Detainees" sheetId="19" r:id="rId5"/>
    <sheet name="Monthly Bond Statistics" sheetId="20" r:id="rId6"/>
    <sheet name="Semiannual" sheetId="21" r:id="rId7"/>
    <sheet name="Facilities FY24" sheetId="15" r:id="rId8"/>
    <sheet name="Trans. Detainee Pop." sheetId="16" r:id="rId9"/>
    <sheet name="Vulnerable &amp; Special Population" sheetId="17" r:id="rId10"/>
    <sheet name="Footnotes" sheetId="22" r:id="rId11"/>
  </sheets>
  <definedNames>
    <definedName name="_xlnm._FilterDatabase" localSheetId="6" hidden="1">Semiannual!$A$85:$F$101</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0" l="1"/>
  <c r="N6" i="20"/>
  <c r="M6" i="20"/>
  <c r="L6" i="20"/>
  <c r="K6" i="20"/>
  <c r="J6" i="20"/>
  <c r="I6" i="20"/>
  <c r="H6" i="20"/>
  <c r="G6" i="20"/>
  <c r="F6" i="20"/>
  <c r="E6" i="20"/>
  <c r="D6" i="20"/>
  <c r="C6" i="20"/>
  <c r="B6" i="20"/>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B33" i="19"/>
  <c r="AC32" i="19"/>
  <c r="AB32" i="19"/>
  <c r="AA32" i="19"/>
  <c r="Z32" i="19"/>
  <c r="Y32" i="19"/>
  <c r="X32" i="19"/>
  <c r="W32" i="19"/>
  <c r="V32" i="19"/>
  <c r="U32" i="19"/>
  <c r="T32" i="19"/>
  <c r="S32" i="19"/>
  <c r="R32" i="19"/>
  <c r="Q32" i="19"/>
  <c r="P32" i="19"/>
  <c r="O32" i="19"/>
  <c r="N32" i="19"/>
  <c r="M32" i="19"/>
  <c r="L32" i="19"/>
  <c r="K32" i="19"/>
  <c r="J32" i="19"/>
  <c r="I32" i="19"/>
  <c r="H32" i="19"/>
  <c r="G32" i="19"/>
  <c r="F32" i="19"/>
  <c r="E32" i="19"/>
  <c r="D32" i="19"/>
  <c r="C32" i="19"/>
  <c r="B32" i="19"/>
  <c r="AC31" i="19"/>
  <c r="AB31" i="19"/>
  <c r="AA31" i="19"/>
  <c r="Z31" i="19"/>
  <c r="Y31" i="19"/>
  <c r="X31" i="19"/>
  <c r="W31" i="19"/>
  <c r="V31" i="19"/>
  <c r="U31" i="19"/>
  <c r="T31" i="19"/>
  <c r="S31" i="19"/>
  <c r="R31" i="19"/>
  <c r="Q31" i="19"/>
  <c r="P31" i="19"/>
  <c r="O31" i="19"/>
  <c r="N31" i="19"/>
  <c r="M31" i="19"/>
  <c r="L31" i="19"/>
  <c r="K31" i="19"/>
  <c r="J31" i="19"/>
  <c r="I31" i="19"/>
  <c r="H31" i="19"/>
  <c r="G31" i="19"/>
  <c r="F31" i="19"/>
  <c r="E31" i="19"/>
  <c r="D31" i="19"/>
  <c r="C31" i="19"/>
  <c r="B31" i="19"/>
  <c r="AC30" i="19"/>
  <c r="AC34" i="19" s="1"/>
  <c r="AB30" i="19"/>
  <c r="AB34" i="19" s="1"/>
  <c r="AA30" i="19"/>
  <c r="AA34" i="19" s="1"/>
  <c r="Z30" i="19"/>
  <c r="Z34" i="19" s="1"/>
  <c r="Y30" i="19"/>
  <c r="Y34" i="19" s="1"/>
  <c r="X30" i="19"/>
  <c r="X34" i="19" s="1"/>
  <c r="W30" i="19"/>
  <c r="W34" i="19" s="1"/>
  <c r="V30" i="19"/>
  <c r="V34" i="19" s="1"/>
  <c r="U30" i="19"/>
  <c r="U34" i="19" s="1"/>
  <c r="T30" i="19"/>
  <c r="T34" i="19" s="1"/>
  <c r="S30" i="19"/>
  <c r="S34" i="19" s="1"/>
  <c r="R30" i="19"/>
  <c r="R34" i="19" s="1"/>
  <c r="Q30" i="19"/>
  <c r="Q34" i="19" s="1"/>
  <c r="P30" i="19"/>
  <c r="P34" i="19" s="1"/>
  <c r="O30" i="19"/>
  <c r="O34" i="19" s="1"/>
  <c r="N30" i="19"/>
  <c r="N34" i="19" s="1"/>
  <c r="M30" i="19"/>
  <c r="M34" i="19" s="1"/>
  <c r="L30" i="19"/>
  <c r="L34" i="19" s="1"/>
  <c r="K30" i="19"/>
  <c r="K34" i="19" s="1"/>
  <c r="J30" i="19"/>
  <c r="J34" i="19" s="1"/>
  <c r="I30" i="19"/>
  <c r="I34" i="19" s="1"/>
  <c r="H30" i="19"/>
  <c r="H34" i="19" s="1"/>
  <c r="G30" i="19"/>
  <c r="G34" i="19" s="1"/>
  <c r="F30" i="19"/>
  <c r="F34" i="19" s="1"/>
  <c r="E30" i="19"/>
  <c r="E34" i="19" s="1"/>
  <c r="D30" i="19"/>
  <c r="D34" i="19" s="1"/>
  <c r="C30" i="19"/>
  <c r="C34" i="19" s="1"/>
  <c r="B30" i="19"/>
  <c r="B34" i="19" s="1"/>
  <c r="O152" i="18"/>
  <c r="O151" i="18"/>
  <c r="O150" i="18"/>
  <c r="O149" i="18"/>
  <c r="O148" i="18"/>
  <c r="O147" i="18"/>
  <c r="N143" i="18"/>
  <c r="N142" i="18"/>
  <c r="N141" i="18"/>
  <c r="O85" i="18"/>
  <c r="O84" i="18"/>
  <c r="O83" i="18"/>
  <c r="N82" i="18"/>
  <c r="M82" i="18"/>
  <c r="L82" i="18"/>
  <c r="K82" i="18"/>
  <c r="J82" i="18"/>
  <c r="I82" i="18"/>
  <c r="H82" i="18"/>
  <c r="G82" i="18"/>
  <c r="O82" i="18" s="1"/>
  <c r="F82" i="18"/>
  <c r="E82" i="18"/>
  <c r="D82" i="18"/>
  <c r="C82" i="18"/>
  <c r="O81" i="18"/>
  <c r="O80" i="18"/>
  <c r="O79" i="18"/>
  <c r="N78" i="18"/>
  <c r="M78" i="18"/>
  <c r="L78" i="18"/>
  <c r="K78" i="18"/>
  <c r="J78" i="18"/>
  <c r="I78" i="18"/>
  <c r="H78" i="18"/>
  <c r="G78" i="18"/>
  <c r="O78" i="18" s="1"/>
  <c r="F78" i="18"/>
  <c r="E78" i="18"/>
  <c r="D78" i="18"/>
  <c r="C78" i="18"/>
  <c r="O77" i="18"/>
  <c r="O76" i="18"/>
  <c r="O75" i="18"/>
  <c r="N74" i="18"/>
  <c r="M74" i="18"/>
  <c r="L74" i="18"/>
  <c r="K74" i="18"/>
  <c r="J74" i="18"/>
  <c r="I74" i="18"/>
  <c r="H74" i="18"/>
  <c r="G74" i="18"/>
  <c r="O74" i="18" s="1"/>
  <c r="F74" i="18"/>
  <c r="E74" i="18"/>
  <c r="D74" i="18"/>
  <c r="C74" i="18"/>
  <c r="O73" i="18"/>
  <c r="O72" i="18"/>
  <c r="O71" i="18"/>
  <c r="N70" i="18"/>
  <c r="M70" i="18"/>
  <c r="L70" i="18"/>
  <c r="K70" i="18"/>
  <c r="J70" i="18"/>
  <c r="I70" i="18"/>
  <c r="H70" i="18"/>
  <c r="G70" i="18"/>
  <c r="O70" i="18" s="1"/>
  <c r="F70" i="18"/>
  <c r="E70" i="18"/>
  <c r="D70" i="18"/>
  <c r="C70" i="18"/>
  <c r="O69" i="18"/>
  <c r="O68" i="18"/>
  <c r="O67" i="18"/>
  <c r="N66" i="18"/>
  <c r="M66" i="18"/>
  <c r="L66" i="18"/>
  <c r="K66" i="18"/>
  <c r="J66" i="18"/>
  <c r="I66" i="18"/>
  <c r="H66" i="18"/>
  <c r="G66" i="18"/>
  <c r="O66" i="18" s="1"/>
  <c r="F66" i="18"/>
  <c r="E66" i="18"/>
  <c r="D66" i="18"/>
  <c r="C66" i="18"/>
  <c r="O65" i="18"/>
  <c r="O64" i="18"/>
  <c r="O63" i="18"/>
  <c r="N62" i="18"/>
  <c r="M62" i="18"/>
  <c r="L62" i="18"/>
  <c r="K62" i="18"/>
  <c r="J62" i="18"/>
  <c r="I62" i="18"/>
  <c r="H62" i="18"/>
  <c r="G62" i="18"/>
  <c r="O62" i="18" s="1"/>
  <c r="F62" i="18"/>
  <c r="E62" i="18"/>
  <c r="D62" i="18"/>
  <c r="C62" i="18"/>
  <c r="O61" i="18"/>
  <c r="O60" i="18"/>
  <c r="O59" i="18"/>
  <c r="N58" i="18"/>
  <c r="M58" i="18"/>
  <c r="L58" i="18"/>
  <c r="K58" i="18"/>
  <c r="J58" i="18"/>
  <c r="I58" i="18"/>
  <c r="H58" i="18"/>
  <c r="G58" i="18"/>
  <c r="O58" i="18" s="1"/>
  <c r="F58" i="18"/>
  <c r="E58" i="18"/>
  <c r="D58" i="18"/>
  <c r="C58" i="18"/>
  <c r="O57" i="18"/>
  <c r="O56" i="18"/>
  <c r="O55" i="18"/>
  <c r="O54" i="18"/>
  <c r="N54" i="18"/>
  <c r="M54" i="18"/>
  <c r="L54" i="18"/>
  <c r="K54" i="18"/>
  <c r="J54" i="18"/>
  <c r="I54" i="18"/>
  <c r="H54" i="18"/>
  <c r="G54" i="18"/>
  <c r="F54" i="18"/>
  <c r="E54" i="18"/>
  <c r="D54" i="18"/>
  <c r="C54" i="18"/>
  <c r="O53" i="18"/>
  <c r="O52" i="18"/>
  <c r="O51" i="18"/>
  <c r="N50" i="18"/>
  <c r="M50" i="18"/>
  <c r="L50" i="18"/>
  <c r="K50" i="18"/>
  <c r="J50" i="18"/>
  <c r="I50" i="18"/>
  <c r="H50" i="18"/>
  <c r="G50" i="18"/>
  <c r="O50" i="18" s="1"/>
  <c r="F50" i="18"/>
  <c r="E50" i="18"/>
  <c r="D50" i="18"/>
  <c r="C50" i="18"/>
  <c r="O49" i="18"/>
  <c r="O48" i="18"/>
  <c r="O47" i="18"/>
  <c r="N46" i="18"/>
  <c r="M46" i="18"/>
  <c r="L46" i="18"/>
  <c r="K46" i="18"/>
  <c r="J46" i="18"/>
  <c r="I46" i="18"/>
  <c r="H46" i="18"/>
  <c r="G46" i="18"/>
  <c r="O46" i="18" s="1"/>
  <c r="F46" i="18"/>
  <c r="E46" i="18"/>
  <c r="D46" i="18"/>
  <c r="C46" i="18"/>
  <c r="O45" i="18"/>
  <c r="O44" i="18"/>
  <c r="O40" i="18" s="1"/>
  <c r="O43" i="18"/>
  <c r="N42" i="18"/>
  <c r="M42" i="18"/>
  <c r="L42" i="18"/>
  <c r="K42" i="18"/>
  <c r="J42" i="18"/>
  <c r="I42" i="18"/>
  <c r="H42" i="18"/>
  <c r="G42" i="18"/>
  <c r="O42" i="18" s="1"/>
  <c r="F42" i="18"/>
  <c r="E42" i="18"/>
  <c r="D42" i="18"/>
  <c r="C42" i="18"/>
  <c r="O41" i="18"/>
  <c r="O39" i="18"/>
  <c r="O38" i="18"/>
  <c r="N38" i="18"/>
  <c r="M38" i="18"/>
  <c r="L38" i="18"/>
  <c r="K38" i="18"/>
  <c r="K37" i="18" s="1"/>
  <c r="J38" i="18"/>
  <c r="J37" i="18" s="1"/>
  <c r="I38" i="18"/>
  <c r="I37" i="18" s="1"/>
  <c r="H38" i="18"/>
  <c r="H37" i="18" s="1"/>
  <c r="G38" i="18"/>
  <c r="G37" i="18" s="1"/>
  <c r="F38" i="18"/>
  <c r="E38" i="18"/>
  <c r="D38" i="18"/>
  <c r="C38" i="18"/>
  <c r="N37" i="18"/>
  <c r="M37" i="18"/>
  <c r="L37" i="18"/>
  <c r="F37" i="18"/>
  <c r="E37" i="18"/>
  <c r="D37" i="18"/>
  <c r="C37" i="18"/>
  <c r="E30" i="18"/>
  <c r="J29" i="18"/>
  <c r="D29" i="18"/>
  <c r="C29" i="18"/>
  <c r="B29" i="18"/>
  <c r="E29" i="18" s="1"/>
  <c r="F23" i="18"/>
  <c r="E23" i="18" s="1"/>
  <c r="V22" i="18"/>
  <c r="F22" i="18"/>
  <c r="E22" i="18"/>
  <c r="C22" i="18"/>
  <c r="V21" i="18"/>
  <c r="F21" i="18"/>
  <c r="E21" i="18" s="1"/>
  <c r="U20" i="18"/>
  <c r="T20" i="18"/>
  <c r="S20" i="18"/>
  <c r="R20" i="18"/>
  <c r="Q20" i="18"/>
  <c r="P20" i="18"/>
  <c r="O20" i="18"/>
  <c r="N20" i="18"/>
  <c r="M20" i="18"/>
  <c r="L20" i="18"/>
  <c r="K20" i="18"/>
  <c r="J20" i="18"/>
  <c r="V20" i="18" s="1"/>
  <c r="F20" i="18"/>
  <c r="E20" i="18" s="1"/>
  <c r="D20" i="18"/>
  <c r="B20" i="18"/>
  <c r="C20" i="18" s="1"/>
  <c r="C14" i="18"/>
  <c r="C13" i="18"/>
  <c r="C12" i="18"/>
  <c r="C11" i="18"/>
  <c r="C10" i="18" s="1"/>
  <c r="O10" i="18"/>
  <c r="B10" i="18"/>
  <c r="A26" i="14"/>
  <c r="O37" i="18" l="1"/>
  <c r="C21" i="18"/>
  <c r="C23" i="18"/>
  <c r="A26" i="12"/>
</calcChain>
</file>

<file path=xl/sharedStrings.xml><?xml version="1.0" encoding="utf-8"?>
<sst xmlns="http://schemas.openxmlformats.org/spreadsheetml/2006/main" count="2485" uniqueCount="887">
  <si>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</si>
  <si>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</si>
  <si>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</si>
  <si>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</si>
  <si>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</si>
  <si>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</si>
  <si>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</si>
  <si>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</si>
  <si>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</si>
  <si>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</si>
  <si>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</si>
  <si>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</si>
  <si>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</si>
  <si>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</si>
  <si>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</si>
  <si>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</si>
  <si>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</si>
  <si>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</si>
  <si>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</si>
  <si>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</si>
  <si>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</si>
  <si>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</si>
  <si>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</si>
  <si>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</si>
  <si>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</si>
  <si>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</si>
  <si>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</si>
  <si>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</si>
  <si>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</si>
  <si>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</si>
  <si>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</si>
  <si>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</si>
  <si>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</si>
  <si>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</si>
  <si>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</si>
  <si>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</si>
  <si>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</si>
  <si>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</si>
  <si>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</si>
  <si>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</si>
  <si>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</si>
  <si>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</si>
  <si>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</si>
  <si>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</si>
  <si>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</si>
  <si>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</si>
  <si>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</si>
  <si>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</si>
  <si>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</si>
  <si>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</si>
  <si>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</si>
  <si>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</si>
  <si>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</si>
  <si>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</si>
  <si>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</si>
  <si>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</si>
  <si>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</si>
  <si>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</si>
  <si>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</si>
  <si>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</si>
  <si>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</si>
  <si>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</si>
  <si>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</si>
  <si>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</si>
  <si>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</si>
  <si>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</si>
  <si>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</si>
  <si>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</si>
  <si>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</si>
  <si>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</si>
  <si>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</si>
  <si>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</si>
  <si>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</si>
  <si>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</si>
  <si>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</si>
  <si>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</si>
  <si>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</si>
  <si>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</si>
  <si>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</si>
  <si>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</si>
  <si>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</si>
  <si>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</si>
  <si>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</si>
  <si>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</si>
  <si>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</si>
  <si>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</si>
  <si>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</si>
  <si>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</si>
  <si>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</si>
  <si>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</si>
  <si>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</si>
  <si>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</si>
  <si>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</si>
  <si>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</si>
  <si>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</si>
  <si>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</si>
  <si>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</si>
  <si>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</si>
  <si>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</si>
  <si>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</si>
  <si>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</si>
  <si>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</si>
  <si>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</si>
  <si>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</si>
  <si>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</si>
  <si>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</si>
  <si>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</si>
  <si>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</si>
  <si>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</si>
  <si>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</si>
  <si>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</si>
  <si>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</si>
  <si>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</si>
  <si>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</si>
  <si>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</si>
  <si>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</si>
  <si>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</si>
  <si>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</si>
  <si>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</si>
  <si>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</si>
  <si>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</si>
  <si>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</si>
  <si>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</si>
  <si>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</si>
  <si>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</si>
  <si>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</si>
  <si>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</si>
  <si>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</si>
  <si>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</si>
  <si>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</si>
  <si>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</si>
  <si>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</si>
  <si>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</si>
  <si>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</si>
  <si>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</si>
  <si>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</si>
  <si>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</si>
  <si>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</si>
  <si>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</si>
  <si>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</si>
  <si>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</si>
  <si>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</si>
  <si>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</si>
  <si>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</si>
  <si>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</si>
  <si>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</si>
  <si>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</si>
  <si>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</si>
  <si>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</si>
  <si>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</si>
  <si>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</si>
  <si>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</si>
  <si>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</si>
  <si>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</si>
  <si>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</si>
  <si>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</si>
  <si>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</si>
  <si>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</si>
  <si>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</si>
  <si>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</si>
  <si>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</si>
  <si>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</si>
  <si>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</si>
  <si>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</si>
  <si>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</si>
  <si>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PR</t>
  </si>
  <si>
    <t>MP</t>
  </si>
  <si>
    <t>GU</t>
  </si>
  <si>
    <t>WV</t>
  </si>
  <si>
    <t>ID</t>
  </si>
  <si>
    <t>5001 Maloneyville Rd</t>
  </si>
  <si>
    <t>Knoxville</t>
  </si>
  <si>
    <t>TN</t>
  </si>
  <si>
    <t>AR</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</si>
  <si>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</si>
  <si>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</si>
  <si>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</si>
  <si>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</si>
  <si>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</si>
  <si>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</si>
  <si>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</si>
  <si>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</si>
  <si>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</si>
  <si>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</si>
  <si>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</si>
  <si>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</si>
  <si>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</si>
  <si>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</si>
  <si>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</si>
  <si>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</si>
  <si>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</si>
  <si>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</si>
  <si>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</si>
  <si>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</si>
  <si>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</si>
  <si>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</si>
  <si>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</si>
  <si>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</si>
  <si>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</si>
  <si>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</si>
  <si>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</si>
  <si>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</si>
  <si>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</si>
  <si>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</si>
  <si>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</si>
  <si>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</si>
  <si>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</si>
  <si>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</si>
  <si>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</si>
  <si>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</si>
  <si>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</si>
  <si>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</si>
  <si>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</si>
  <si>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</si>
  <si>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</si>
  <si>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</si>
  <si>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</si>
  <si>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</si>
  <si>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</si>
  <si>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</si>
  <si>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</si>
  <si>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</si>
  <si>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</si>
  <si>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</si>
  <si>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</si>
  <si>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</si>
  <si>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</si>
  <si>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</si>
  <si>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</si>
  <si>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</si>
  <si>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</si>
  <si>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</si>
  <si>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</si>
  <si>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</si>
  <si>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</si>
  <si>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</si>
  <si>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</si>
  <si>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</si>
  <si>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</si>
  <si>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</si>
  <si>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</si>
  <si>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</si>
  <si>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</si>
  <si>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</si>
  <si>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</si>
  <si>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</si>
  <si>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</si>
  <si>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</si>
  <si>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</si>
  <si>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</si>
  <si>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</si>
  <si>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</si>
  <si>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</si>
  <si>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</si>
  <si>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</si>
  <si>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</si>
  <si>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</si>
  <si>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</si>
  <si>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</si>
  <si>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</si>
  <si>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</si>
  <si>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</si>
  <si>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</si>
  <si>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</si>
  <si>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</si>
  <si>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</si>
  <si>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</si>
  <si>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</si>
  <si>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Data from BI Inc. Participants Report, 03.09.2024</t>
  </si>
  <si>
    <t>Active ATD Participants and Average Length in Program, FY24,  as of 03/09/2024, by AOR and Technology</t>
  </si>
  <si>
    <t>Data from OBP Report, 03.10.2024</t>
  </si>
  <si>
    <t>FY24 thru February Court Appearance: Total Hearings*</t>
  </si>
  <si>
    <t>FY24 thru February Court Appearance: Final Hearings*</t>
  </si>
  <si>
    <t xml:space="preserve"> ODO Inspection End Date is the date the final report was issued.</t>
  </si>
  <si>
    <t>ODO inspections are conducted on a semi-annual basis. The reportable inspections are listed.</t>
  </si>
  <si>
    <t>(*) Denotes no inspection completed as of the date of the report due to an ADP of less than 1.</t>
  </si>
  <si>
    <t>[2] (KRNRCTX) KARNES COUNTY IMMIGRATION PROCESSING CENTER houses single adults and no longer house family units as of 11/10/21.</t>
  </si>
  <si>
    <t>[1] (STFRCTX) SOUTH TEXAS FAMILY RESIDENTIAL CENTER houses single adults and no longer house family units as of 12/11/21.</t>
  </si>
  <si>
    <t>Pass</t>
  </si>
  <si>
    <t>NDS 2019</t>
  </si>
  <si>
    <t>ODO</t>
  </si>
  <si>
    <t>Central Falls</t>
  </si>
  <si>
    <t>950 High Street</t>
  </si>
  <si>
    <t>Wyatt Detention Center</t>
  </si>
  <si>
    <t>Charleston</t>
  </si>
  <si>
    <t>1001 Centre Way</t>
  </si>
  <si>
    <t>South Central Regional Jail</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</si>
  <si>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</si>
  <si>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</si>
  <si>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</si>
  <si>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</si>
  <si>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</si>
  <si>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</si>
  <si>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</si>
  <si>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</si>
  <si>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</si>
  <si>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</si>
  <si>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</si>
  <si>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Fayetteville</t>
  </si>
  <si>
    <t>1155 West Clydesdale Drive</t>
  </si>
  <si>
    <t>Washington County Detention Center</t>
  </si>
  <si>
    <t>*</t>
  </si>
  <si>
    <t>VT</t>
  </si>
  <si>
    <t>Swanton</t>
  </si>
  <si>
    <t>3649 Lower Newton Road</t>
  </si>
  <si>
    <t>Northwest State Correctional Center</t>
  </si>
  <si>
    <t>South Burlington</t>
  </si>
  <si>
    <t>7 Farrell Street</t>
  </si>
  <si>
    <t>Chittenden Regional Correctional Facility</t>
  </si>
  <si>
    <t>Tulsa</t>
  </si>
  <si>
    <t>300 North Denver Avenue</t>
  </si>
  <si>
    <t>Tulsa County Jail (David L. Moss Justice Ctr)</t>
  </si>
  <si>
    <t>Estancia</t>
  </si>
  <si>
    <t>209 County Road 49</t>
  </si>
  <si>
    <t>Torrance/Estancia, NM</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</si>
  <si>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</si>
  <si>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</si>
  <si>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</si>
  <si>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</si>
  <si>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</si>
  <si>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</si>
  <si>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</si>
  <si>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</si>
  <si>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</si>
  <si>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</si>
  <si>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</si>
  <si>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</si>
  <si>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</si>
  <si>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</si>
  <si>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</si>
  <si>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</si>
  <si>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ORSA NDS 2019</t>
  </si>
  <si>
    <t>3415 South 900 West</t>
  </si>
  <si>
    <t>Salt Lake County Metro Jail</t>
  </si>
  <si>
    <t>San Luis</t>
  </si>
  <si>
    <t>406 North Avenue D</t>
  </si>
  <si>
    <t>San Luis Regional Detention Center</t>
  </si>
  <si>
    <t>Elk River</t>
  </si>
  <si>
    <t>13880 Business Center Drive</t>
  </si>
  <si>
    <t>Sherburne County Jail</t>
  </si>
  <si>
    <t>Tiffin</t>
  </si>
  <si>
    <t>3040 South State Highway 100</t>
  </si>
  <si>
    <t>Seneca County Jail</t>
  </si>
  <si>
    <t>Richwood</t>
  </si>
  <si>
    <t>180 Pine Bayou Circle</t>
  </si>
  <si>
    <t>Richwood Correctional Center</t>
  </si>
  <si>
    <t>Ferriday</t>
  </si>
  <si>
    <t>26362 Highway 15</t>
  </si>
  <si>
    <t>River Correctional Center</t>
  </si>
  <si>
    <t>Amarillo</t>
  </si>
  <si>
    <t>9100 South Georgia Street</t>
  </si>
  <si>
    <t>Randall County Jail</t>
  </si>
  <si>
    <t>1001 San Rio Boulevard</t>
  </si>
  <si>
    <t>Rio Grande Detention Center</t>
  </si>
  <si>
    <t>Lovejoy</t>
  </si>
  <si>
    <t>11866 Hastings Bridge Road P.o. Box 429</t>
  </si>
  <si>
    <t>Robert A Deyton Detention</t>
  </si>
  <si>
    <t>PBNDS 2011 - 2013 Errata</t>
  </si>
  <si>
    <t>Alvarado</t>
  </si>
  <si>
    <t>1209 Sunflower Ln</t>
  </si>
  <si>
    <t>Prairieland Detention Facility</t>
  </si>
  <si>
    <t>Council Bluffs</t>
  </si>
  <si>
    <t>1400 Big Lake Road</t>
  </si>
  <si>
    <t>Pottawattamie County Jail</t>
  </si>
  <si>
    <t>NDS 2000</t>
  </si>
  <si>
    <t>Des Moines</t>
  </si>
  <si>
    <t>1985 Ne 51st Place</t>
  </si>
  <si>
    <t>Polk County Jail</t>
  </si>
  <si>
    <t>Livingston</t>
  </si>
  <si>
    <t>3400 Fm 350 South</t>
  </si>
  <si>
    <t>IAH Secure Adult Detention Facility (Polk)</t>
  </si>
  <si>
    <t>Plymouth</t>
  </si>
  <si>
    <t>26 Long Pond Road</t>
  </si>
  <si>
    <t>Plymouth County Correctional Facility</t>
  </si>
  <si>
    <t>Pine Prairie</t>
  </si>
  <si>
    <t>1133 Hampton Dupre Road</t>
  </si>
  <si>
    <t>Pine Prairie ICE Processing Center</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</si>
  <si>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</si>
  <si>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</si>
  <si>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</si>
  <si>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</si>
  <si>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</si>
  <si>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</si>
  <si>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</si>
  <si>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</si>
  <si>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</si>
  <si>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</si>
  <si>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</si>
  <si>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</si>
  <si>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Carrollton</t>
  </si>
  <si>
    <t>188 Cemetery St</t>
  </si>
  <si>
    <t>Pickens County Det Ctr</t>
  </si>
  <si>
    <t>Chaparral</t>
  </si>
  <si>
    <t>26 Mcgregor Range Road</t>
  </si>
  <si>
    <t>Otero County Processing Center</t>
  </si>
  <si>
    <t>Goshen</t>
  </si>
  <si>
    <t>110 Wells Farm Road</t>
  </si>
  <si>
    <t>Orange County Jail</t>
  </si>
  <si>
    <t>Orlando</t>
  </si>
  <si>
    <t>3855 South John Young Parkway</t>
  </si>
  <si>
    <t>Pahrump</t>
  </si>
  <si>
    <t>1520 E. Basin Road</t>
  </si>
  <si>
    <t>Nye County Sheriff-Pahrump</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</si>
  <si>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</si>
  <si>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</si>
  <si>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</si>
  <si>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</si>
  <si>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</si>
  <si>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</si>
  <si>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</si>
  <si>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</si>
  <si>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</si>
  <si>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</si>
  <si>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(Susupe)</t>
  </si>
  <si>
    <t>Monroe</t>
  </si>
  <si>
    <t>7000 East Dunbar Road</t>
  </si>
  <si>
    <t>Monroe County Detention-dorm</t>
  </si>
  <si>
    <t>Fail</t>
  </si>
  <si>
    <t>Canton</t>
  </si>
  <si>
    <t>2935 Highway 51</t>
  </si>
  <si>
    <t>Madison County Jail</t>
  </si>
  <si>
    <t>4702 East Saunders Street</t>
  </si>
  <si>
    <t>Laredo Processing Center</t>
  </si>
  <si>
    <t>Groesbeck</t>
  </si>
  <si>
    <t>910 North Tyus Street</t>
  </si>
  <si>
    <t>Limestone County Detention Center</t>
  </si>
  <si>
    <t>Winnfield</t>
  </si>
  <si>
    <t>560 Gum Spring Road</t>
  </si>
  <si>
    <t>Winn Correctional Center</t>
  </si>
  <si>
    <t>18201 Southwest 12th Street</t>
  </si>
  <si>
    <t>Krome North Service Processing Center</t>
  </si>
  <si>
    <t>Karnes City</t>
  </si>
  <si>
    <t>409 Fm 1144</t>
  </si>
  <si>
    <t>Karnes County Immigration Processing Center</t>
  </si>
  <si>
    <t>Knox County Detention Facility</t>
  </si>
  <si>
    <t>Newkirk</t>
  </si>
  <si>
    <t>1101 West Dry Road</t>
  </si>
  <si>
    <t>Kay Co Justice Facility</t>
  </si>
  <si>
    <t>810 Commerce Street</t>
  </si>
  <si>
    <t>Karnes County Correctional Center</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</si>
  <si>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</si>
  <si>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</si>
  <si>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</si>
  <si>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</si>
  <si>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</si>
  <si>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</si>
  <si>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</si>
  <si>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</si>
  <si>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</si>
  <si>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</si>
  <si>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</si>
  <si>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</si>
  <si>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</si>
  <si>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</si>
  <si>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</si>
  <si>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</si>
  <si>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</si>
  <si>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</si>
  <si>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</si>
  <si>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</si>
  <si>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</si>
  <si>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</si>
  <si>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Bay St. Louis</t>
  </si>
  <si>
    <t>8450 Highway 90</t>
  </si>
  <si>
    <t>Hancock County Public Safety Complex</t>
  </si>
  <si>
    <t>Hagatna</t>
  </si>
  <si>
    <t>203 Aspinall Avenue</t>
  </si>
  <si>
    <t>Department Of Corrections Hagatna</t>
  </si>
  <si>
    <t>Leitchfield</t>
  </si>
  <si>
    <t>320 Shaw Station Road</t>
  </si>
  <si>
    <t>Grayson County Jail</t>
  </si>
  <si>
    <t>Mcfarland</t>
  </si>
  <si>
    <t>611 Frontage Rd</t>
  </si>
  <si>
    <t>Golden State Annex</t>
  </si>
  <si>
    <t>Chardon</t>
  </si>
  <si>
    <t>12450 Merritt Dr</t>
  </si>
  <si>
    <t>Geauga County Jail</t>
  </si>
  <si>
    <t>Florence</t>
  </si>
  <si>
    <t>3250 North Pinal Parkway</t>
  </si>
  <si>
    <t>Florence Staging Facility</t>
  </si>
  <si>
    <t>Farmville</t>
  </si>
  <si>
    <t>508 Waterworks Road</t>
  </si>
  <si>
    <t>ICA - Farmville</t>
  </si>
  <si>
    <t>Albert Lea</t>
  </si>
  <si>
    <t>411 South Broadway Avenue</t>
  </si>
  <si>
    <t>Freeborn County Adult Detention Center</t>
  </si>
  <si>
    <t>Florence SPC</t>
  </si>
  <si>
    <t>Folkston</t>
  </si>
  <si>
    <t>3026 Hwy 252 East</t>
  </si>
  <si>
    <t>Folkston Main IPC</t>
  </si>
  <si>
    <t>3424 Highway 252 East</t>
  </si>
  <si>
    <t>Folkston Annex IPC</t>
  </si>
  <si>
    <t>8915 Montana Ave.</t>
  </si>
  <si>
    <t>El Paso SPC</t>
  </si>
  <si>
    <t>Elizabeth</t>
  </si>
  <si>
    <t>625 Evans Street</t>
  </si>
  <si>
    <t>Elizabeth Contract Detention Facility</t>
  </si>
  <si>
    <t>Raymondville</t>
  </si>
  <si>
    <t>1800 Industrial Drive</t>
  </si>
  <si>
    <t>El Valle Detention Facility</t>
  </si>
  <si>
    <t>Mountain Home</t>
  </si>
  <si>
    <t>2255 E. 8th North</t>
  </si>
  <si>
    <t>Elmore County Jail</t>
  </si>
  <si>
    <t>La Villa</t>
  </si>
  <si>
    <t>1330 Highway 107</t>
  </si>
  <si>
    <t>East Hidalgo Detention Center</t>
  </si>
  <si>
    <t>Eden</t>
  </si>
  <si>
    <t>702 E Broadway St</t>
  </si>
  <si>
    <t>Eden Detention Ctr</t>
  </si>
  <si>
    <t>Eloy</t>
  </si>
  <si>
    <t>1705 East Hanna Rd.</t>
  </si>
  <si>
    <t>Eloy Federal Contract Facility</t>
  </si>
  <si>
    <t>Juneau</t>
  </si>
  <si>
    <t>215 West Central Street</t>
  </si>
  <si>
    <t>Dodge County Jail</t>
  </si>
  <si>
    <t>Aurora</t>
  </si>
  <si>
    <t>3130 N. Oakland St.</t>
  </si>
  <si>
    <t>Denver Contract Detention Facility</t>
  </si>
  <si>
    <t>111 West Commerce Street</t>
  </si>
  <si>
    <t>Dallas County Jail - Lew Sterrett Justice Center</t>
  </si>
  <si>
    <t>ME</t>
  </si>
  <si>
    <t>Portland</t>
  </si>
  <si>
    <t>50 County Way</t>
  </si>
  <si>
    <t>Cumberland County Jail</t>
  </si>
  <si>
    <t>Tacoma</t>
  </si>
  <si>
    <t>1623 E. J Street</t>
  </si>
  <si>
    <t>Tacoma ICE Processing Center (Northwest Det Ctr)</t>
  </si>
  <si>
    <t>Naples</t>
  </si>
  <si>
    <t>3319 Tamiami Trail East</t>
  </si>
  <si>
    <t>Collier County Naples Jail Center</t>
  </si>
  <si>
    <t>Mcelhattan</t>
  </si>
  <si>
    <t>58 Pine Mountain Rd.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</si>
  <si>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</si>
  <si>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</si>
  <si>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</si>
  <si>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</si>
  <si>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</si>
  <si>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</si>
  <si>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</si>
  <si>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</si>
  <si>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</si>
  <si>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</si>
  <si>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</si>
  <si>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</si>
  <si>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</si>
  <si>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</si>
  <si>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</si>
  <si>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</si>
  <si>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</si>
  <si>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</si>
  <si>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</si>
  <si>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</si>
  <si>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</si>
  <si>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</si>
  <si>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</si>
  <si>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Robstown</t>
  </si>
  <si>
    <t>4909 Fm 2826</t>
  </si>
  <si>
    <t>Coastal Bend Detention Facility</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</si>
  <si>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</si>
  <si>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</si>
  <si>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</si>
  <si>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</si>
  <si>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</si>
  <si>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</si>
  <si>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</si>
  <si>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</si>
  <si>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</si>
  <si>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</si>
  <si>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</si>
  <si>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</si>
  <si>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</si>
  <si>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</si>
  <si>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</si>
  <si>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Honolulu</t>
  </si>
  <si>
    <t>351 Elliott St.</t>
  </si>
  <si>
    <t>Honolulu Federal Detention Center</t>
  </si>
  <si>
    <t>San Juan</t>
  </si>
  <si>
    <t>Hwy 28 Intsect Of Road 165</t>
  </si>
  <si>
    <t>Guaynabo MDC (San Juan)</t>
  </si>
  <si>
    <t>Burlington</t>
  </si>
  <si>
    <t>3020 Conrad Lane</t>
  </si>
  <si>
    <t>Boone County Jail</t>
  </si>
  <si>
    <t>Anson</t>
  </si>
  <si>
    <t>400 2nd Street</t>
  </si>
  <si>
    <t>Bluebonnet Detention Facility</t>
  </si>
  <si>
    <t>Basile</t>
  </si>
  <si>
    <t>3843 Stagg Avenue</t>
  </si>
  <si>
    <t>South Louisiana Detention Center</t>
  </si>
  <si>
    <t>Macclenny</t>
  </si>
  <si>
    <t>1 Sheriff Office Drive</t>
  </si>
  <si>
    <t>Baker County Sheriff's Office</t>
  </si>
  <si>
    <t>Oberlin</t>
  </si>
  <si>
    <t>7340 Highway 26 West</t>
  </si>
  <si>
    <t>Allen Parish Public Safety Complex</t>
  </si>
  <si>
    <t>Graham</t>
  </si>
  <si>
    <t>109 South Maple Street</t>
  </si>
  <si>
    <t>Alamance County Detention Facility</t>
  </si>
  <si>
    <t>10250 Rancho Road</t>
  </si>
  <si>
    <t>Adelanto ICE Processing Center</t>
  </si>
  <si>
    <t>Natchez</t>
  </si>
  <si>
    <t>20 Hobo Fork Rd.</t>
  </si>
  <si>
    <t>Adams County Det Center</t>
  </si>
  <si>
    <t>ODO Final Rating</t>
  </si>
  <si>
    <t>ODO Last Inspection Standard</t>
  </si>
  <si>
    <t>ODO Inspection End Date</t>
  </si>
  <si>
    <t>FY24 ALOS</t>
  </si>
  <si>
    <t>Data Source: ICE Integrated Decision Support (IIDS), 03/04/2024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</si>
  <si>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</si>
  <si>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</si>
  <si>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</si>
  <si>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</si>
  <si>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</si>
  <si>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</si>
  <si>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</si>
  <si>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</si>
  <si>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</si>
  <si>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</si>
  <si>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Atlanta Area of Responsibility</t>
  </si>
  <si>
    <t>St. Paul Area of Responsibility</t>
  </si>
  <si>
    <t>Boston Area of Responsibility</t>
  </si>
  <si>
    <t>Phoenix Area of Responsibility</t>
  </si>
  <si>
    <t>Dallas Area of Responsibility</t>
  </si>
  <si>
    <t>Miami Area of Responsibility</t>
  </si>
  <si>
    <t>Seattle Area of Responsibility</t>
  </si>
  <si>
    <t>Buffalo Area of Responsibility</t>
  </si>
  <si>
    <t>Houston Area of Responsibility</t>
  </si>
  <si>
    <t>Washington Area of Responsibility</t>
  </si>
  <si>
    <t>El Paso Area of Responsibility</t>
  </si>
  <si>
    <t>New Orleans Area of Responsibility</t>
  </si>
  <si>
    <t>San Antonio Area of Responsibility</t>
  </si>
  <si>
    <t>Denver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</si>
  <si>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</si>
  <si>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</si>
  <si>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</si>
  <si>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</si>
  <si>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</si>
  <si>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3/10/2024*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</si>
  <si>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</si>
  <si>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</si>
  <si>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</si>
  <si>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</si>
  <si>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</si>
  <si>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</si>
  <si>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</si>
  <si>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</si>
  <si>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</si>
  <si>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</si>
  <si>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</si>
  <si>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</si>
  <si>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</si>
  <si>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</si>
  <si>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</si>
  <si>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</si>
  <si>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</si>
  <si>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</si>
  <si>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</si>
  <si>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</si>
  <si>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</si>
  <si>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</si>
  <si>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</si>
  <si>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</si>
  <si>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</si>
  <si>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</si>
  <si>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</si>
  <si>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</si>
  <si>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</si>
  <si>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</si>
  <si>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</si>
  <si>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</si>
  <si>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</si>
  <si>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</si>
  <si>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</si>
  <si>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</si>
  <si>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</si>
  <si>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</si>
  <si>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</si>
  <si>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</si>
  <si>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</si>
  <si>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</si>
  <si>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</si>
  <si>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</si>
  <si>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</si>
  <si>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</si>
  <si>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</si>
  <si>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</si>
  <si>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</si>
  <si>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</si>
  <si>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</si>
  <si>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</si>
  <si>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</si>
  <si>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</si>
  <si>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</si>
  <si>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</si>
  <si>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</si>
  <si>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</si>
  <si>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</si>
  <si>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</si>
  <si>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</si>
  <si>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</si>
  <si>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</si>
  <si>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</si>
  <si>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</si>
  <si>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</si>
  <si>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</si>
  <si>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</si>
  <si>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</si>
  <si>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</si>
  <si>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</si>
  <si>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</si>
  <si>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</si>
  <si>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</si>
  <si>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</si>
  <si>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</si>
  <si>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</si>
  <si>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</si>
  <si>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</si>
  <si>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</si>
  <si>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</si>
  <si>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</si>
  <si>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</si>
  <si>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 Total</t>
  </si>
  <si>
    <t>Transfer to U.S. Marshals or other agency Total</t>
  </si>
  <si>
    <t>Transferred Total</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</si>
  <si>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</si>
  <si>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</si>
  <si>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</si>
  <si>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</si>
  <si>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</si>
  <si>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</si>
  <si>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</si>
  <si>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</si>
  <si>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</si>
  <si>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</si>
  <si>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</si>
  <si>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</si>
  <si>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</si>
  <si>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</si>
  <si>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</si>
  <si>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</si>
  <si>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</si>
  <si>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</si>
  <si>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</si>
  <si>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</si>
  <si>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</si>
  <si>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</si>
  <si>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</si>
  <si>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</si>
  <si>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</si>
  <si>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</si>
  <si>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</si>
  <si>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</si>
  <si>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</si>
  <si>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</si>
  <si>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</si>
  <si>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</si>
  <si>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</si>
  <si>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</si>
  <si>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</si>
  <si>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</si>
  <si>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</si>
  <si>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</si>
  <si>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</si>
  <si>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</si>
  <si>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</si>
  <si>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</si>
  <si>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</si>
  <si>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</si>
  <si>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</si>
  <si>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</si>
  <si>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</si>
  <si>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</si>
  <si>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</si>
  <si>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</si>
  <si>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</si>
  <si>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</si>
  <si>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</si>
  <si>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</si>
  <si>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</si>
  <si>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</si>
  <si>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</si>
  <si>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</si>
  <si>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</si>
  <si>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</si>
  <si>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</si>
  <si>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</si>
  <si>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</si>
  <si>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</si>
  <si>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</si>
  <si>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</si>
  <si>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</si>
  <si>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</si>
  <si>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</si>
  <si>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</si>
  <si>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</si>
  <si>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</si>
  <si>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</si>
  <si>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</si>
  <si>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</si>
  <si>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</si>
  <si>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</si>
  <si>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</si>
  <si>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</si>
  <si>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</si>
  <si>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</si>
  <si>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</si>
  <si>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</si>
  <si>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</si>
  <si>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</si>
  <si>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03/09/2024 (IIDS v2.0 run date 03/11/2024; EID as of 03/09/2024).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</si>
  <si>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</si>
  <si>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</si>
  <si>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</si>
  <si>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</si>
  <si>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03/09/2024 (IIDS v2.0 run date 03/11/2024; EID as of 03/09/2024).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</si>
  <si>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</si>
  <si>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</si>
  <si>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</si>
  <si>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</si>
  <si>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</si>
  <si>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</si>
  <si>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</si>
  <si>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03/09/2024 (IIDS v2.0 run date 03/11/2024; EID as of 03/09/2024).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</si>
  <si>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</si>
  <si>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</si>
  <si>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</si>
  <si>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03/10/2024 (IIDS v2.0 run date 03/11/2024; EID as of 03/10/2024).</t>
  </si>
  <si>
    <t>Processing dispositions of Other may include, but are not limited to, Non Citizens processed under Administrative Removal, Visa Waiver Program Removal, Stowaway or Crewmember.</t>
  </si>
  <si>
    <t>FY2024 ICE Initial Book-Ins</t>
  </si>
  <si>
    <t>FY2024 YTD ICE Book-ins data is updated through 03/09/2024 (IIDS v2.0 run date 03/11/2024; EID as of 03/09/2024).</t>
  </si>
  <si>
    <t>USCIS Average Time from USCIS Fear Decision Service Date to ICE Release (In Days) &amp; Non-Citizens with USCIS-Established Fear Decisions in an ICE Detention Facility</t>
  </si>
  <si>
    <t>Non Citizens Currently in ICE Detention Facilities data are a snapshot as 03/10/2024 (IIDS v2.0 run date 03/11/2024; EID as of 03/10/2024).</t>
  </si>
  <si>
    <t>FY2024 YTD ICE Final Releases data are updated through 03/09/2024 (IIDS v2.0 run date 03/11/2024; EID as of 03/09/2024).</t>
  </si>
  <si>
    <t>USCIS provided data containing APSO (Asylum Pre Screening Officer) cases clocked during FY2022 - FY2024. Data were received on 03/11/2024.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</si>
  <si>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</si>
  <si>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</si>
  <si>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347,973 records in the USCIS provided data, the breakdown of the fear screening determinations is as follows; 167,788 positive fear screening determinations, 113,727 negative fear screening determinations and 66,455 without an identified determination. Of the 167,788 with positive fear screening determinations; 103,836 have Persecution Claim Established and 63,952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</si>
  <si>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</si>
  <si>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347,973 unique fear determinations and 24,354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</si>
  <si>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</si>
  <si>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</si>
  <si>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</si>
  <si>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</si>
  <si>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</si>
  <si>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</si>
  <si>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03/12/2024 (IIDS v2.0 run date 03/13/2024; EID as of 03/12/2024).</t>
  </si>
  <si>
    <t>Monthly Bond Statistics</t>
  </si>
  <si>
    <t>FY2024 YTD ICE Final Book Out data are updated through 03/09/2024 (IIDS v2.0 run date 03/11/2024; EID as of 03/09/2024).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</si>
  <si>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</si>
  <si>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02/01/2023 - 02/26/2024 . Data were received on 03/12/2024.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</si>
  <si>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</si>
  <si>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</si>
  <si>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</si>
  <si>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</si>
  <si>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</si>
  <si>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03/12/2024 (IIDS v2.0 run date 03/13/2024; EID as of 03/12/2024).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</si>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</sst>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color rgb="FFFF0000"/>
      <name val="Times New Roman"/>
      <family val="1"/>
    </font>
    <font>
      <sz val="12"/>
      <name val="Calibri"/>
      <family val="2"/>
      <scheme val="minor"/>
    </font>
    <font>
      <sz val="12"/>
      <color indexed="8"/>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medium">
        <color indexed="64"/>
      </right>
      <top style="thin">
        <color theme="1" tint="0.24994659260841701"/>
      </top>
      <bottom style="thin">
        <color theme="1" tint="0.24994659260841701"/>
      </bottom>
      <diagonal/>
    </border>
    <border>
      <left style="medium">
        <color indexed="64"/>
      </left>
      <right style="thin">
        <color theme="1" tint="0.24994659260841701"/>
      </right>
      <top style="thin">
        <color theme="1" tint="0.24994659260841701"/>
      </top>
      <bottom style="thin">
        <color theme="1" tint="0.24994659260841701"/>
      </bottom>
      <diagonal/>
    </border>
    <border>
      <left style="thin">
        <color theme="1" tint="0.24994659260841701"/>
      </left>
      <right style="medium">
        <color indexed="64"/>
      </right>
      <top/>
      <bottom style="thin">
        <color theme="1" tint="0.24994659260841701"/>
      </bottom>
      <diagonal/>
    </border>
    <border>
      <left style="medium">
        <color indexed="64"/>
      </left>
      <right style="thin">
        <color theme="1" tint="0.24994659260841701"/>
      </right>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6" fillId="0" borderId="0"/>
    <xf numFmtId="44" fontId="1" fillId="0" borderId="0" applyFont="0" applyFill="0" applyBorder="0" applyAlignment="0" applyProtection="0"/>
  </cellStyleXfs>
  <cellXfs count="450">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7" xfId="3" applyFont="1" applyFill="1" applyBorder="1" applyAlignment="1">
      <alignment vertical="center" wrapText="1"/>
    </xf>
    <xf numFmtId="0" fontId="21" fillId="6" borderId="4" xfId="3" applyFont="1" applyFill="1" applyBorder="1" applyAlignment="1">
      <alignment vertical="center" wrapText="1"/>
    </xf>
    <xf numFmtId="0" fontId="20" fillId="5" borderId="0" xfId="2" applyFont="1" applyFill="1" applyAlignment="1">
      <alignment vertical="top"/>
    </xf>
    <xf numFmtId="0" fontId="8" fillId="2" borderId="0" xfId="0" applyFont="1" applyFill="1" applyAlignment="1">
      <alignment horizontal="left" vertical="center" wrapText="1"/>
    </xf>
    <xf numFmtId="0" fontId="0" fillId="0" borderId="5" xfId="0" applyBorder="1"/>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5" fillId="2" borderId="11" xfId="0" applyNumberFormat="1" applyFont="1" applyFill="1" applyBorder="1" applyAlignment="1">
      <alignment vertical="top" wrapText="1"/>
    </xf>
    <xf numFmtId="49" fontId="25"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2" fillId="3" borderId="16" xfId="0" applyFont="1" applyFill="1" applyBorder="1" applyAlignment="1">
      <alignment horizontal="center" vertical="center" wrapText="1"/>
    </xf>
    <xf numFmtId="0" fontId="23" fillId="4" borderId="16" xfId="0" applyFont="1" applyFill="1" applyBorder="1"/>
    <xf numFmtId="41" fontId="24" fillId="4" borderId="16" xfId="0" applyNumberFormat="1" applyFont="1" applyFill="1" applyBorder="1" applyAlignment="1">
      <alignment horizontal="center"/>
    </xf>
    <xf numFmtId="166" fontId="24"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3" fillId="9" borderId="16" xfId="0" applyFont="1" applyFill="1" applyBorder="1" applyAlignment="1">
      <alignment vertical="center"/>
    </xf>
    <xf numFmtId="3" fontId="23" fillId="9" borderId="16" xfId="0" applyNumberFormat="1" applyFont="1" applyFill="1" applyBorder="1" applyAlignment="1">
      <alignment vertical="center"/>
    </xf>
    <xf numFmtId="167" fontId="23" fillId="9" borderId="16" xfId="0" applyNumberFormat="1" applyFont="1" applyFill="1" applyBorder="1" applyAlignment="1">
      <alignment vertical="center"/>
    </xf>
    <xf numFmtId="169" fontId="0" fillId="0" borderId="1" xfId="5" applyNumberFormat="1" applyFont="1" applyBorder="1" applyAlignment="1">
      <alignment horizontal="right"/>
    </xf>
    <xf numFmtId="0" fontId="27"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7"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7"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7"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7"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29"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1" fillId="0" borderId="16" xfId="0" applyFont="1" applyBorder="1"/>
    <xf numFmtId="2" fontId="31" fillId="0" borderId="16" xfId="0" applyNumberFormat="1" applyFont="1" applyBorder="1"/>
    <xf numFmtId="3" fontId="6" fillId="0" borderId="16" xfId="0" applyNumberFormat="1" applyFont="1" applyBorder="1" applyAlignment="1">
      <alignment vertical="center"/>
    </xf>
    <xf numFmtId="167" fontId="6" fillId="0" borderId="16" xfId="0" applyNumberFormat="1" applyFont="1" applyBorder="1" applyAlignment="1">
      <alignment vertical="center"/>
    </xf>
    <xf numFmtId="3" fontId="23" fillId="9" borderId="16" xfId="0" applyNumberFormat="1" applyFont="1" applyFill="1" applyBorder="1"/>
    <xf numFmtId="167" fontId="23" fillId="9" borderId="16" xfId="0" applyNumberFormat="1" applyFont="1" applyFill="1" applyBorder="1"/>
    <xf numFmtId="0" fontId="31" fillId="0" borderId="16" xfId="0" applyFont="1" applyBorder="1" applyAlignment="1">
      <alignment horizontal="left" indent="1"/>
    </xf>
    <xf numFmtId="0" fontId="6" fillId="0" borderId="16" xfId="0" applyFont="1" applyBorder="1"/>
    <xf numFmtId="2" fontId="6" fillId="0" borderId="16" xfId="0" applyNumberFormat="1" applyFont="1" applyBorder="1"/>
    <xf numFmtId="0" fontId="6" fillId="0" borderId="0" xfId="0" applyFont="1"/>
    <xf numFmtId="14" fontId="6" fillId="0" borderId="0" xfId="0" applyNumberFormat="1" applyFont="1"/>
    <xf numFmtId="165" fontId="6" fillId="0" borderId="0" xfId="0" applyNumberFormat="1" applyFont="1"/>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165" fontId="33" fillId="0" borderId="0" xfId="0" applyNumberFormat="1" applyFont="1"/>
    <xf numFmtId="0" fontId="33" fillId="0" borderId="0" xfId="0" applyFont="1"/>
    <xf numFmtId="0" fontId="6" fillId="0" borderId="0" xfId="0" applyFont="1" applyAlignment="1">
      <alignment wrapText="1"/>
    </xf>
    <xf numFmtId="165" fontId="25" fillId="0" borderId="0" xfId="0" applyNumberFormat="1" applyFont="1" applyAlignment="1">
      <alignment horizontal="left" wrapText="1"/>
    </xf>
    <xf numFmtId="0" fontId="25" fillId="0" borderId="0" xfId="0" applyFont="1" applyAlignment="1">
      <alignment horizontal="left" wrapText="1"/>
    </xf>
    <xf numFmtId="0" fontId="25" fillId="0" borderId="0" xfId="0" applyFont="1" applyAlignment="1">
      <alignment horizontal="left"/>
    </xf>
    <xf numFmtId="14" fontId="34" fillId="0" borderId="8" xfId="0" applyNumberFormat="1" applyFont="1" applyBorder="1" applyAlignment="1">
      <alignment horizontal="right"/>
    </xf>
    <xf numFmtId="14" fontId="34" fillId="0" borderId="1" xfId="0" applyNumberFormat="1" applyFont="1" applyBorder="1" applyAlignment="1">
      <alignment horizontal="right"/>
    </xf>
    <xf numFmtId="0" fontId="35" fillId="0" borderId="1" xfId="0" applyFont="1" applyBorder="1" applyAlignment="1">
      <alignment vertical="center"/>
    </xf>
    <xf numFmtId="3" fontId="34" fillId="0" borderId="1" xfId="0" applyNumberFormat="1" applyFont="1" applyBorder="1" applyAlignment="1">
      <alignment horizontal="right" vertical="center"/>
    </xf>
    <xf numFmtId="3" fontId="35" fillId="0" borderId="1" xfId="0" applyNumberFormat="1" applyFont="1" applyBorder="1" applyAlignment="1">
      <alignment horizontal="right" vertical="center"/>
    </xf>
    <xf numFmtId="3" fontId="35" fillId="0" borderId="1" xfId="1" applyNumberFormat="1" applyFont="1" applyFill="1" applyBorder="1" applyAlignment="1">
      <alignment vertical="center"/>
    </xf>
    <xf numFmtId="165" fontId="35" fillId="0" borderId="1" xfId="0" applyNumberFormat="1" applyFont="1" applyBorder="1" applyAlignment="1">
      <alignment vertical="center"/>
    </xf>
    <xf numFmtId="3" fontId="31" fillId="0" borderId="1" xfId="0" applyNumberFormat="1" applyFont="1" applyBorder="1" applyAlignment="1">
      <alignment horizontal="right" vertical="center"/>
    </xf>
    <xf numFmtId="0" fontId="35" fillId="0" borderId="1" xfId="0" applyFont="1" applyBorder="1" applyAlignment="1">
      <alignment horizontal="right"/>
    </xf>
    <xf numFmtId="14" fontId="35" fillId="0" borderId="1" xfId="0" applyNumberFormat="1" applyFont="1" applyBorder="1" applyAlignment="1">
      <alignment horizontal="right"/>
    </xf>
    <xf numFmtId="1" fontId="34" fillId="0" borderId="1" xfId="0" applyNumberFormat="1" applyFont="1" applyBorder="1" applyAlignment="1">
      <alignment horizontal="right"/>
    </xf>
    <xf numFmtId="14" fontId="10" fillId="4" borderId="7" xfId="0" applyNumberFormat="1" applyFont="1" applyFill="1" applyBorder="1" applyAlignment="1">
      <alignment vertical="top" wrapText="1"/>
    </xf>
    <xf numFmtId="1" fontId="10" fillId="4" borderId="7" xfId="0" applyNumberFormat="1" applyFont="1" applyFill="1" applyBorder="1" applyAlignment="1">
      <alignment horizontal="left" vertical="top" wrapText="1"/>
    </xf>
    <xf numFmtId="1" fontId="10" fillId="4" borderId="7" xfId="0" applyNumberFormat="1" applyFont="1" applyFill="1" applyBorder="1" applyAlignment="1">
      <alignment horizontal="left" wrapText="1"/>
    </xf>
    <xf numFmtId="1" fontId="10" fillId="4" borderId="7" xfId="4" applyNumberFormat="1" applyFont="1" applyFill="1" applyBorder="1" applyAlignment="1">
      <alignment horizontal="left" wrapText="1"/>
    </xf>
    <xf numFmtId="165" fontId="10" fillId="4" borderId="7" xfId="0" applyNumberFormat="1" applyFont="1" applyFill="1" applyBorder="1" applyAlignment="1">
      <alignment horizontal="left" wrapText="1"/>
    </xf>
    <xf numFmtId="3" fontId="22" fillId="3" borderId="4" xfId="1" applyNumberFormat="1" applyFont="1" applyFill="1" applyBorder="1" applyAlignment="1">
      <alignment horizontal="right" wrapText="1"/>
    </xf>
    <xf numFmtId="3" fontId="22" fillId="3" borderId="4" xfId="1" applyNumberFormat="1" applyFont="1" applyFill="1" applyBorder="1" applyAlignment="1">
      <alignment horizontal="left" vertical="top" wrapText="1"/>
    </xf>
    <xf numFmtId="1" fontId="22" fillId="3" borderId="4" xfId="1" applyNumberFormat="1" applyFont="1" applyFill="1" applyBorder="1" applyAlignment="1">
      <alignment horizontal="left" vertical="top" wrapText="1"/>
    </xf>
    <xf numFmtId="3" fontId="22" fillId="3" borderId="4" xfId="1" applyNumberFormat="1" applyFont="1" applyFill="1" applyBorder="1" applyAlignment="1">
      <alignment vertical="top" wrapText="1"/>
    </xf>
    <xf numFmtId="0" fontId="22" fillId="3" borderId="4" xfId="4" applyFont="1" applyFill="1" applyBorder="1" applyAlignment="1">
      <alignment horizontal="left" vertical="top" wrapText="1"/>
    </xf>
    <xf numFmtId="0" fontId="22" fillId="3" borderId="4" xfId="4" applyFont="1" applyFill="1" applyBorder="1" applyAlignment="1">
      <alignment vertical="top" wrapText="1"/>
    </xf>
    <xf numFmtId="165" fontId="22" fillId="3" borderId="4" xfId="4" applyNumberFormat="1" applyFont="1" applyFill="1" applyBorder="1" applyAlignment="1">
      <alignment horizontal="left" vertical="top" wrapText="1"/>
    </xf>
    <xf numFmtId="3" fontId="22" fillId="3" borderId="1" xfId="1" applyNumberFormat="1" applyFont="1" applyFill="1" applyBorder="1" applyAlignment="1">
      <alignment vertical="top" wrapText="1"/>
    </xf>
    <xf numFmtId="0" fontId="22" fillId="3" borderId="1" xfId="4" applyFont="1" applyFill="1" applyBorder="1" applyAlignment="1">
      <alignment vertical="top" wrapText="1"/>
    </xf>
    <xf numFmtId="165" fontId="22" fillId="3" borderId="1" xfId="4" applyNumberFormat="1" applyFont="1" applyFill="1" applyBorder="1" applyAlignment="1">
      <alignment vertical="top" wrapText="1"/>
    </xf>
    <xf numFmtId="0" fontId="36" fillId="2" borderId="0" xfId="0" applyFont="1" applyFill="1" applyAlignment="1">
      <alignment vertical="center"/>
    </xf>
    <xf numFmtId="165" fontId="36" fillId="2" borderId="0" xfId="0" applyNumberFormat="1" applyFont="1" applyFill="1" applyAlignment="1">
      <alignment vertical="center"/>
    </xf>
    <xf numFmtId="0" fontId="36" fillId="2" borderId="17"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8" xfId="0" applyBorder="1"/>
    <xf numFmtId="0" fontId="38" fillId="0" borderId="19" xfId="0" applyFont="1" applyBorder="1" applyAlignment="1">
      <alignment horizontal="left"/>
    </xf>
    <xf numFmtId="0" fontId="0" fillId="0" borderId="20" xfId="0" applyBorder="1"/>
    <xf numFmtId="0" fontId="38" fillId="0" borderId="21" xfId="0" applyFont="1" applyBorder="1" applyAlignment="1">
      <alignment horizontal="left"/>
    </xf>
    <xf numFmtId="164" fontId="0" fillId="2" borderId="22" xfId="1" applyNumberFormat="1" applyFont="1" applyFill="1" applyBorder="1" applyAlignment="1">
      <alignment horizontal="left"/>
    </xf>
    <xf numFmtId="164" fontId="38" fillId="2" borderId="23" xfId="1" applyNumberFormat="1" applyFont="1" applyFill="1" applyBorder="1" applyAlignment="1">
      <alignment horizontal="right"/>
    </xf>
    <xf numFmtId="164" fontId="0" fillId="0" borderId="0" xfId="0" applyNumberFormat="1"/>
    <xf numFmtId="164" fontId="0" fillId="2" borderId="24" xfId="1" applyNumberFormat="1" applyFont="1" applyFill="1" applyBorder="1" applyAlignment="1">
      <alignment horizontal="left"/>
    </xf>
    <xf numFmtId="164" fontId="38" fillId="2" borderId="25" xfId="1" applyNumberFormat="1" applyFont="1" applyFill="1" applyBorder="1" applyAlignment="1">
      <alignment horizontal="right"/>
    </xf>
    <xf numFmtId="164" fontId="28" fillId="5" borderId="15" xfId="1" applyNumberFormat="1" applyFont="1" applyFill="1" applyBorder="1" applyAlignment="1">
      <alignment horizontal="left"/>
    </xf>
    <xf numFmtId="164" fontId="28" fillId="5" borderId="26" xfId="1" applyNumberFormat="1" applyFont="1" applyFill="1" applyBorder="1" applyAlignment="1">
      <alignment horizontal="left" vertical="center"/>
    </xf>
    <xf numFmtId="164" fontId="28" fillId="0" borderId="15" xfId="1" applyNumberFormat="1" applyFont="1" applyFill="1" applyBorder="1"/>
    <xf numFmtId="0" fontId="28" fillId="0" borderId="26" xfId="0" applyFont="1" applyBorder="1" applyAlignment="1">
      <alignment horizontal="left" vertical="center"/>
    </xf>
    <xf numFmtId="0" fontId="15" fillId="3" borderId="10"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39"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8" fillId="0" borderId="0" xfId="0" applyFont="1"/>
    <xf numFmtId="2" fontId="40" fillId="10" borderId="27" xfId="0" applyNumberFormat="1" applyFont="1" applyFill="1" applyBorder="1" applyAlignment="1">
      <alignment horizontal="right" vertical="center"/>
    </xf>
    <xf numFmtId="0" fontId="40" fillId="10" borderId="27" xfId="0" applyFont="1" applyFill="1" applyBorder="1" applyAlignment="1">
      <alignment horizontal="right" vertical="center"/>
    </xf>
    <xf numFmtId="0" fontId="40" fillId="10" borderId="28" xfId="0" applyFont="1" applyFill="1" applyBorder="1" applyAlignment="1">
      <alignment vertical="center"/>
    </xf>
    <xf numFmtId="2" fontId="41" fillId="0" borderId="27" xfId="0" applyNumberFormat="1" applyFont="1" applyBorder="1" applyAlignment="1">
      <alignment horizontal="right" vertical="center"/>
    </xf>
    <xf numFmtId="0" fontId="41" fillId="0" borderId="27" xfId="0" applyFont="1" applyBorder="1" applyAlignment="1">
      <alignment horizontal="right" vertical="center"/>
    </xf>
    <xf numFmtId="0" fontId="41" fillId="0" borderId="28" xfId="0" applyFont="1" applyBorder="1" applyAlignment="1">
      <alignment vertical="center"/>
    </xf>
    <xf numFmtId="0" fontId="41" fillId="0" borderId="28" xfId="0" applyFont="1" applyBorder="1" applyAlignment="1">
      <alignment vertical="center" wrapText="1"/>
    </xf>
    <xf numFmtId="0" fontId="40" fillId="10" borderId="29" xfId="0" applyFont="1" applyFill="1" applyBorder="1" applyAlignment="1">
      <alignment vertical="center" wrapText="1"/>
    </xf>
    <xf numFmtId="0" fontId="40" fillId="10" borderId="16" xfId="0" applyFont="1" applyFill="1" applyBorder="1" applyAlignment="1">
      <alignment vertical="center"/>
    </xf>
    <xf numFmtId="0" fontId="38" fillId="0" borderId="0" xfId="0" applyFont="1" applyAlignment="1">
      <alignment horizontal="left" vertical="center"/>
    </xf>
    <xf numFmtId="0" fontId="40" fillId="0" borderId="0" xfId="0" applyFont="1" applyAlignment="1">
      <alignment horizontal="left" vertical="center"/>
    </xf>
    <xf numFmtId="0" fontId="40" fillId="0" borderId="5" xfId="0" applyFont="1" applyBorder="1" applyAlignment="1">
      <alignment horizontal="left" vertical="center"/>
    </xf>
    <xf numFmtId="0" fontId="0" fillId="0" borderId="0" xfId="0" applyAlignment="1">
      <alignment vertical="center"/>
    </xf>
    <xf numFmtId="0" fontId="40" fillId="10" borderId="29" xfId="0" applyFont="1" applyFill="1" applyBorder="1" applyAlignment="1">
      <alignment vertical="center"/>
    </xf>
    <xf numFmtId="0" fontId="40" fillId="10" borderId="30" xfId="0" applyFont="1" applyFill="1" applyBorder="1" applyAlignment="1">
      <alignment vertical="center"/>
    </xf>
    <xf numFmtId="0" fontId="18" fillId="2" borderId="0" xfId="0" applyFont="1" applyFill="1" applyAlignment="1">
      <alignment horizontal="left" wrapText="1"/>
    </xf>
    <xf numFmtId="0" fontId="19"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32" fillId="0" borderId="0" xfId="0" applyFont="1" applyAlignment="1">
      <alignment horizontal="center"/>
    </xf>
    <xf numFmtId="0" fontId="29" fillId="0" borderId="0" xfId="0" applyFont="1" applyAlignment="1">
      <alignment horizontal="left"/>
    </xf>
    <xf numFmtId="0" fontId="28" fillId="0" borderId="0" xfId="0" applyFont="1" applyAlignment="1">
      <alignment horizontal="center" wrapText="1"/>
    </xf>
    <xf numFmtId="0" fontId="28" fillId="0" borderId="0" xfId="0" applyFont="1" applyAlignment="1">
      <alignment horizontal="center"/>
    </xf>
    <xf numFmtId="0" fontId="18" fillId="2" borderId="0" xfId="0" applyFont="1" applyFill="1" applyAlignment="1">
      <alignment horizontal="left" vertical="center" wrapText="1"/>
    </xf>
    <xf numFmtId="0" fontId="37" fillId="5" borderId="0" xfId="2" applyFont="1" applyFill="1" applyAlignment="1">
      <alignment horizontal="left" vertical="top"/>
    </xf>
    <xf numFmtId="0" fontId="22" fillId="3" borderId="1" xfId="4" applyFont="1" applyFill="1" applyBorder="1" applyAlignment="1">
      <alignment horizontal="left" vertical="top" wrapText="1"/>
    </xf>
    <xf numFmtId="3" fontId="22" fillId="3" borderId="1" xfId="1" applyNumberFormat="1" applyFont="1" applyFill="1" applyBorder="1" applyAlignment="1">
      <alignment horizontal="left" vertical="top" wrapText="1"/>
    </xf>
    <xf numFmtId="0" fontId="37" fillId="0" borderId="0" xfId="2" applyFont="1" applyAlignment="1">
      <alignment horizontal="left" vertical="top"/>
    </xf>
    <xf numFmtId="0" fontId="37" fillId="6" borderId="0" xfId="3" applyFont="1" applyFill="1" applyAlignment="1">
      <alignment horizontal="left" vertical="center" wrapText="1"/>
    </xf>
    <xf numFmtId="0" fontId="20" fillId="0" borderId="0" xfId="2" applyFont="1" applyAlignment="1">
      <alignment horizontal="left" vertical="top"/>
    </xf>
    <xf numFmtId="0" fontId="2" fillId="0" borderId="0" xfId="0" applyFont="1" applyAlignment="1">
      <alignment vertical="top" wrapText="1"/>
    </xf>
    <xf numFmtId="0" fontId="39" fillId="0" borderId="5" xfId="0" applyFont="1" applyBorder="1" applyAlignment="1">
      <alignment horizontal="left" vertical="top" wrapText="1"/>
    </xf>
    <xf numFmtId="0" fontId="39" fillId="0" borderId="0" xfId="0" applyFont="1" applyAlignment="1">
      <alignment horizontal="left" vertical="top" wrapText="1"/>
    </xf>
    <xf numFmtId="0" fontId="40" fillId="10" borderId="31" xfId="0" applyFont="1" applyFill="1" applyBorder="1" applyAlignment="1">
      <alignment horizontal="center" vertical="center"/>
    </xf>
    <xf numFmtId="0" fontId="40" fillId="10" borderId="30" xfId="0" applyFont="1" applyFill="1" applyBorder="1" applyAlignment="1">
      <alignment horizontal="center" vertical="center"/>
    </xf>
    <xf numFmtId="0" fontId="40" fillId="10" borderId="29" xfId="0" applyFont="1" applyFill="1" applyBorder="1" applyAlignment="1">
      <alignment horizontal="center" vertical="center"/>
    </xf>
    <xf numFmtId="0" fontId="40" fillId="10" borderId="5" xfId="0" applyFont="1" applyFill="1" applyBorder="1" applyAlignment="1">
      <alignment horizontal="center" vertical="center"/>
    </xf>
    <xf numFmtId="0" fontId="40" fillId="10"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31" xfId="0" applyBorder="1" applyAlignment="1">
      <alignment horizontal="left" vertical="top" wrapText="1"/>
    </xf>
    <xf numFmtId="0" fontId="0" fillId="0" borderId="30" xfId="0" applyBorder="1" applyAlignment="1">
      <alignment horizontal="left" vertical="top" wrapText="1"/>
    </xf>
    <xf numFmtId="0" fontId="0" fillId="0" borderId="29" xfId="0" applyBorder="1" applyAlignment="1">
      <alignment horizontal="left" vertical="top" wrapText="1"/>
    </xf>
    <xf numFmtId="0" fontId="38" fillId="0" borderId="0" xfId="0" applyFont="1" applyAlignment="1">
      <alignment horizontal="left" vertical="center"/>
    </xf>
    <xf numFmtId="0" fontId="16" fillId="6" borderId="0" xfId="3" applyFont="1" applyFill="1" applyAlignment="1">
      <alignment horizontal="left" vertical="center" wrapText="1"/>
    </xf>
    <xf numFmtId="0" fontId="6" fillId="0" borderId="3" xfId="0" applyFont="1" applyBorder="1" applyAlignment="1">
      <alignment horizontal="lef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xf numFmtId="0" fontId="2" fillId="2" borderId="0" xfId="0" applyFont="1" applyFill="1"/>
    <xf numFmtId="0" fontId="16" fillId="6" borderId="0" xfId="3" applyFont="1" applyFill="1" applyAlignment="1">
      <alignment vertical="center" wrapText="1"/>
    </xf>
    <xf numFmtId="0" fontId="2" fillId="0" borderId="0" xfId="0" applyFont="1"/>
    <xf numFmtId="0" fontId="20" fillId="5" borderId="0" xfId="2" applyFont="1" applyFill="1" applyAlignment="1">
      <alignment horizontal="left" vertical="top"/>
    </xf>
    <xf numFmtId="0" fontId="5" fillId="5" borderId="0" xfId="3" applyFont="1" applyFill="1" applyAlignment="1">
      <alignment vertical="center" wrapText="1"/>
    </xf>
    <xf numFmtId="0" fontId="42" fillId="2" borderId="0" xfId="0" applyFont="1" applyFill="1" applyAlignment="1">
      <alignment horizontal="left" vertical="center"/>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44" fillId="4" borderId="9" xfId="0" applyFont="1" applyFill="1" applyBorder="1" applyAlignment="1">
      <alignment horizontal="center" vertical="center"/>
    </xf>
    <xf numFmtId="0" fontId="44" fillId="4" borderId="32" xfId="0" applyFont="1" applyFill="1" applyBorder="1" applyAlignment="1">
      <alignment horizontal="center" vertical="center"/>
    </xf>
    <xf numFmtId="0" fontId="44" fillId="4" borderId="10"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3"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3"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6"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34"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170" fontId="15" fillId="0" borderId="0" xfId="0" applyNumberFormat="1" applyFont="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vertical="center" wrapText="1"/>
    </xf>
    <xf numFmtId="3" fontId="2" fillId="2" borderId="0" xfId="0" applyNumberFormat="1" applyFont="1" applyFill="1"/>
    <xf numFmtId="0" fontId="2" fillId="5" borderId="35" xfId="0" applyFont="1" applyFill="1" applyBorder="1"/>
    <xf numFmtId="164" fontId="2" fillId="5" borderId="36"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4" xfId="0" applyFont="1" applyFill="1" applyBorder="1" applyAlignment="1">
      <alignment horizontal="left"/>
    </xf>
    <xf numFmtId="41" fontId="2" fillId="5" borderId="37"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8" xfId="0" applyFont="1" applyFill="1" applyBorder="1"/>
    <xf numFmtId="170" fontId="2" fillId="2" borderId="0" xfId="1" applyNumberFormat="1" applyFont="1" applyFill="1" applyBorder="1"/>
    <xf numFmtId="164" fontId="2" fillId="2" borderId="1"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7" xfId="0" applyNumberFormat="1" applyFont="1" applyFill="1" applyBorder="1" applyAlignment="1">
      <alignment horizontal="center"/>
    </xf>
    <xf numFmtId="0" fontId="8" fillId="2" borderId="17"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39" xfId="0" applyFont="1" applyFill="1" applyBorder="1" applyAlignment="1">
      <alignment horizontal="center" vertical="center"/>
    </xf>
    <xf numFmtId="0" fontId="8" fillId="4" borderId="40"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3"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6" xfId="5" applyFont="1" applyFill="1" applyBorder="1"/>
    <xf numFmtId="0" fontId="2" fillId="5" borderId="36" xfId="0" applyFont="1" applyFill="1" applyBorder="1"/>
    <xf numFmtId="41" fontId="2" fillId="5" borderId="36" xfId="1" applyNumberFormat="1" applyFont="1" applyFill="1" applyBorder="1"/>
    <xf numFmtId="41" fontId="2" fillId="5" borderId="36" xfId="0" applyNumberFormat="1" applyFont="1" applyFill="1" applyBorder="1"/>
    <xf numFmtId="41" fontId="2" fillId="5" borderId="41" xfId="1" applyNumberFormat="1" applyFont="1" applyFill="1" applyBorder="1"/>
    <xf numFmtId="164" fontId="2" fillId="0" borderId="42" xfId="1" applyNumberFormat="1" applyFont="1" applyFill="1" applyBorder="1" applyAlignment="1">
      <alignment horizontal="left"/>
    </xf>
    <xf numFmtId="9" fontId="2" fillId="2" borderId="42" xfId="5" applyFont="1" applyFill="1" applyBorder="1" applyAlignment="1">
      <alignment horizontal="right"/>
    </xf>
    <xf numFmtId="164" fontId="2" fillId="2" borderId="42" xfId="1" applyNumberFormat="1" applyFont="1" applyFill="1" applyBorder="1" applyAlignment="1">
      <alignment horizontal="left"/>
    </xf>
    <xf numFmtId="41" fontId="2" fillId="0" borderId="42" xfId="1" applyNumberFormat="1" applyFont="1" applyFill="1" applyBorder="1" applyAlignment="1">
      <alignment horizontal="left"/>
    </xf>
    <xf numFmtId="41" fontId="2" fillId="2" borderId="43"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3" xfId="0" applyFont="1" applyFill="1" applyBorder="1" applyAlignment="1">
      <alignment horizontal="center"/>
    </xf>
    <xf numFmtId="0" fontId="2" fillId="0" borderId="5" xfId="0" applyFont="1" applyBorder="1"/>
    <xf numFmtId="0" fontId="8" fillId="4" borderId="44"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3"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45"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5" fillId="3" borderId="47" xfId="0" applyFont="1" applyFill="1" applyBorder="1" applyAlignment="1">
      <alignment vertical="center" wrapText="1"/>
    </xf>
    <xf numFmtId="0" fontId="8" fillId="0" borderId="33" xfId="0" applyFont="1" applyBorder="1" applyAlignment="1">
      <alignment horizontal="center"/>
    </xf>
    <xf numFmtId="0" fontId="2" fillId="5" borderId="36" xfId="0" applyFont="1" applyFill="1" applyBorder="1" applyAlignment="1">
      <alignment horizontal="left"/>
    </xf>
    <xf numFmtId="164" fontId="2" fillId="4" borderId="48" xfId="1" applyNumberFormat="1" applyFont="1" applyFill="1" applyBorder="1" applyAlignment="1"/>
    <xf numFmtId="0" fontId="2" fillId="5" borderId="49" xfId="0" applyFont="1" applyFill="1" applyBorder="1" applyAlignment="1">
      <alignment horizontal="center"/>
    </xf>
    <xf numFmtId="0" fontId="2" fillId="5" borderId="48" xfId="0" applyFont="1" applyFill="1" applyBorder="1" applyAlignment="1">
      <alignment horizontal="center"/>
    </xf>
    <xf numFmtId="164" fontId="2" fillId="0" borderId="48" xfId="1" applyNumberFormat="1" applyFont="1" applyFill="1" applyBorder="1" applyAlignment="1"/>
    <xf numFmtId="3" fontId="8" fillId="0" borderId="33" xfId="0" applyNumberFormat="1" applyFont="1" applyBorder="1" applyAlignment="1">
      <alignment horizontal="center"/>
    </xf>
    <xf numFmtId="164" fontId="2" fillId="0" borderId="34"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3" xfId="0" applyFont="1" applyFill="1" applyBorder="1"/>
    <xf numFmtId="0" fontId="15" fillId="3" borderId="3" xfId="0" applyFont="1" applyFill="1" applyBorder="1" applyAlignment="1">
      <alignment horizontal="center" vertical="center" wrapText="1"/>
    </xf>
    <xf numFmtId="0" fontId="8" fillId="5" borderId="35" xfId="0" applyFont="1" applyFill="1" applyBorder="1"/>
    <xf numFmtId="41" fontId="2" fillId="5" borderId="36" xfId="0" applyNumberFormat="1" applyFont="1" applyFill="1" applyBorder="1" applyAlignment="1">
      <alignment horizontal="right"/>
    </xf>
    <xf numFmtId="164" fontId="2" fillId="5" borderId="36" xfId="1" applyNumberFormat="1" applyFont="1" applyFill="1" applyBorder="1" applyAlignment="1">
      <alignment horizontal="right"/>
    </xf>
    <xf numFmtId="3" fontId="2" fillId="2" borderId="33" xfId="0" applyNumberFormat="1" applyFont="1" applyFill="1" applyBorder="1"/>
    <xf numFmtId="164" fontId="8" fillId="11" borderId="42" xfId="1" applyNumberFormat="1" applyFont="1" applyFill="1" applyBorder="1" applyAlignment="1">
      <alignment horizontal="left"/>
    </xf>
    <xf numFmtId="164" fontId="2" fillId="11" borderId="42" xfId="1" applyNumberFormat="1" applyFont="1" applyFill="1" applyBorder="1" applyAlignment="1">
      <alignment horizontal="right"/>
    </xf>
    <xf numFmtId="164" fontId="2" fillId="2" borderId="0" xfId="0" applyNumberFormat="1" applyFont="1" applyFill="1"/>
    <xf numFmtId="164" fontId="2" fillId="0" borderId="42"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42" xfId="1" applyNumberFormat="1" applyFont="1" applyFill="1" applyBorder="1" applyAlignment="1">
      <alignment horizontal="right"/>
    </xf>
    <xf numFmtId="164" fontId="46"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0" fontId="2" fillId="4" borderId="8" xfId="0" applyFont="1" applyFill="1" applyBorder="1" applyAlignment="1">
      <alignment horizontal="center" vertical="center"/>
    </xf>
    <xf numFmtId="0" fontId="2" fillId="4" borderId="40" xfId="0" applyFont="1" applyFill="1" applyBorder="1" applyAlignment="1">
      <alignment horizontal="center" vertical="center"/>
    </xf>
    <xf numFmtId="0" fontId="2" fillId="4" borderId="34" xfId="0" applyFont="1" applyFill="1" applyBorder="1" applyAlignment="1">
      <alignment horizontal="center" vertical="center"/>
    </xf>
    <xf numFmtId="0" fontId="8" fillId="0" borderId="13" xfId="0" applyFont="1" applyBorder="1" applyAlignment="1">
      <alignment horizontal="left" vertical="center"/>
    </xf>
    <xf numFmtId="0" fontId="8" fillId="0" borderId="46" xfId="0" applyFont="1" applyBorder="1" applyAlignment="1">
      <alignment horizontal="left" vertical="center"/>
    </xf>
    <xf numFmtId="16" fontId="8" fillId="2" borderId="33" xfId="0" applyNumberFormat="1" applyFont="1" applyFill="1" applyBorder="1" applyAlignment="1">
      <alignment horizontal="center"/>
    </xf>
    <xf numFmtId="0" fontId="2" fillId="5" borderId="3"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3"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4" borderId="39" xfId="0" applyFont="1" applyFill="1" applyBorder="1" applyAlignment="1">
      <alignment horizontal="center" vertical="center"/>
    </xf>
    <xf numFmtId="0" fontId="2" fillId="4" borderId="44"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3" xfId="0" applyNumberFormat="1" applyFont="1" applyFill="1" applyBorder="1"/>
    <xf numFmtId="4" fontId="2" fillId="2" borderId="0" xfId="0" applyNumberFormat="1" applyFont="1" applyFill="1"/>
    <xf numFmtId="16" fontId="2" fillId="0" borderId="33" xfId="0" applyNumberFormat="1" applyFont="1" applyBorder="1"/>
    <xf numFmtId="166" fontId="2" fillId="2" borderId="0" xfId="1" applyNumberFormat="1" applyFont="1" applyFill="1" applyBorder="1" applyAlignment="1">
      <alignment horizontal="left"/>
    </xf>
    <xf numFmtId="0" fontId="2" fillId="0" borderId="33"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42" xfId="1" applyNumberFormat="1" applyFont="1" applyFill="1" applyBorder="1" applyAlignment="1">
      <alignment horizontal="left" vertical="center"/>
    </xf>
    <xf numFmtId="0" fontId="2" fillId="4" borderId="52" xfId="0" applyFont="1" applyFill="1" applyBorder="1" applyAlignment="1">
      <alignment horizontal="center" vertical="center"/>
    </xf>
    <xf numFmtId="0" fontId="2" fillId="4" borderId="53"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3" fillId="0" borderId="0" xfId="0" applyFont="1"/>
    <xf numFmtId="0" fontId="48" fillId="4" borderId="1" xfId="0" applyFont="1" applyFill="1" applyBorder="1" applyAlignment="1">
      <alignment horizontal="center" vertical="center"/>
    </xf>
    <xf numFmtId="0" fontId="49" fillId="12" borderId="8" xfId="0" applyFont="1" applyFill="1" applyBorder="1"/>
    <xf numFmtId="0" fontId="49" fillId="12" borderId="40" xfId="0" applyFont="1" applyFill="1" applyBorder="1"/>
    <xf numFmtId="0" fontId="49" fillId="12" borderId="34" xfId="0" applyFont="1" applyFill="1" applyBorder="1"/>
    <xf numFmtId="0" fontId="49" fillId="13" borderId="40" xfId="0" applyFont="1" applyFill="1" applyBorder="1"/>
    <xf numFmtId="0" fontId="49" fillId="13" borderId="34" xfId="0" applyFont="1" applyFill="1" applyBorder="1"/>
    <xf numFmtId="0" fontId="49" fillId="12" borderId="45" xfId="0" applyFont="1" applyFill="1" applyBorder="1" applyAlignment="1">
      <alignment horizontal="center"/>
    </xf>
    <xf numFmtId="0" fontId="49" fillId="12" borderId="47" xfId="0" applyFont="1" applyFill="1" applyBorder="1" applyAlignment="1">
      <alignment horizontal="center"/>
    </xf>
    <xf numFmtId="0" fontId="49" fillId="13" borderId="45" xfId="0" applyFont="1" applyFill="1" applyBorder="1" applyAlignment="1">
      <alignment horizontal="center"/>
    </xf>
    <xf numFmtId="0" fontId="49" fillId="13" borderId="47" xfId="0" applyFont="1" applyFill="1" applyBorder="1" applyAlignment="1">
      <alignment horizontal="center"/>
    </xf>
    <xf numFmtId="0" fontId="49" fillId="12" borderId="1" xfId="0" applyFont="1" applyFill="1" applyBorder="1" applyAlignment="1">
      <alignment horizontal="center"/>
    </xf>
    <xf numFmtId="0" fontId="49" fillId="13" borderId="1" xfId="0" applyFont="1" applyFill="1" applyBorder="1" applyAlignment="1">
      <alignment horizontal="center"/>
    </xf>
    <xf numFmtId="0" fontId="49" fillId="0" borderId="1" xfId="0" applyFont="1" applyBorder="1"/>
    <xf numFmtId="171" fontId="50" fillId="2" borderId="1" xfId="1" applyNumberFormat="1" applyFont="1" applyFill="1" applyBorder="1" applyAlignment="1">
      <alignment horizontal="left"/>
    </xf>
    <xf numFmtId="0" fontId="48" fillId="5" borderId="42" xfId="0" applyFont="1" applyFill="1" applyBorder="1"/>
    <xf numFmtId="171" fontId="50" fillId="2" borderId="42" xfId="1" applyNumberFormat="1" applyFont="1" applyFill="1" applyBorder="1" applyAlignment="1">
      <alignment horizontal="left"/>
    </xf>
    <xf numFmtId="0" fontId="28" fillId="0" borderId="0" xfId="0" applyFont="1"/>
    <xf numFmtId="0" fontId="48" fillId="5" borderId="1" xfId="0" applyFont="1" applyFill="1" applyBorder="1" applyAlignment="1">
      <alignment horizontal="center" vertical="center"/>
    </xf>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54" xfId="1" applyNumberFormat="1" applyFont="1" applyFill="1" applyBorder="1" applyAlignment="1">
      <alignment horizontal="left"/>
    </xf>
    <xf numFmtId="164" fontId="50" fillId="2" borderId="42" xfId="1" applyNumberFormat="1" applyFont="1" applyFill="1" applyBorder="1" applyAlignment="1">
      <alignment horizontal="left"/>
    </xf>
    <xf numFmtId="0" fontId="22" fillId="3" borderId="9" xfId="0" applyFont="1" applyFill="1" applyBorder="1" applyAlignment="1">
      <alignment horizontal="center" vertical="center" wrapText="1"/>
    </xf>
    <xf numFmtId="172" fontId="22" fillId="3" borderId="32" xfId="0" applyNumberFormat="1" applyFont="1" applyFill="1" applyBorder="1" applyAlignment="1">
      <alignment horizontal="center" vertical="center" wrapText="1"/>
    </xf>
    <xf numFmtId="172" fontId="22" fillId="3" borderId="10" xfId="0" applyNumberFormat="1" applyFont="1" applyFill="1" applyBorder="1" applyAlignment="1">
      <alignment horizontal="center" vertical="center" wrapText="1"/>
    </xf>
    <xf numFmtId="172" fontId="22" fillId="14" borderId="55" xfId="0" applyNumberFormat="1" applyFont="1" applyFill="1" applyBorder="1" applyAlignment="1">
      <alignment horizontal="center" vertical="center" wrapText="1"/>
    </xf>
    <xf numFmtId="172" fontId="22" fillId="14" borderId="32" xfId="0" applyNumberFormat="1" applyFont="1" applyFill="1" applyBorder="1" applyAlignment="1">
      <alignment horizontal="center" vertical="center" wrapText="1"/>
    </xf>
    <xf numFmtId="172" fontId="22" fillId="14" borderId="10" xfId="0" applyNumberFormat="1" applyFont="1" applyFill="1" applyBorder="1" applyAlignment="1">
      <alignment horizontal="center" vertical="center" wrapText="1"/>
    </xf>
    <xf numFmtId="164" fontId="23" fillId="11"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41" fontId="6" fillId="2" borderId="34"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69" fontId="6" fillId="2" borderId="34"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1" xfId="1" applyNumberFormat="1" applyFont="1" applyFill="1" applyBorder="1" applyAlignment="1">
      <alignment horizontal="right"/>
    </xf>
    <xf numFmtId="173" fontId="6" fillId="2" borderId="34" xfId="1" applyNumberFormat="1" applyFont="1" applyFill="1" applyBorder="1" applyAlignment="1">
      <alignment horizontal="right"/>
    </xf>
    <xf numFmtId="164" fontId="23" fillId="11" borderId="26" xfId="1" applyNumberFormat="1" applyFont="1" applyFill="1" applyBorder="1" applyAlignment="1">
      <alignment horizontal="left"/>
    </xf>
    <xf numFmtId="171" fontId="6" fillId="2" borderId="54" xfId="1" applyNumberFormat="1" applyFont="1" applyFill="1" applyBorder="1" applyAlignment="1">
      <alignment horizontal="right"/>
    </xf>
    <xf numFmtId="171" fontId="6" fillId="2" borderId="15" xfId="1" applyNumberFormat="1" applyFont="1" applyFill="1" applyBorder="1" applyAlignment="1">
      <alignment horizontal="right"/>
    </xf>
    <xf numFmtId="171" fontId="6" fillId="2" borderId="56" xfId="1" applyNumberFormat="1" applyFont="1" applyFill="1" applyBorder="1" applyAlignment="1">
      <alignment horizontal="right"/>
    </xf>
    <xf numFmtId="0" fontId="51" fillId="0" borderId="0" xfId="0" applyFont="1" applyAlignment="1">
      <alignment wrapText="1"/>
    </xf>
    <xf numFmtId="0" fontId="23" fillId="0" borderId="0" xfId="0" applyFont="1" applyAlignment="1">
      <alignment wrapText="1"/>
    </xf>
    <xf numFmtId="3" fontId="6" fillId="2" borderId="11"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1" xfId="1" applyNumberFormat="1" applyFont="1" applyFill="1" applyBorder="1" applyAlignment="1"/>
    <xf numFmtId="1" fontId="6" fillId="2" borderId="15" xfId="1" applyNumberFormat="1" applyFont="1" applyFill="1" applyBorder="1" applyAlignment="1"/>
    <xf numFmtId="41" fontId="6" fillId="15" borderId="1" xfId="1" applyNumberFormat="1" applyFont="1" applyFill="1" applyBorder="1" applyAlignment="1">
      <alignment horizontal="right"/>
    </xf>
    <xf numFmtId="41" fontId="6" fillId="2" borderId="54" xfId="1" applyNumberFormat="1" applyFont="1" applyFill="1" applyBorder="1" applyAlignment="1">
      <alignment horizontal="right"/>
    </xf>
    <xf numFmtId="164" fontId="23"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57" xfId="2" applyFont="1" applyFill="1" applyBorder="1" applyAlignment="1">
      <alignment horizontal="center" vertical="top"/>
    </xf>
    <xf numFmtId="0" fontId="6" fillId="0" borderId="33"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3" xfId="0" applyFont="1" applyBorder="1" applyAlignment="1">
      <alignment vertical="center"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6" fillId="0" borderId="11" xfId="0" applyFont="1" applyBorder="1" applyAlignment="1">
      <alignment vertical="center"/>
    </xf>
    <xf numFmtId="49" fontId="25"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49" fillId="0" borderId="12" xfId="0" applyFont="1" applyBorder="1" applyAlignment="1">
      <alignment horizontal="center" vertical="top" wrapText="1"/>
    </xf>
    <xf numFmtId="0" fontId="49" fillId="0" borderId="6" xfId="0" applyFont="1" applyBorder="1" applyAlignment="1">
      <alignment horizontal="center" vertical="top" wrapText="1"/>
    </xf>
    <xf numFmtId="0" fontId="6" fillId="2" borderId="58" xfId="0" applyFont="1" applyFill="1" applyBorder="1" applyAlignment="1">
      <alignment horizontal="left" vertical="top" wrapText="1"/>
    </xf>
    <xf numFmtId="0" fontId="49" fillId="0" borderId="2" xfId="0" applyFont="1" applyBorder="1" applyAlignment="1">
      <alignment horizontal="center" vertical="top" wrapText="1"/>
    </xf>
    <xf numFmtId="0" fontId="49" fillId="0" borderId="12" xfId="0" applyFont="1" applyBorder="1" applyAlignment="1">
      <alignment vertical="top" wrapText="1"/>
    </xf>
    <xf numFmtId="0" fontId="49" fillId="0" borderId="6" xfId="0" applyFont="1" applyBorder="1" applyAlignment="1">
      <alignment vertical="top" wrapText="1"/>
    </xf>
    <xf numFmtId="0" fontId="49" fillId="0" borderId="14" xfId="0" applyFont="1" applyBorder="1" applyAlignment="1">
      <alignment vertical="top" wrapText="1"/>
    </xf>
    <xf numFmtId="0" fontId="6" fillId="2" borderId="15"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8AA2C3-CB1A-408F-9185-9248685E3E08}" name="Table_Facility_List_Staging_8_26_2013.accdb_11432" displayName="Table_Facility_List_Staging_8_26_2013.accdb_11432" ref="A7:AA117" headerRowDxfId="31" dataDxfId="29" totalsRowDxfId="27" headerRowBorderDxfId="30" tableBorderDxfId="28">
  <autoFilter ref="A7:AA117"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202</v>
      </c>
    </row>
    <row r="2" spans="1:1" ht="51.75" customHeight="1" x14ac:dyDescent="0.35">
      <c r="A2" s="8" t="s">
        <v>11</v>
      </c>
    </row>
    <row r="3" spans="1:1" ht="76.400000000000006" customHeight="1" x14ac:dyDescent="0.35">
      <c r="A3" s="8" t="s">
        <v>235</v>
      </c>
    </row>
    <row r="4" spans="1:1" ht="22.5" customHeight="1" x14ac:dyDescent="0.35">
      <c r="A4" s="8" t="s">
        <v>201</v>
      </c>
    </row>
    <row r="5" spans="1:1" ht="36.75" customHeight="1" x14ac:dyDescent="0.35">
      <c r="A5" s="8" t="s">
        <v>174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9BE5-B9FC-478E-A69D-244002E07A05}">
  <dimension ref="A1:BD237"/>
  <sheetViews>
    <sheetView zoomScale="85" zoomScaleNormal="85" workbookViewId="0">
      <selection sqref="A1:D1"/>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176" t="s">
        <v>669</v>
      </c>
      <c r="B1" s="177"/>
      <c r="C1" s="177"/>
      <c r="D1" s="177"/>
      <c r="E1" s="156"/>
      <c r="F1" s="156"/>
      <c r="G1" s="156"/>
      <c r="H1" s="155"/>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3" t="s">
        <v>668</v>
      </c>
      <c r="B2" s="184"/>
      <c r="C2" s="184"/>
      <c r="D2" s="184"/>
      <c r="E2" s="184"/>
      <c r="F2" s="184"/>
      <c r="G2" s="184"/>
      <c r="H2" s="185"/>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54"/>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76" t="s">
        <v>667</v>
      </c>
      <c r="B5" s="177"/>
      <c r="C5" s="177"/>
      <c r="D5" s="178"/>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50" t="s">
        <v>651</v>
      </c>
      <c r="B6" s="149" t="s">
        <v>650</v>
      </c>
      <c r="C6" s="149" t="s">
        <v>649</v>
      </c>
      <c r="D6" s="149" t="s">
        <v>648</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47" t="s">
        <v>647</v>
      </c>
      <c r="B7" s="146">
        <v>41</v>
      </c>
      <c r="C7" s="146">
        <v>14.46</v>
      </c>
      <c r="D7" s="146">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47" t="s">
        <v>646</v>
      </c>
      <c r="B8" s="146">
        <v>10</v>
      </c>
      <c r="C8" s="146">
        <v>26.3</v>
      </c>
      <c r="D8" s="146">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47" t="s">
        <v>645</v>
      </c>
      <c r="B9" s="146">
        <v>231</v>
      </c>
      <c r="C9" s="146">
        <v>10.48</v>
      </c>
      <c r="D9" s="146">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48" t="s">
        <v>644</v>
      </c>
      <c r="B10" s="146">
        <v>12</v>
      </c>
      <c r="C10" s="146">
        <v>20.83</v>
      </c>
      <c r="D10" s="146">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47" t="s">
        <v>643</v>
      </c>
      <c r="B11" s="146">
        <v>2</v>
      </c>
      <c r="C11" s="146">
        <v>11</v>
      </c>
      <c r="D11" s="146">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44" t="s">
        <v>642</v>
      </c>
      <c r="B12" s="143">
        <v>296</v>
      </c>
      <c r="C12" s="143">
        <v>11.99</v>
      </c>
      <c r="D12" s="143">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6" t="s">
        <v>666</v>
      </c>
      <c r="B14" s="186"/>
      <c r="C14" s="186"/>
      <c r="D14" s="186"/>
      <c r="E14" s="186"/>
      <c r="F14" s="186"/>
      <c r="G14" s="186"/>
      <c r="H14" s="186"/>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51"/>
      <c r="B15" s="151"/>
      <c r="C15" s="151"/>
      <c r="D15" s="151"/>
      <c r="E15" s="151"/>
      <c r="F15" s="151"/>
      <c r="G15" s="151"/>
      <c r="H15" s="151"/>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76" t="s">
        <v>665</v>
      </c>
      <c r="B16" s="177"/>
      <c r="C16" s="177"/>
      <c r="D16" s="178"/>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50" t="s">
        <v>651</v>
      </c>
      <c r="B17" s="149" t="s">
        <v>650</v>
      </c>
      <c r="C17" s="149" t="s">
        <v>649</v>
      </c>
      <c r="D17" s="149" t="s">
        <v>648</v>
      </c>
      <c r="E17" s="153"/>
      <c r="F17" s="152"/>
      <c r="G17" s="152"/>
      <c r="H17" s="152"/>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47" t="s">
        <v>647</v>
      </c>
      <c r="B18" s="146">
        <v>52</v>
      </c>
      <c r="C18" s="145">
        <v>9.884615385</v>
      </c>
      <c r="D18" s="145">
        <v>11.42222222</v>
      </c>
      <c r="E18" s="140"/>
      <c r="F18" s="139"/>
      <c r="G18" s="139"/>
      <c r="H18" s="139"/>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47" t="s">
        <v>646</v>
      </c>
      <c r="B19" s="146">
        <v>5</v>
      </c>
      <c r="C19" s="145">
        <v>15.2</v>
      </c>
      <c r="D19" s="145">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47" t="s">
        <v>645</v>
      </c>
      <c r="B20" s="146">
        <v>111</v>
      </c>
      <c r="C20" s="145">
        <v>7.4864864860000004</v>
      </c>
      <c r="D20" s="145">
        <v>7.6944444440000002</v>
      </c>
      <c r="E20" s="153"/>
      <c r="F20" s="152"/>
      <c r="G20" s="152"/>
      <c r="H20" s="152"/>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48" t="s">
        <v>644</v>
      </c>
      <c r="B21" s="146">
        <v>19</v>
      </c>
      <c r="C21" s="145">
        <v>7.0526315789999998</v>
      </c>
      <c r="D21" s="145">
        <v>7.4444444440000002</v>
      </c>
      <c r="E21" s="138"/>
      <c r="F21" s="138"/>
      <c r="G21" s="138"/>
      <c r="H21" s="138"/>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47" t="s">
        <v>643</v>
      </c>
      <c r="B22" s="146">
        <v>39</v>
      </c>
      <c r="C22" s="145">
        <v>17.410256409999999</v>
      </c>
      <c r="D22" s="145">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44" t="s">
        <v>642</v>
      </c>
      <c r="B23" s="143">
        <v>226</v>
      </c>
      <c r="C23" s="142">
        <v>11.406797971999998</v>
      </c>
      <c r="D23" s="142">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6" t="s">
        <v>664</v>
      </c>
      <c r="B25" s="186"/>
      <c r="C25" s="186"/>
      <c r="D25" s="186"/>
      <c r="E25" s="186"/>
      <c r="F25" s="186"/>
      <c r="G25" s="186"/>
      <c r="H25" s="186"/>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51" t="s">
        <v>663</v>
      </c>
      <c r="B26" s="151"/>
      <c r="C26" s="151"/>
      <c r="D26" s="151"/>
      <c r="E26" s="151"/>
      <c r="F26" s="151"/>
      <c r="G26" s="151"/>
      <c r="H26" s="151"/>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51"/>
      <c r="B27" s="151"/>
      <c r="C27" s="151"/>
      <c r="D27" s="151"/>
      <c r="E27" s="151"/>
      <c r="F27" s="151"/>
      <c r="G27" s="151"/>
      <c r="H27" s="151"/>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76" t="s">
        <v>662</v>
      </c>
      <c r="B28" s="177"/>
      <c r="C28" s="177"/>
      <c r="D28" s="178"/>
      <c r="E28" s="151"/>
      <c r="F28" s="151"/>
      <c r="G28" s="151"/>
      <c r="H28" s="151"/>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50" t="s">
        <v>651</v>
      </c>
      <c r="B29" s="149" t="s">
        <v>650</v>
      </c>
      <c r="C29" s="149" t="s">
        <v>649</v>
      </c>
      <c r="D29" s="149" t="s">
        <v>648</v>
      </c>
      <c r="E29" s="151"/>
      <c r="F29" s="151"/>
      <c r="G29" s="151"/>
      <c r="H29" s="151"/>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47" t="s">
        <v>647</v>
      </c>
      <c r="B30" s="146">
        <v>59</v>
      </c>
      <c r="C30" s="145">
        <v>11.78</v>
      </c>
      <c r="D30" s="145">
        <v>35</v>
      </c>
      <c r="E30" s="151"/>
      <c r="F30" s="151"/>
      <c r="G30" s="151"/>
      <c r="H30" s="151"/>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47" t="s">
        <v>646</v>
      </c>
      <c r="B31" s="146">
        <v>13</v>
      </c>
      <c r="C31" s="145">
        <v>17.079999999999998</v>
      </c>
      <c r="D31" s="145">
        <v>64.540000000000006</v>
      </c>
      <c r="E31" s="151"/>
      <c r="F31" s="151"/>
      <c r="G31" s="151"/>
      <c r="H31" s="151"/>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47" t="s">
        <v>645</v>
      </c>
      <c r="B32" s="146">
        <v>146</v>
      </c>
      <c r="C32" s="145">
        <v>10.210000000000001</v>
      </c>
      <c r="D32" s="145">
        <v>18.420000000000002</v>
      </c>
      <c r="E32" s="151"/>
      <c r="F32" s="151"/>
      <c r="G32" s="151"/>
      <c r="H32" s="151"/>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148" t="s">
        <v>644</v>
      </c>
      <c r="B33" s="146">
        <v>32</v>
      </c>
      <c r="C33" s="145">
        <v>4.91</v>
      </c>
      <c r="D33" s="145">
        <v>9.9700000000000006</v>
      </c>
      <c r="E33" s="151"/>
      <c r="F33" s="151"/>
      <c r="G33" s="151"/>
      <c r="H33" s="151"/>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47" t="s">
        <v>643</v>
      </c>
      <c r="B34" s="146">
        <v>61</v>
      </c>
      <c r="C34" s="145">
        <v>50.8</v>
      </c>
      <c r="D34" s="145">
        <v>87.23</v>
      </c>
      <c r="E34" s="151"/>
      <c r="F34" s="151"/>
      <c r="G34" s="151"/>
      <c r="H34" s="151"/>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44" t="s">
        <v>642</v>
      </c>
      <c r="B35" s="143">
        <v>311</v>
      </c>
      <c r="C35" s="142">
        <v>18.21</v>
      </c>
      <c r="D35" s="142">
        <v>36.119999999999997</v>
      </c>
      <c r="E35" s="151"/>
      <c r="F35" s="151"/>
      <c r="G35" s="151"/>
      <c r="H35" s="151"/>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41" t="s">
        <v>661</v>
      </c>
      <c r="B37" s="141"/>
      <c r="C37" s="141"/>
      <c r="D37" s="141"/>
      <c r="E37" s="141"/>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41"/>
      <c r="B38" s="141"/>
      <c r="C38" s="141"/>
      <c r="D38" s="141"/>
      <c r="E38" s="141"/>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41"/>
      <c r="B39" s="141"/>
      <c r="C39" s="141"/>
      <c r="D39" s="141"/>
      <c r="E39" s="141"/>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76" t="s">
        <v>660</v>
      </c>
      <c r="B40" s="177"/>
      <c r="C40" s="177"/>
      <c r="D40" s="178"/>
      <c r="E40" s="141"/>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50" t="s">
        <v>651</v>
      </c>
      <c r="B41" s="149" t="s">
        <v>650</v>
      </c>
      <c r="C41" s="149" t="s">
        <v>649</v>
      </c>
      <c r="D41" s="149" t="s">
        <v>648</v>
      </c>
      <c r="E41" s="141"/>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47" t="s">
        <v>647</v>
      </c>
      <c r="B42" s="146">
        <v>96</v>
      </c>
      <c r="C42" s="145">
        <v>14.614583333333334</v>
      </c>
      <c r="D42" s="145">
        <v>32.385416666666664</v>
      </c>
      <c r="E42" s="141"/>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47" t="s">
        <v>646</v>
      </c>
      <c r="B43" s="146">
        <v>5</v>
      </c>
      <c r="C43" s="145">
        <v>29</v>
      </c>
      <c r="D43" s="145">
        <v>57.6</v>
      </c>
      <c r="E43" s="141"/>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47" t="s">
        <v>645</v>
      </c>
      <c r="B44" s="146">
        <v>200</v>
      </c>
      <c r="C44" s="145">
        <v>12.205</v>
      </c>
      <c r="D44" s="145">
        <v>17.045000000000002</v>
      </c>
      <c r="E44" s="141"/>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48" t="s">
        <v>644</v>
      </c>
      <c r="B45" s="146">
        <v>19</v>
      </c>
      <c r="C45" s="145">
        <v>4.1052631578947372</v>
      </c>
      <c r="D45" s="145">
        <v>26</v>
      </c>
      <c r="E45" s="141"/>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47" t="s">
        <v>643</v>
      </c>
      <c r="B46" s="146">
        <v>57</v>
      </c>
      <c r="C46" s="145">
        <v>43.210526315789473</v>
      </c>
      <c r="D46" s="145">
        <v>73.578947368421055</v>
      </c>
      <c r="E46" s="141"/>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44" t="s">
        <v>642</v>
      </c>
      <c r="B47" s="143">
        <v>377</v>
      </c>
      <c r="C47" s="142">
        <v>17.320954907161802</v>
      </c>
      <c r="D47" s="142">
        <v>30.488063660477454</v>
      </c>
      <c r="E47" s="141"/>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41"/>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41" t="s">
        <v>659</v>
      </c>
      <c r="B49" s="141"/>
      <c r="C49" s="141"/>
      <c r="D49" s="141"/>
      <c r="E49" s="141"/>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41"/>
      <c r="B50" s="141"/>
      <c r="C50" s="141"/>
      <c r="D50" s="141"/>
      <c r="E50" s="141"/>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41"/>
      <c r="B51" s="141"/>
      <c r="C51" s="141"/>
      <c r="D51" s="141"/>
      <c r="E51" s="141"/>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76" t="s">
        <v>658</v>
      </c>
      <c r="B52" s="177"/>
      <c r="C52" s="177"/>
      <c r="D52" s="178"/>
      <c r="E52" s="141"/>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50" t="s">
        <v>651</v>
      </c>
      <c r="B53" s="149" t="s">
        <v>650</v>
      </c>
      <c r="C53" s="149" t="s">
        <v>649</v>
      </c>
      <c r="D53" s="149" t="s">
        <v>648</v>
      </c>
      <c r="E53" s="141"/>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47" t="s">
        <v>647</v>
      </c>
      <c r="B54" s="146">
        <v>110</v>
      </c>
      <c r="C54" s="146">
        <v>14</v>
      </c>
      <c r="D54" s="145">
        <v>34.390909090909091</v>
      </c>
      <c r="E54" s="141"/>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47" t="s">
        <v>646</v>
      </c>
      <c r="B55" s="146">
        <v>13</v>
      </c>
      <c r="C55" s="145">
        <v>20.46153846153846</v>
      </c>
      <c r="D55" s="146">
        <v>31</v>
      </c>
      <c r="E55" s="141"/>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47" t="s">
        <v>645</v>
      </c>
      <c r="B56" s="146">
        <v>178</v>
      </c>
      <c r="C56" s="145">
        <v>10.258426966292134</v>
      </c>
      <c r="D56" s="145">
        <v>18.713483146067414</v>
      </c>
      <c r="E56" s="141"/>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48" t="s">
        <v>644</v>
      </c>
      <c r="B57" s="146">
        <v>17</v>
      </c>
      <c r="C57" s="145">
        <v>8.0588235294117645</v>
      </c>
      <c r="D57" s="145">
        <v>15.647058823529411</v>
      </c>
      <c r="E57" s="141"/>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47" t="s">
        <v>643</v>
      </c>
      <c r="B58" s="146">
        <v>55</v>
      </c>
      <c r="C58" s="145">
        <v>62.18181818181818</v>
      </c>
      <c r="D58" s="145">
        <v>90.618181818181824</v>
      </c>
      <c r="E58" s="141"/>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44" t="s">
        <v>642</v>
      </c>
      <c r="B59" s="143">
        <v>373</v>
      </c>
      <c r="C59" s="142">
        <v>19.273458445040216</v>
      </c>
      <c r="D59" s="142">
        <v>34.227882037533512</v>
      </c>
      <c r="E59" s="141"/>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41"/>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41" t="s">
        <v>657</v>
      </c>
      <c r="B61" s="141"/>
      <c r="C61" s="141"/>
      <c r="D61" s="141"/>
      <c r="E61" s="141"/>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41"/>
      <c r="B62" s="141"/>
      <c r="C62" s="141"/>
      <c r="D62" s="141"/>
      <c r="E62" s="141"/>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41"/>
      <c r="B63" s="141"/>
      <c r="C63" s="141"/>
      <c r="D63" s="141"/>
      <c r="E63" s="141"/>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76" t="s">
        <v>656</v>
      </c>
      <c r="B64" s="177"/>
      <c r="C64" s="177"/>
      <c r="D64" s="178"/>
      <c r="E64" s="141"/>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50" t="s">
        <v>651</v>
      </c>
      <c r="B65" s="149" t="s">
        <v>650</v>
      </c>
      <c r="C65" s="149" t="s">
        <v>649</v>
      </c>
      <c r="D65" s="149" t="s">
        <v>648</v>
      </c>
      <c r="E65" s="141"/>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47" t="s">
        <v>647</v>
      </c>
      <c r="B66" s="146">
        <v>125</v>
      </c>
      <c r="C66" s="145">
        <v>14.151999999999999</v>
      </c>
      <c r="D66" s="145">
        <v>37.479999999999997</v>
      </c>
      <c r="E66" s="141"/>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47" t="s">
        <v>646</v>
      </c>
      <c r="B67" s="146">
        <v>26</v>
      </c>
      <c r="C67" s="145">
        <v>15.76923076923077</v>
      </c>
      <c r="D67" s="145">
        <v>36.538461538461497</v>
      </c>
      <c r="E67" s="141"/>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47" t="s">
        <v>645</v>
      </c>
      <c r="B68" s="146">
        <v>184</v>
      </c>
      <c r="C68" s="145">
        <v>11.804347826086957</v>
      </c>
      <c r="D68" s="145">
        <v>17.815217391304348</v>
      </c>
      <c r="E68" s="141"/>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48" t="s">
        <v>644</v>
      </c>
      <c r="B69" s="146">
        <v>23</v>
      </c>
      <c r="C69" s="145">
        <v>14.478260869565217</v>
      </c>
      <c r="D69" s="145">
        <v>33.478260869565219</v>
      </c>
      <c r="E69" s="141"/>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47" t="s">
        <v>643</v>
      </c>
      <c r="B70" s="146">
        <v>60</v>
      </c>
      <c r="C70" s="145">
        <v>68.38333333333334</v>
      </c>
      <c r="D70" s="145">
        <v>118.1</v>
      </c>
      <c r="E70" s="141"/>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44" t="s">
        <v>642</v>
      </c>
      <c r="B71" s="143">
        <v>418</v>
      </c>
      <c r="C71" s="142">
        <v>21.02153110047847</v>
      </c>
      <c r="D71" s="142">
        <v>40.117224880382778</v>
      </c>
      <c r="E71" s="141"/>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41"/>
      <c r="B72" s="141"/>
      <c r="C72" s="141"/>
      <c r="D72" s="141"/>
      <c r="E72" s="141"/>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41" t="s">
        <v>655</v>
      </c>
      <c r="B73" s="141"/>
      <c r="C73" s="141"/>
      <c r="D73" s="141"/>
      <c r="E73" s="141"/>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41"/>
      <c r="B74" s="141"/>
      <c r="C74" s="141"/>
      <c r="D74" s="141"/>
      <c r="E74" s="141"/>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41"/>
      <c r="B75" s="141"/>
      <c r="C75" s="141"/>
      <c r="D75" s="141"/>
      <c r="E75" s="141"/>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76" t="s">
        <v>654</v>
      </c>
      <c r="B76" s="177"/>
      <c r="C76" s="177"/>
      <c r="D76" s="178"/>
      <c r="E76" s="141"/>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50" t="s">
        <v>651</v>
      </c>
      <c r="B77" s="149" t="s">
        <v>650</v>
      </c>
      <c r="C77" s="149" t="s">
        <v>649</v>
      </c>
      <c r="D77" s="149" t="s">
        <v>648</v>
      </c>
      <c r="E77" s="141"/>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47" t="s">
        <v>647</v>
      </c>
      <c r="B78" s="146">
        <v>126</v>
      </c>
      <c r="C78" s="145">
        <v>13.365079365079366</v>
      </c>
      <c r="D78" s="145">
        <v>43.261904761904759</v>
      </c>
      <c r="E78" s="141"/>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47" t="s">
        <v>646</v>
      </c>
      <c r="B79" s="146">
        <v>12</v>
      </c>
      <c r="C79" s="145">
        <v>15.916666666666666</v>
      </c>
      <c r="D79" s="145">
        <v>19.416666666666668</v>
      </c>
      <c r="E79" s="141"/>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47" t="s">
        <v>645</v>
      </c>
      <c r="B80" s="146">
        <v>95</v>
      </c>
      <c r="C80" s="145">
        <v>14.684210526315789</v>
      </c>
      <c r="D80" s="145">
        <v>24.821052631578947</v>
      </c>
      <c r="E80" s="141"/>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48" t="s">
        <v>644</v>
      </c>
      <c r="B81" s="146">
        <v>40</v>
      </c>
      <c r="C81" s="145">
        <v>7.85</v>
      </c>
      <c r="D81" s="145">
        <v>44.274999999999999</v>
      </c>
      <c r="E81" s="141"/>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47" t="s">
        <v>643</v>
      </c>
      <c r="B82" s="146">
        <v>78</v>
      </c>
      <c r="C82" s="145">
        <v>53.756410256410255</v>
      </c>
      <c r="D82" s="145">
        <v>94.974358974358978</v>
      </c>
      <c r="E82" s="141"/>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44" t="s">
        <v>642</v>
      </c>
      <c r="B83" s="143">
        <v>351</v>
      </c>
      <c r="C83" s="142">
        <v>22.156695156695157</v>
      </c>
      <c r="D83" s="142">
        <v>49.06267806267806</v>
      </c>
      <c r="E83" s="141"/>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41"/>
      <c r="B84" s="141"/>
      <c r="C84" s="141"/>
      <c r="D84" s="141"/>
      <c r="E84" s="141"/>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41" t="s">
        <v>653</v>
      </c>
      <c r="B85" s="141"/>
      <c r="C85" s="141"/>
      <c r="D85" s="141"/>
      <c r="E85" s="141"/>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41"/>
      <c r="B86" s="141"/>
      <c r="C86" s="141"/>
      <c r="D86" s="141"/>
      <c r="E86" s="141"/>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41"/>
      <c r="B87" s="141"/>
      <c r="C87" s="141"/>
      <c r="D87" s="141"/>
      <c r="E87" s="141"/>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76" t="s">
        <v>652</v>
      </c>
      <c r="B88" s="177"/>
      <c r="C88" s="177"/>
      <c r="D88" s="178"/>
      <c r="E88" s="141"/>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50" t="s">
        <v>651</v>
      </c>
      <c r="B89" s="149" t="s">
        <v>650</v>
      </c>
      <c r="C89" s="149" t="s">
        <v>649</v>
      </c>
      <c r="D89" s="149" t="s">
        <v>648</v>
      </c>
      <c r="E89" s="141"/>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47" t="s">
        <v>647</v>
      </c>
      <c r="B90" s="146">
        <v>131</v>
      </c>
      <c r="C90" s="145">
        <v>13.557251908396946</v>
      </c>
      <c r="D90" s="145">
        <v>39.541984732824424</v>
      </c>
      <c r="E90" s="141"/>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47" t="s">
        <v>646</v>
      </c>
      <c r="B91" s="146">
        <v>9</v>
      </c>
      <c r="C91" s="145">
        <v>19.666666666666668</v>
      </c>
      <c r="D91" s="145">
        <v>45.555555555555557</v>
      </c>
      <c r="E91" s="141"/>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47" t="s">
        <v>645</v>
      </c>
      <c r="B92" s="146">
        <v>231</v>
      </c>
      <c r="C92" s="145">
        <v>11.103896103896103</v>
      </c>
      <c r="D92" s="145">
        <v>19.826839826839826</v>
      </c>
      <c r="E92" s="141"/>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48" t="s">
        <v>644</v>
      </c>
      <c r="B93" s="146">
        <v>46</v>
      </c>
      <c r="C93" s="145">
        <v>7.1956521739130439</v>
      </c>
      <c r="D93" s="145">
        <v>28.195652173913043</v>
      </c>
      <c r="E93" s="141"/>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47" t="s">
        <v>643</v>
      </c>
      <c r="B94" s="146">
        <v>80</v>
      </c>
      <c r="C94" s="145">
        <v>65.037499999999994</v>
      </c>
      <c r="D94" s="145">
        <v>105.7625</v>
      </c>
      <c r="E94" s="141"/>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44" t="s">
        <v>642</v>
      </c>
      <c r="B95" s="143">
        <v>497</v>
      </c>
      <c r="C95" s="142">
        <v>20.225352112676056</v>
      </c>
      <c r="D95" s="142">
        <v>40.096579476861166</v>
      </c>
      <c r="E95" s="141"/>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41"/>
      <c r="B96" s="141"/>
      <c r="C96" s="141"/>
      <c r="D96" s="141"/>
      <c r="E96" s="141"/>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41" t="s">
        <v>641</v>
      </c>
      <c r="B97" s="141"/>
      <c r="C97" s="141"/>
      <c r="D97" s="141"/>
      <c r="E97" s="141"/>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41"/>
      <c r="B98" s="141"/>
      <c r="C98" s="141"/>
      <c r="D98" s="141"/>
      <c r="E98" s="141"/>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41"/>
      <c r="B99" s="141"/>
      <c r="C99" s="141"/>
      <c r="D99" s="141"/>
      <c r="E99" s="141"/>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41"/>
      <c r="B100" s="141"/>
      <c r="D100" s="141"/>
      <c r="E100" s="141"/>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41"/>
      <c r="B101" s="141"/>
      <c r="C101" s="141"/>
      <c r="D101" s="141"/>
      <c r="E101" s="141"/>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79" t="s">
        <v>640</v>
      </c>
      <c r="B103" s="180"/>
      <c r="C103" s="180"/>
      <c r="D103" s="180"/>
      <c r="E103" s="180"/>
      <c r="F103" s="180"/>
      <c r="G103" s="180"/>
      <c r="H103" s="180"/>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181" t="s">
        <v>639</v>
      </c>
      <c r="B104" s="182"/>
      <c r="C104" s="182"/>
      <c r="D104" s="182"/>
      <c r="E104" s="182"/>
      <c r="F104" s="182"/>
      <c r="G104" s="182"/>
      <c r="H104" s="182"/>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79" t="s">
        <v>638</v>
      </c>
      <c r="B106" s="180"/>
      <c r="C106" s="180"/>
      <c r="D106" s="180"/>
      <c r="E106" s="180"/>
      <c r="F106" s="180"/>
      <c r="G106" s="180"/>
      <c r="H106" s="180"/>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74" t="s">
        <v>637</v>
      </c>
      <c r="B107" s="175"/>
      <c r="C107" s="175"/>
      <c r="D107" s="175"/>
      <c r="E107" s="175"/>
      <c r="F107" s="175"/>
      <c r="G107" s="175"/>
      <c r="H107" s="175"/>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38"/>
      <c r="B108" s="138"/>
      <c r="C108" s="138"/>
      <c r="D108" s="138"/>
      <c r="E108" s="138"/>
      <c r="F108" s="138"/>
      <c r="G108" s="138"/>
      <c r="H108" s="13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38"/>
      <c r="B109" s="138"/>
      <c r="C109" s="138"/>
      <c r="D109" s="138"/>
      <c r="E109" s="138"/>
      <c r="F109" s="138"/>
      <c r="G109" s="138"/>
      <c r="H109" s="13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38"/>
      <c r="B110" s="138"/>
      <c r="C110" s="138"/>
      <c r="D110" s="138"/>
      <c r="E110" s="138"/>
      <c r="F110" s="138"/>
      <c r="G110" s="138"/>
      <c r="H110" s="13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19"/>
      <c r="B111" s="119"/>
      <c r="C111" s="119"/>
      <c r="D111" s="119"/>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19"/>
      <c r="B112" s="119"/>
      <c r="C112" s="119"/>
      <c r="D112" s="119"/>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19"/>
      <c r="B113" s="119"/>
      <c r="C113" s="119"/>
      <c r="D113" s="119"/>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19"/>
      <c r="B114" s="119"/>
      <c r="C114" s="119"/>
      <c r="D114" s="119"/>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19"/>
      <c r="B115" s="119"/>
      <c r="C115" s="119"/>
      <c r="D115" s="119"/>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19"/>
      <c r="B116" s="119"/>
      <c r="C116" s="119"/>
      <c r="D116" s="119"/>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19"/>
      <c r="B117" s="119"/>
      <c r="C117" s="119"/>
      <c r="D117" s="119"/>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19"/>
      <c r="B118" s="119"/>
      <c r="C118" s="119"/>
      <c r="D118" s="119"/>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19"/>
      <c r="B119" s="119"/>
      <c r="C119" s="119"/>
      <c r="D119" s="119"/>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19"/>
      <c r="B120" s="119"/>
      <c r="C120" s="119"/>
      <c r="D120" s="119"/>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19"/>
      <c r="B121" s="119"/>
      <c r="C121" s="119"/>
      <c r="D121" s="119"/>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19"/>
      <c r="B122" s="119"/>
      <c r="C122" s="119"/>
      <c r="D122" s="119"/>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19"/>
      <c r="B123" s="119"/>
      <c r="C123" s="119"/>
      <c r="D123" s="119"/>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19"/>
      <c r="B124" s="119"/>
      <c r="C124" s="119"/>
      <c r="D124" s="119"/>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19"/>
      <c r="B125" s="119"/>
      <c r="C125" s="119"/>
      <c r="D125" s="119"/>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19"/>
      <c r="B126" s="119"/>
      <c r="C126" s="119"/>
      <c r="D126" s="119"/>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19"/>
      <c r="B127" s="119"/>
      <c r="C127" s="119"/>
      <c r="D127" s="119"/>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19"/>
      <c r="B128" s="119"/>
      <c r="C128" s="119"/>
      <c r="D128" s="119"/>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19"/>
      <c r="B129" s="119"/>
      <c r="C129" s="119"/>
      <c r="D129" s="119"/>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19"/>
      <c r="B130" s="119"/>
      <c r="C130" s="119"/>
      <c r="D130" s="119"/>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19"/>
      <c r="B131" s="119"/>
      <c r="C131" s="119"/>
      <c r="D131" s="119"/>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19"/>
      <c r="B132" s="119"/>
      <c r="C132" s="119"/>
      <c r="D132" s="119"/>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19"/>
      <c r="B133" s="119"/>
      <c r="C133" s="119"/>
      <c r="D133" s="119"/>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19"/>
      <c r="B134" s="119"/>
      <c r="C134" s="119"/>
      <c r="D134" s="119"/>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19"/>
      <c r="B135" s="119"/>
      <c r="C135" s="119"/>
      <c r="D135" s="119"/>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19"/>
      <c r="B136" s="119"/>
      <c r="C136" s="119"/>
      <c r="D136" s="119"/>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19"/>
      <c r="B137" s="119"/>
      <c r="C137" s="119"/>
      <c r="D137" s="119"/>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19"/>
      <c r="B138" s="119"/>
      <c r="C138" s="119"/>
      <c r="D138" s="119"/>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19"/>
      <c r="B139" s="119"/>
      <c r="C139" s="119"/>
      <c r="D139" s="119"/>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19"/>
      <c r="B140" s="119"/>
      <c r="C140" s="119"/>
      <c r="D140" s="119"/>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19"/>
      <c r="B141" s="119"/>
      <c r="C141" s="119"/>
      <c r="D141" s="119"/>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19"/>
      <c r="B142" s="119"/>
      <c r="C142" s="119"/>
      <c r="D142" s="119"/>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19"/>
      <c r="B143" s="119"/>
      <c r="C143" s="119"/>
      <c r="D143" s="119"/>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19"/>
      <c r="B144" s="119"/>
      <c r="C144" s="119"/>
      <c r="D144" s="119"/>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19"/>
      <c r="B145" s="119"/>
      <c r="C145" s="119"/>
      <c r="D145" s="119"/>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19"/>
      <c r="B146" s="119"/>
      <c r="C146" s="119"/>
      <c r="D146" s="119"/>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19"/>
      <c r="B147" s="119"/>
      <c r="C147" s="119"/>
      <c r="D147" s="119"/>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19"/>
      <c r="B148" s="119"/>
      <c r="C148" s="119"/>
      <c r="D148" s="119"/>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19"/>
      <c r="B149" s="119"/>
      <c r="C149" s="119"/>
      <c r="D149" s="119"/>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19"/>
      <c r="B150" s="119"/>
      <c r="C150" s="119"/>
      <c r="D150" s="119"/>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19"/>
      <c r="B151" s="119"/>
      <c r="C151" s="119"/>
      <c r="D151" s="119"/>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19"/>
      <c r="B152" s="119"/>
      <c r="C152" s="119"/>
      <c r="D152" s="119"/>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19"/>
      <c r="B153" s="119"/>
      <c r="C153" s="119"/>
      <c r="D153" s="119"/>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19"/>
      <c r="B154" s="119"/>
      <c r="C154" s="119"/>
      <c r="D154" s="119"/>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19"/>
      <c r="B155" s="119"/>
      <c r="C155" s="119"/>
      <c r="D155" s="119"/>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19"/>
      <c r="B156" s="119"/>
      <c r="C156" s="119"/>
      <c r="D156" s="119"/>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19"/>
      <c r="B157" s="119"/>
      <c r="C157" s="119"/>
      <c r="D157" s="119"/>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19"/>
      <c r="B158" s="119"/>
      <c r="C158" s="119"/>
      <c r="D158" s="119"/>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19"/>
      <c r="B159" s="119"/>
      <c r="C159" s="119"/>
      <c r="D159" s="119"/>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19"/>
      <c r="B160" s="119"/>
      <c r="C160" s="119"/>
      <c r="D160" s="119"/>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19"/>
      <c r="B161" s="119"/>
      <c r="C161" s="119"/>
      <c r="D161" s="119"/>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19"/>
      <c r="B162" s="119"/>
      <c r="C162" s="119"/>
      <c r="D162" s="119"/>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19"/>
      <c r="B163" s="119"/>
      <c r="C163" s="119"/>
      <c r="D163" s="119"/>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19"/>
      <c r="B164" s="119"/>
      <c r="C164" s="119"/>
      <c r="D164" s="119"/>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19"/>
      <c r="B165" s="119"/>
      <c r="C165" s="119"/>
      <c r="D165" s="119"/>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19"/>
      <c r="B166" s="119"/>
      <c r="C166" s="119"/>
      <c r="D166" s="119"/>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19"/>
      <c r="B167" s="119"/>
      <c r="C167" s="119"/>
      <c r="D167" s="119"/>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19"/>
      <c r="B168" s="119"/>
      <c r="C168" s="119"/>
      <c r="D168" s="119"/>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19"/>
      <c r="B169" s="119"/>
      <c r="C169" s="119"/>
      <c r="D169" s="119"/>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19"/>
      <c r="B170" s="119"/>
      <c r="C170" s="119"/>
      <c r="D170" s="119"/>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19"/>
      <c r="B171" s="119"/>
      <c r="C171" s="119"/>
      <c r="D171" s="119"/>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19"/>
      <c r="B172" s="119"/>
      <c r="C172" s="119"/>
      <c r="D172" s="119"/>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19"/>
      <c r="B173" s="119"/>
      <c r="C173" s="119"/>
      <c r="D173" s="119"/>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19"/>
      <c r="B174" s="119"/>
      <c r="C174" s="119"/>
      <c r="D174" s="119"/>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19"/>
      <c r="B175" s="119"/>
      <c r="C175" s="119"/>
      <c r="D175" s="119"/>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19"/>
      <c r="B176" s="119"/>
      <c r="C176" s="119"/>
      <c r="D176" s="119"/>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19"/>
      <c r="B177" s="119"/>
      <c r="C177" s="119"/>
      <c r="D177" s="119"/>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19"/>
      <c r="B178" s="119"/>
      <c r="C178" s="119"/>
      <c r="D178" s="119"/>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19"/>
      <c r="B179" s="119"/>
      <c r="C179" s="119"/>
      <c r="D179" s="119"/>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19"/>
      <c r="B180" s="119"/>
      <c r="C180" s="119"/>
      <c r="D180" s="119"/>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19"/>
      <c r="B181" s="119"/>
      <c r="C181" s="119"/>
      <c r="D181" s="119"/>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19"/>
      <c r="B182" s="119"/>
      <c r="C182" s="119"/>
      <c r="D182" s="119"/>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19"/>
      <c r="B183" s="119"/>
      <c r="C183" s="119"/>
      <c r="D183" s="119"/>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19"/>
      <c r="B184" s="119"/>
      <c r="C184" s="119"/>
      <c r="D184" s="119"/>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19"/>
      <c r="B185" s="119"/>
      <c r="C185" s="119"/>
      <c r="D185" s="119"/>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19"/>
      <c r="B186" s="119"/>
      <c r="C186" s="119"/>
      <c r="D186" s="119"/>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19"/>
      <c r="B187" s="119"/>
      <c r="C187" s="119"/>
      <c r="D187" s="119"/>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19"/>
      <c r="B188" s="119"/>
      <c r="C188" s="119"/>
      <c r="D188" s="119"/>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19"/>
      <c r="B189" s="119"/>
      <c r="C189" s="119"/>
      <c r="D189" s="119"/>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19"/>
      <c r="B190" s="119"/>
      <c r="C190" s="119"/>
      <c r="D190" s="119"/>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19"/>
      <c r="B191" s="119"/>
      <c r="C191" s="119"/>
      <c r="D191" s="119"/>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19"/>
      <c r="B192" s="119"/>
      <c r="C192" s="119"/>
      <c r="D192" s="119"/>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19"/>
      <c r="B193" s="119"/>
      <c r="C193" s="119"/>
      <c r="D193" s="119"/>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19"/>
      <c r="B194" s="119"/>
      <c r="C194" s="119"/>
      <c r="D194" s="119"/>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19"/>
      <c r="B195" s="119"/>
      <c r="C195" s="119"/>
      <c r="D195" s="119"/>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19"/>
      <c r="B196" s="119"/>
      <c r="C196" s="119"/>
      <c r="D196" s="119"/>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19"/>
      <c r="B197" s="119"/>
      <c r="C197" s="119"/>
      <c r="D197" s="119"/>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19"/>
      <c r="B198" s="119"/>
      <c r="C198" s="119"/>
      <c r="D198" s="119"/>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19"/>
      <c r="B199" s="119"/>
      <c r="C199" s="119"/>
      <c r="D199" s="119"/>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19"/>
      <c r="B200" s="119"/>
      <c r="C200" s="119"/>
      <c r="D200" s="119"/>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19"/>
      <c r="B201" s="119"/>
      <c r="C201" s="119"/>
      <c r="D201" s="119"/>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19"/>
      <c r="B202" s="119"/>
      <c r="C202" s="119"/>
      <c r="D202" s="119"/>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19"/>
      <c r="B203" s="119"/>
      <c r="C203" s="119"/>
      <c r="D203" s="119"/>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19"/>
      <c r="B204" s="119"/>
      <c r="C204" s="119"/>
      <c r="D204" s="119"/>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19"/>
      <c r="B205" s="119"/>
      <c r="C205" s="119"/>
      <c r="D205" s="119"/>
      <c r="M205"/>
    </row>
    <row r="206" spans="1:56" x14ac:dyDescent="0.35">
      <c r="A206" s="119"/>
      <c r="B206" s="119"/>
      <c r="C206" s="119"/>
      <c r="D206" s="119"/>
      <c r="M206"/>
    </row>
    <row r="207" spans="1:56" x14ac:dyDescent="0.35">
      <c r="A207" s="119"/>
      <c r="B207" s="119"/>
      <c r="C207" s="119"/>
      <c r="D207" s="119"/>
    </row>
    <row r="208" spans="1:56" x14ac:dyDescent="0.35">
      <c r="A208" s="119"/>
      <c r="B208" s="119"/>
      <c r="C208" s="119"/>
      <c r="D208" s="119"/>
    </row>
    <row r="209" spans="1:4" x14ac:dyDescent="0.35">
      <c r="A209" s="119"/>
      <c r="B209" s="119"/>
      <c r="C209" s="119"/>
      <c r="D209" s="119"/>
    </row>
    <row r="210" spans="1:4" x14ac:dyDescent="0.35">
      <c r="A210" s="119"/>
      <c r="B210" s="119"/>
      <c r="C210" s="119"/>
      <c r="D210" s="119"/>
    </row>
    <row r="211" spans="1:4" x14ac:dyDescent="0.35">
      <c r="A211" s="119"/>
      <c r="B211" s="119"/>
      <c r="C211" s="119"/>
      <c r="D211" s="119"/>
    </row>
    <row r="212" spans="1:4" x14ac:dyDescent="0.35">
      <c r="A212" s="119"/>
      <c r="B212" s="119"/>
      <c r="C212" s="119"/>
      <c r="D212" s="119"/>
    </row>
    <row r="213" spans="1:4" x14ac:dyDescent="0.35">
      <c r="A213" s="119"/>
      <c r="B213" s="119"/>
      <c r="C213" s="119"/>
      <c r="D213" s="119"/>
    </row>
    <row r="214" spans="1:4" x14ac:dyDescent="0.35">
      <c r="A214" s="119"/>
      <c r="B214" s="119"/>
      <c r="C214" s="119"/>
      <c r="D214" s="119"/>
    </row>
    <row r="215" spans="1:4" x14ac:dyDescent="0.35">
      <c r="A215" s="119"/>
      <c r="B215" s="119"/>
      <c r="C215" s="119"/>
      <c r="D215" s="119"/>
    </row>
    <row r="216" spans="1:4" x14ac:dyDescent="0.35">
      <c r="A216" s="119"/>
      <c r="B216" s="119"/>
      <c r="C216" s="119"/>
      <c r="D216" s="119"/>
    </row>
    <row r="217" spans="1:4" x14ac:dyDescent="0.35">
      <c r="A217" s="119"/>
      <c r="B217" s="119"/>
      <c r="C217" s="119"/>
      <c r="D217" s="119"/>
    </row>
    <row r="218" spans="1:4" x14ac:dyDescent="0.35">
      <c r="A218" s="119"/>
      <c r="B218" s="119"/>
      <c r="C218" s="119"/>
      <c r="D218" s="119"/>
    </row>
    <row r="219" spans="1:4" x14ac:dyDescent="0.35">
      <c r="A219" s="119"/>
      <c r="B219" s="119"/>
      <c r="C219" s="119"/>
      <c r="D219" s="119"/>
    </row>
    <row r="220" spans="1:4" x14ac:dyDescent="0.35">
      <c r="A220" s="119"/>
      <c r="B220" s="119"/>
      <c r="C220" s="119"/>
      <c r="D220" s="119"/>
    </row>
    <row r="221" spans="1:4" x14ac:dyDescent="0.35">
      <c r="A221" s="119"/>
      <c r="B221" s="119"/>
      <c r="C221" s="119"/>
      <c r="D221" s="119"/>
    </row>
    <row r="222" spans="1:4" x14ac:dyDescent="0.35">
      <c r="A222" s="119"/>
      <c r="B222" s="119"/>
      <c r="C222" s="119"/>
      <c r="D222" s="119"/>
    </row>
    <row r="223" spans="1:4" x14ac:dyDescent="0.35">
      <c r="A223" s="119"/>
      <c r="B223" s="119"/>
      <c r="C223" s="119"/>
      <c r="D223" s="119"/>
    </row>
    <row r="224" spans="1:4" x14ac:dyDescent="0.35">
      <c r="A224" s="119"/>
      <c r="B224" s="119"/>
      <c r="C224" s="119"/>
      <c r="D224" s="119"/>
    </row>
    <row r="225" spans="1:4" x14ac:dyDescent="0.35">
      <c r="A225" s="119"/>
      <c r="B225" s="119"/>
      <c r="C225" s="119"/>
      <c r="D225" s="119"/>
    </row>
    <row r="226" spans="1:4" x14ac:dyDescent="0.35">
      <c r="A226" s="119"/>
      <c r="B226" s="119"/>
      <c r="C226" s="119"/>
      <c r="D226" s="119"/>
    </row>
    <row r="227" spans="1:4" x14ac:dyDescent="0.35">
      <c r="A227" s="119"/>
      <c r="B227" s="119"/>
      <c r="C227" s="119"/>
      <c r="D227" s="119"/>
    </row>
    <row r="228" spans="1:4" x14ac:dyDescent="0.35">
      <c r="A228" s="119"/>
      <c r="B228" s="119"/>
      <c r="C228" s="119"/>
      <c r="D228" s="119"/>
    </row>
    <row r="229" spans="1:4" x14ac:dyDescent="0.35">
      <c r="A229" s="119"/>
      <c r="B229" s="119"/>
      <c r="C229" s="119"/>
      <c r="D229" s="119"/>
    </row>
    <row r="230" spans="1:4" x14ac:dyDescent="0.35">
      <c r="A230" s="119"/>
      <c r="B230" s="119"/>
      <c r="C230" s="119"/>
      <c r="D230" s="119"/>
    </row>
    <row r="231" spans="1:4" x14ac:dyDescent="0.35">
      <c r="A231" s="119"/>
      <c r="B231" s="119"/>
      <c r="C231" s="119"/>
      <c r="D231" s="119"/>
    </row>
    <row r="232" spans="1:4" x14ac:dyDescent="0.35">
      <c r="A232" s="119"/>
      <c r="B232" s="119"/>
      <c r="C232" s="119"/>
      <c r="D232" s="119"/>
    </row>
    <row r="233" spans="1:4" x14ac:dyDescent="0.35">
      <c r="A233" s="119"/>
      <c r="B233" s="119"/>
      <c r="C233" s="119"/>
      <c r="D233" s="119"/>
    </row>
    <row r="234" spans="1:4" x14ac:dyDescent="0.35">
      <c r="A234" s="119"/>
      <c r="B234" s="119"/>
      <c r="C234" s="119"/>
      <c r="D234" s="119"/>
    </row>
    <row r="235" spans="1:4" x14ac:dyDescent="0.35">
      <c r="A235" s="119"/>
      <c r="B235" s="119"/>
      <c r="C235" s="119"/>
      <c r="D235" s="119"/>
    </row>
    <row r="236" spans="1:4" x14ac:dyDescent="0.35">
      <c r="A236" s="119"/>
      <c r="B236" s="119"/>
      <c r="C236" s="119"/>
      <c r="D236" s="119"/>
    </row>
    <row r="237" spans="1:4" x14ac:dyDescent="0.35">
      <c r="A237" s="119"/>
      <c r="B237" s="119"/>
      <c r="C237" s="119"/>
      <c r="D237" s="119"/>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BED15-6C51-4C8C-A622-C7F8F122E84D}">
  <sheetPr>
    <pageSetUpPr fitToPage="1"/>
  </sheetPr>
  <dimension ref="A1:D162"/>
  <sheetViews>
    <sheetView showGridLines="0" zoomScale="85" zoomScaleNormal="100" workbookViewId="0">
      <selection activeCell="B122" sqref="B122"/>
    </sheetView>
  </sheetViews>
  <sheetFormatPr defaultRowHeight="14.5" x14ac:dyDescent="0.35"/>
  <cols>
    <col min="1" max="1" width="26.54296875" style="1" customWidth="1"/>
    <col min="2" max="2" width="160.7265625" customWidth="1"/>
  </cols>
  <sheetData>
    <row r="1" spans="1:2" s="2" customFormat="1" ht="26" x14ac:dyDescent="0.35">
      <c r="A1" s="159" t="s">
        <v>10</v>
      </c>
      <c r="B1" s="159"/>
    </row>
    <row r="2" spans="1:2" s="2" customFormat="1" ht="74.25" customHeight="1" x14ac:dyDescent="0.35">
      <c r="A2" s="160" t="s">
        <v>11</v>
      </c>
      <c r="B2" s="160"/>
    </row>
    <row r="3" spans="1:2" s="2" customFormat="1" ht="48.65" customHeight="1" thickBot="1" x14ac:dyDescent="0.4">
      <c r="A3" s="10" t="s">
        <v>206</v>
      </c>
      <c r="B3" s="429"/>
    </row>
    <row r="4" spans="1:2" ht="18" x14ac:dyDescent="0.35">
      <c r="A4" s="14" t="s">
        <v>77</v>
      </c>
      <c r="B4" s="15" t="s">
        <v>78</v>
      </c>
    </row>
    <row r="5" spans="1:2" ht="15.5" x14ac:dyDescent="0.35">
      <c r="A5" s="16" t="s">
        <v>12</v>
      </c>
      <c r="B5" s="17" t="s">
        <v>13</v>
      </c>
    </row>
    <row r="6" spans="1:2" ht="15.5" x14ac:dyDescent="0.35">
      <c r="A6" s="16" t="s">
        <v>14</v>
      </c>
      <c r="B6" s="17" t="s">
        <v>15</v>
      </c>
    </row>
    <row r="7" spans="1:2" ht="15.5" x14ac:dyDescent="0.35">
      <c r="A7" s="16" t="s">
        <v>16</v>
      </c>
      <c r="B7" s="17" t="s">
        <v>17</v>
      </c>
    </row>
    <row r="8" spans="1:2" ht="15.5" x14ac:dyDescent="0.35">
      <c r="A8" s="16" t="s">
        <v>18</v>
      </c>
      <c r="B8" s="17" t="s">
        <v>19</v>
      </c>
    </row>
    <row r="9" spans="1:2" ht="15.5" x14ac:dyDescent="0.35">
      <c r="A9" s="16" t="s">
        <v>3</v>
      </c>
      <c r="B9" s="17" t="s">
        <v>20</v>
      </c>
    </row>
    <row r="10" spans="1:2" ht="15.5" x14ac:dyDescent="0.35">
      <c r="A10" s="16" t="s">
        <v>21</v>
      </c>
      <c r="B10" s="17" t="s">
        <v>22</v>
      </c>
    </row>
    <row r="11" spans="1:2" ht="15.5" x14ac:dyDescent="0.35">
      <c r="A11" s="16" t="s">
        <v>23</v>
      </c>
      <c r="B11" s="17" t="s">
        <v>24</v>
      </c>
    </row>
    <row r="12" spans="1:2" ht="15.5" x14ac:dyDescent="0.35">
      <c r="A12" s="16" t="s">
        <v>25</v>
      </c>
      <c r="B12" s="17" t="s">
        <v>26</v>
      </c>
    </row>
    <row r="13" spans="1:2" ht="46.5" x14ac:dyDescent="0.35">
      <c r="A13" s="16" t="s">
        <v>27</v>
      </c>
      <c r="B13" s="17" t="s">
        <v>28</v>
      </c>
    </row>
    <row r="14" spans="1:2" ht="46.5" x14ac:dyDescent="0.35">
      <c r="A14" s="16" t="s">
        <v>29</v>
      </c>
      <c r="B14" s="17" t="s">
        <v>30</v>
      </c>
    </row>
    <row r="15" spans="1:2" ht="15.5" x14ac:dyDescent="0.35">
      <c r="A15" s="16" t="s">
        <v>31</v>
      </c>
      <c r="B15" s="17" t="s">
        <v>32</v>
      </c>
    </row>
    <row r="16" spans="1:2" ht="47.25" customHeight="1" x14ac:dyDescent="0.35">
      <c r="A16" s="188" t="s">
        <v>33</v>
      </c>
      <c r="B16" s="17" t="s">
        <v>34</v>
      </c>
    </row>
    <row r="17" spans="1:2" ht="46.5" x14ac:dyDescent="0.35">
      <c r="A17" s="188"/>
      <c r="B17" s="17" t="s">
        <v>35</v>
      </c>
    </row>
    <row r="18" spans="1:2" ht="47.15" customHeight="1" x14ac:dyDescent="0.35">
      <c r="A18" s="188" t="s">
        <v>209</v>
      </c>
      <c r="B18" s="17" t="s">
        <v>210</v>
      </c>
    </row>
    <row r="19" spans="1:2" ht="46.5" x14ac:dyDescent="0.35">
      <c r="A19" s="188"/>
      <c r="B19" s="17" t="s">
        <v>211</v>
      </c>
    </row>
    <row r="20" spans="1:2" ht="31" x14ac:dyDescent="0.35">
      <c r="A20" s="16" t="s">
        <v>36</v>
      </c>
      <c r="B20" s="17" t="s">
        <v>806</v>
      </c>
    </row>
    <row r="21" spans="1:2" ht="15.5" x14ac:dyDescent="0.35">
      <c r="A21" s="16" t="s">
        <v>37</v>
      </c>
      <c r="B21" s="17" t="s">
        <v>38</v>
      </c>
    </row>
    <row r="22" spans="1:2" ht="15.5" x14ac:dyDescent="0.35">
      <c r="A22" s="16" t="s">
        <v>39</v>
      </c>
      <c r="B22" s="17" t="s">
        <v>40</v>
      </c>
    </row>
    <row r="23" spans="1:2" ht="15.5" x14ac:dyDescent="0.35">
      <c r="A23" s="16" t="s">
        <v>41</v>
      </c>
      <c r="B23" s="17" t="s">
        <v>42</v>
      </c>
    </row>
    <row r="24" spans="1:2" ht="46.5" x14ac:dyDescent="0.35">
      <c r="A24" s="16" t="s">
        <v>43</v>
      </c>
      <c r="B24" s="17" t="s">
        <v>44</v>
      </c>
    </row>
    <row r="25" spans="1:2" ht="31" x14ac:dyDescent="0.35">
      <c r="A25" s="16" t="s">
        <v>45</v>
      </c>
      <c r="B25" s="17" t="s">
        <v>46</v>
      </c>
    </row>
    <row r="26" spans="1:2" ht="15.5" x14ac:dyDescent="0.35">
      <c r="A26" s="16" t="s">
        <v>47</v>
      </c>
      <c r="B26" s="17" t="s">
        <v>48</v>
      </c>
    </row>
    <row r="27" spans="1:2" ht="15.5" x14ac:dyDescent="0.35">
      <c r="A27" s="16" t="s">
        <v>49</v>
      </c>
      <c r="B27" s="17" t="s">
        <v>50</v>
      </c>
    </row>
    <row r="28" spans="1:2" ht="15.5" x14ac:dyDescent="0.35">
      <c r="A28" s="16" t="s">
        <v>51</v>
      </c>
      <c r="B28" s="17" t="s">
        <v>52</v>
      </c>
    </row>
    <row r="29" spans="1:2" ht="15.5" x14ac:dyDescent="0.35">
      <c r="A29" s="16" t="s">
        <v>53</v>
      </c>
      <c r="B29" s="17" t="s">
        <v>54</v>
      </c>
    </row>
    <row r="30" spans="1:2" ht="15.5" x14ac:dyDescent="0.35">
      <c r="A30" s="16" t="s">
        <v>55</v>
      </c>
      <c r="B30" s="17" t="s">
        <v>56</v>
      </c>
    </row>
    <row r="31" spans="1:2" ht="15.5" x14ac:dyDescent="0.35">
      <c r="A31" s="16" t="s">
        <v>1</v>
      </c>
      <c r="B31" s="17" t="s">
        <v>57</v>
      </c>
    </row>
    <row r="32" spans="1:2" ht="31" x14ac:dyDescent="0.35">
      <c r="A32" s="16" t="s">
        <v>233</v>
      </c>
      <c r="B32" s="17" t="s">
        <v>58</v>
      </c>
    </row>
    <row r="33" spans="1:2" ht="15.5" x14ac:dyDescent="0.35">
      <c r="A33" s="16" t="s">
        <v>2</v>
      </c>
      <c r="B33" s="17" t="s">
        <v>59</v>
      </c>
    </row>
    <row r="34" spans="1:2" ht="31" x14ac:dyDescent="0.35">
      <c r="A34" s="16" t="s">
        <v>60</v>
      </c>
      <c r="B34" s="17" t="s">
        <v>61</v>
      </c>
    </row>
    <row r="35" spans="1:2" ht="15.5" x14ac:dyDescent="0.35">
      <c r="A35" s="16" t="s">
        <v>62</v>
      </c>
      <c r="B35" s="17" t="s">
        <v>63</v>
      </c>
    </row>
    <row r="36" spans="1:2" ht="31" x14ac:dyDescent="0.35">
      <c r="A36" s="16" t="s">
        <v>64</v>
      </c>
      <c r="B36" s="17" t="s">
        <v>65</v>
      </c>
    </row>
    <row r="37" spans="1:2" ht="15.5" x14ac:dyDescent="0.35">
      <c r="A37" s="16" t="s">
        <v>66</v>
      </c>
      <c r="B37" s="17" t="s">
        <v>212</v>
      </c>
    </row>
    <row r="38" spans="1:2" ht="15.5" x14ac:dyDescent="0.35">
      <c r="A38" s="16" t="s">
        <v>5</v>
      </c>
      <c r="B38" s="17" t="s">
        <v>213</v>
      </c>
    </row>
    <row r="39" spans="1:2" ht="15.5" x14ac:dyDescent="0.35">
      <c r="A39" s="188" t="s">
        <v>67</v>
      </c>
      <c r="B39" s="17" t="s">
        <v>68</v>
      </c>
    </row>
    <row r="40" spans="1:2" ht="15.5" x14ac:dyDescent="0.35">
      <c r="A40" s="188"/>
      <c r="B40" s="17" t="s">
        <v>69</v>
      </c>
    </row>
    <row r="41" spans="1:2" ht="46.5" x14ac:dyDescent="0.35">
      <c r="A41" s="188"/>
      <c r="B41" s="17" t="s">
        <v>70</v>
      </c>
    </row>
    <row r="42" spans="1:2" ht="46.5" x14ac:dyDescent="0.35">
      <c r="A42" s="188"/>
      <c r="B42" s="17" t="s">
        <v>71</v>
      </c>
    </row>
    <row r="43" spans="1:2" ht="15.5" x14ac:dyDescent="0.35">
      <c r="A43" s="188"/>
      <c r="B43" s="17" t="s">
        <v>72</v>
      </c>
    </row>
    <row r="44" spans="1:2" ht="15.5" x14ac:dyDescent="0.35">
      <c r="A44" s="188"/>
      <c r="B44" s="17" t="s">
        <v>73</v>
      </c>
    </row>
    <row r="45" spans="1:2" ht="15.5" x14ac:dyDescent="0.35">
      <c r="A45" s="188"/>
      <c r="B45" s="17" t="s">
        <v>74</v>
      </c>
    </row>
    <row r="46" spans="1:2" ht="15.5" x14ac:dyDescent="0.35">
      <c r="A46" s="16" t="s">
        <v>75</v>
      </c>
      <c r="B46" s="17" t="s">
        <v>76</v>
      </c>
    </row>
    <row r="47" spans="1:2" ht="31" x14ac:dyDescent="0.35">
      <c r="A47" s="188" t="s">
        <v>228</v>
      </c>
      <c r="B47" s="17" t="s">
        <v>214</v>
      </c>
    </row>
    <row r="48" spans="1:2" ht="15.5" x14ac:dyDescent="0.35">
      <c r="A48" s="188"/>
      <c r="B48" s="17" t="s">
        <v>215</v>
      </c>
    </row>
    <row r="49" spans="1:2" ht="15.5" x14ac:dyDescent="0.35">
      <c r="A49" s="188"/>
      <c r="B49" s="17" t="s">
        <v>216</v>
      </c>
    </row>
    <row r="50" spans="1:2" ht="15.75" customHeight="1" x14ac:dyDescent="0.35">
      <c r="A50" s="188" t="s">
        <v>807</v>
      </c>
      <c r="B50" s="430" t="s">
        <v>808</v>
      </c>
    </row>
    <row r="51" spans="1:2" ht="15.5" x14ac:dyDescent="0.35">
      <c r="A51" s="188"/>
      <c r="B51" s="17" t="s">
        <v>217</v>
      </c>
    </row>
    <row r="52" spans="1:2" ht="35.5" customHeight="1" x14ac:dyDescent="0.35">
      <c r="A52" s="188"/>
      <c r="B52" s="17" t="s">
        <v>218</v>
      </c>
    </row>
    <row r="53" spans="1:2" ht="86.25" customHeight="1" x14ac:dyDescent="0.35">
      <c r="A53" s="188"/>
      <c r="B53" s="17" t="s">
        <v>809</v>
      </c>
    </row>
    <row r="54" spans="1:2" ht="87.65" customHeight="1" x14ac:dyDescent="0.35">
      <c r="A54" s="188"/>
      <c r="B54" s="17" t="s">
        <v>231</v>
      </c>
    </row>
    <row r="55" spans="1:2" ht="31" x14ac:dyDescent="0.35">
      <c r="A55" s="188"/>
      <c r="B55" s="17" t="s">
        <v>219</v>
      </c>
    </row>
    <row r="56" spans="1:2" ht="77.5" x14ac:dyDescent="0.35">
      <c r="A56" s="188"/>
      <c r="B56" s="17" t="s">
        <v>229</v>
      </c>
    </row>
    <row r="57" spans="1:2" ht="15.5" x14ac:dyDescent="0.35">
      <c r="A57" s="188"/>
      <c r="B57" s="17" t="s">
        <v>220</v>
      </c>
    </row>
    <row r="58" spans="1:2" ht="31" x14ac:dyDescent="0.35">
      <c r="A58" s="188"/>
      <c r="B58" s="17" t="s">
        <v>810</v>
      </c>
    </row>
    <row r="59" spans="1:2" ht="15.5" x14ac:dyDescent="0.35">
      <c r="A59" s="188"/>
      <c r="B59" s="17" t="s">
        <v>811</v>
      </c>
    </row>
    <row r="60" spans="1:2" ht="15.5" x14ac:dyDescent="0.35">
      <c r="A60" s="189" t="s">
        <v>812</v>
      </c>
      <c r="B60" s="431" t="s">
        <v>813</v>
      </c>
    </row>
    <row r="61" spans="1:2" ht="15.5" x14ac:dyDescent="0.35">
      <c r="A61" s="190"/>
      <c r="B61" s="432" t="s">
        <v>814</v>
      </c>
    </row>
    <row r="62" spans="1:2" ht="51" customHeight="1" x14ac:dyDescent="0.35">
      <c r="A62" s="190"/>
      <c r="B62" s="433" t="s">
        <v>815</v>
      </c>
    </row>
    <row r="63" spans="1:2" ht="15.5" x14ac:dyDescent="0.35">
      <c r="A63" s="188" t="s">
        <v>816</v>
      </c>
      <c r="B63" s="434" t="s">
        <v>817</v>
      </c>
    </row>
    <row r="64" spans="1:2" ht="31" x14ac:dyDescent="0.35">
      <c r="A64" s="188"/>
      <c r="B64" s="17" t="s">
        <v>818</v>
      </c>
    </row>
    <row r="65" spans="1:2" ht="15.5" x14ac:dyDescent="0.35">
      <c r="A65" s="188"/>
      <c r="B65" s="17" t="s">
        <v>221</v>
      </c>
    </row>
    <row r="66" spans="1:2" ht="15.5" x14ac:dyDescent="0.35">
      <c r="A66" s="188"/>
      <c r="B66" s="17" t="s">
        <v>819</v>
      </c>
    </row>
    <row r="67" spans="1:2" ht="77.5" x14ac:dyDescent="0.35">
      <c r="A67" s="188"/>
      <c r="B67" s="17" t="s">
        <v>230</v>
      </c>
    </row>
    <row r="68" spans="1:2" ht="15.5" x14ac:dyDescent="0.35">
      <c r="A68" s="188"/>
      <c r="B68" s="17" t="s">
        <v>811</v>
      </c>
    </row>
    <row r="69" spans="1:2" ht="15.5" x14ac:dyDescent="0.35">
      <c r="A69" s="435" t="s">
        <v>820</v>
      </c>
      <c r="B69" s="430" t="s">
        <v>821</v>
      </c>
    </row>
    <row r="70" spans="1:2" ht="15.5" x14ac:dyDescent="0.35">
      <c r="A70" s="435"/>
      <c r="B70" s="17" t="s">
        <v>222</v>
      </c>
    </row>
    <row r="71" spans="1:2" ht="50.5" customHeight="1" x14ac:dyDescent="0.35">
      <c r="A71" s="435"/>
      <c r="B71" s="17" t="s">
        <v>822</v>
      </c>
    </row>
    <row r="72" spans="1:2" ht="62" x14ac:dyDescent="0.35">
      <c r="A72" s="435"/>
      <c r="B72" s="17" t="s">
        <v>823</v>
      </c>
    </row>
    <row r="73" spans="1:2" ht="31" x14ac:dyDescent="0.35">
      <c r="A73" s="435"/>
      <c r="B73" s="17" t="s">
        <v>806</v>
      </c>
    </row>
    <row r="74" spans="1:2" ht="15.5" x14ac:dyDescent="0.35">
      <c r="A74" s="435"/>
      <c r="B74" s="17" t="s">
        <v>824</v>
      </c>
    </row>
    <row r="75" spans="1:2" ht="15.5" x14ac:dyDescent="0.35">
      <c r="A75" s="435" t="s">
        <v>232</v>
      </c>
      <c r="B75" s="430" t="s">
        <v>825</v>
      </c>
    </row>
    <row r="76" spans="1:2" ht="15.5" x14ac:dyDescent="0.35">
      <c r="A76" s="435"/>
      <c r="B76" s="17" t="s">
        <v>223</v>
      </c>
    </row>
    <row r="77" spans="1:2" ht="83.5" customHeight="1" x14ac:dyDescent="0.35">
      <c r="A77" s="435"/>
      <c r="B77" s="17" t="s">
        <v>230</v>
      </c>
    </row>
    <row r="78" spans="1:2" ht="77.5" x14ac:dyDescent="0.35">
      <c r="A78" s="435"/>
      <c r="B78" s="18" t="s">
        <v>229</v>
      </c>
    </row>
    <row r="79" spans="1:2" ht="15.5" x14ac:dyDescent="0.35">
      <c r="A79" s="435"/>
      <c r="B79" s="17" t="s">
        <v>220</v>
      </c>
    </row>
    <row r="80" spans="1:2" ht="31" x14ac:dyDescent="0.35">
      <c r="A80" s="435"/>
      <c r="B80" s="17" t="s">
        <v>826</v>
      </c>
    </row>
    <row r="81" spans="1:2" ht="15.5" x14ac:dyDescent="0.35">
      <c r="A81" s="435"/>
      <c r="B81" s="17" t="s">
        <v>824</v>
      </c>
    </row>
    <row r="82" spans="1:2" ht="15.5" x14ac:dyDescent="0.35">
      <c r="A82" s="436" t="s">
        <v>827</v>
      </c>
      <c r="B82" s="430" t="s">
        <v>828</v>
      </c>
    </row>
    <row r="83" spans="1:2" ht="15.5" x14ac:dyDescent="0.35">
      <c r="A83" s="436"/>
      <c r="B83" s="17" t="s">
        <v>223</v>
      </c>
    </row>
    <row r="84" spans="1:2" ht="31" x14ac:dyDescent="0.35">
      <c r="A84" s="436"/>
      <c r="B84" s="17" t="s">
        <v>219</v>
      </c>
    </row>
    <row r="85" spans="1:2" ht="15.5" x14ac:dyDescent="0.35">
      <c r="A85" s="436"/>
      <c r="B85" s="17" t="s">
        <v>224</v>
      </c>
    </row>
    <row r="86" spans="1:2" ht="46.5" x14ac:dyDescent="0.35">
      <c r="A86" s="436"/>
      <c r="B86" s="17" t="s">
        <v>225</v>
      </c>
    </row>
    <row r="87" spans="1:2" ht="15.5" x14ac:dyDescent="0.35">
      <c r="A87" s="436"/>
      <c r="B87" s="17" t="s">
        <v>226</v>
      </c>
    </row>
    <row r="88" spans="1:2" ht="15.5" x14ac:dyDescent="0.35">
      <c r="A88" s="436"/>
      <c r="B88" s="17" t="s">
        <v>227</v>
      </c>
    </row>
    <row r="89" spans="1:2" ht="15.5" x14ac:dyDescent="0.35">
      <c r="A89" s="436"/>
      <c r="B89" s="17" t="s">
        <v>220</v>
      </c>
    </row>
    <row r="90" spans="1:2" ht="77.5" x14ac:dyDescent="0.35">
      <c r="A90" s="436"/>
      <c r="B90" s="17" t="s">
        <v>230</v>
      </c>
    </row>
    <row r="91" spans="1:2" ht="15.5" x14ac:dyDescent="0.35">
      <c r="A91" s="436"/>
      <c r="B91" s="17" t="s">
        <v>824</v>
      </c>
    </row>
    <row r="92" spans="1:2" ht="15.65" customHeight="1" x14ac:dyDescent="0.35">
      <c r="A92" s="437" t="s">
        <v>829</v>
      </c>
      <c r="B92" s="19" t="s">
        <v>830</v>
      </c>
    </row>
    <row r="93" spans="1:2" ht="15.5" x14ac:dyDescent="0.35">
      <c r="A93" s="437"/>
      <c r="B93" s="438" t="s">
        <v>831</v>
      </c>
    </row>
    <row r="94" spans="1:2" ht="15.5" x14ac:dyDescent="0.35">
      <c r="A94" s="437"/>
      <c r="B94" s="20" t="s">
        <v>223</v>
      </c>
    </row>
    <row r="95" spans="1:2" ht="15.5" x14ac:dyDescent="0.35">
      <c r="A95" s="437"/>
      <c r="B95" s="19" t="s">
        <v>832</v>
      </c>
    </row>
    <row r="96" spans="1:2" ht="62" x14ac:dyDescent="0.35">
      <c r="A96" s="437"/>
      <c r="B96" s="20" t="s">
        <v>833</v>
      </c>
    </row>
    <row r="97" spans="1:2" ht="31" x14ac:dyDescent="0.35">
      <c r="A97" s="437"/>
      <c r="B97" s="20" t="s">
        <v>834</v>
      </c>
    </row>
    <row r="98" spans="1:2" ht="49" customHeight="1" x14ac:dyDescent="0.35">
      <c r="A98" s="437"/>
      <c r="B98" s="19" t="s">
        <v>835</v>
      </c>
    </row>
    <row r="99" spans="1:2" ht="31" x14ac:dyDescent="0.35">
      <c r="A99" s="437"/>
      <c r="B99" s="20" t="s">
        <v>836</v>
      </c>
    </row>
    <row r="100" spans="1:2" ht="143.5" customHeight="1" x14ac:dyDescent="0.35">
      <c r="A100" s="437"/>
      <c r="B100" s="19" t="s">
        <v>837</v>
      </c>
    </row>
    <row r="101" spans="1:2" ht="66" customHeight="1" x14ac:dyDescent="0.35">
      <c r="A101" s="437"/>
      <c r="B101" s="20" t="s">
        <v>838</v>
      </c>
    </row>
    <row r="102" spans="1:2" ht="31" x14ac:dyDescent="0.35">
      <c r="A102" s="437" t="s">
        <v>839</v>
      </c>
      <c r="B102" s="20" t="s">
        <v>840</v>
      </c>
    </row>
    <row r="103" spans="1:2" ht="148" customHeight="1" x14ac:dyDescent="0.35">
      <c r="A103" s="437"/>
      <c r="B103" s="439" t="s">
        <v>841</v>
      </c>
    </row>
    <row r="104" spans="1:2" ht="15.65" customHeight="1" x14ac:dyDescent="0.35">
      <c r="A104" s="437"/>
      <c r="B104" s="20" t="s">
        <v>842</v>
      </c>
    </row>
    <row r="105" spans="1:2" ht="15.5" x14ac:dyDescent="0.35">
      <c r="A105" s="437"/>
      <c r="B105" s="440" t="s">
        <v>824</v>
      </c>
    </row>
    <row r="106" spans="1:2" ht="31" x14ac:dyDescent="0.35">
      <c r="A106" s="437"/>
      <c r="B106" s="441" t="s">
        <v>843</v>
      </c>
    </row>
    <row r="107" spans="1:2" ht="15.5" x14ac:dyDescent="0.35">
      <c r="A107" s="437"/>
      <c r="B107" s="20" t="s">
        <v>844</v>
      </c>
    </row>
    <row r="108" spans="1:2" ht="15.5" x14ac:dyDescent="0.35">
      <c r="A108" s="436" t="s">
        <v>845</v>
      </c>
      <c r="B108" s="20" t="s">
        <v>846</v>
      </c>
    </row>
    <row r="109" spans="1:2" ht="15.5" x14ac:dyDescent="0.35">
      <c r="A109" s="436"/>
      <c r="B109" s="434" t="s">
        <v>817</v>
      </c>
    </row>
    <row r="110" spans="1:2" ht="15.5" x14ac:dyDescent="0.35">
      <c r="A110" s="436"/>
      <c r="B110" s="432" t="s">
        <v>814</v>
      </c>
    </row>
    <row r="111" spans="1:2" ht="46.5" x14ac:dyDescent="0.35">
      <c r="A111" s="436"/>
      <c r="B111" s="433" t="s">
        <v>815</v>
      </c>
    </row>
    <row r="112" spans="1:2" ht="31" x14ac:dyDescent="0.35">
      <c r="A112" s="436"/>
      <c r="B112" s="17" t="s">
        <v>847</v>
      </c>
    </row>
    <row r="113" spans="1:2" ht="15.5" x14ac:dyDescent="0.35">
      <c r="A113" s="436"/>
      <c r="B113" s="17" t="s">
        <v>221</v>
      </c>
    </row>
    <row r="114" spans="1:2" ht="15.5" x14ac:dyDescent="0.35">
      <c r="A114" s="436"/>
      <c r="B114" s="17" t="s">
        <v>819</v>
      </c>
    </row>
    <row r="115" spans="1:2" ht="15.5" x14ac:dyDescent="0.35">
      <c r="A115" s="436"/>
      <c r="B115" s="20" t="s">
        <v>848</v>
      </c>
    </row>
    <row r="116" spans="1:2" ht="31" x14ac:dyDescent="0.35">
      <c r="A116" s="436"/>
      <c r="B116" s="20" t="s">
        <v>849</v>
      </c>
    </row>
    <row r="117" spans="1:2" ht="21" customHeight="1" x14ac:dyDescent="0.35">
      <c r="A117" s="436"/>
      <c r="B117" s="20" t="s">
        <v>850</v>
      </c>
    </row>
    <row r="118" spans="1:2" ht="31" x14ac:dyDescent="0.35">
      <c r="A118" s="436"/>
      <c r="B118" s="20" t="s">
        <v>851</v>
      </c>
    </row>
    <row r="119" spans="1:2" ht="31" x14ac:dyDescent="0.35">
      <c r="A119" s="436"/>
      <c r="B119" s="20" t="s">
        <v>852</v>
      </c>
    </row>
    <row r="120" spans="1:2" ht="15.65" customHeight="1" x14ac:dyDescent="0.35">
      <c r="A120" s="435" t="s">
        <v>853</v>
      </c>
      <c r="B120" s="18" t="s">
        <v>854</v>
      </c>
    </row>
    <row r="121" spans="1:2" ht="15.5" x14ac:dyDescent="0.35">
      <c r="A121" s="435"/>
      <c r="B121" s="19" t="s">
        <v>855</v>
      </c>
    </row>
    <row r="122" spans="1:2" ht="15.5" x14ac:dyDescent="0.35">
      <c r="A122" s="435"/>
      <c r="B122" s="19" t="s">
        <v>856</v>
      </c>
    </row>
    <row r="123" spans="1:2" ht="15.5" x14ac:dyDescent="0.35">
      <c r="A123" s="435"/>
      <c r="B123" s="19" t="s">
        <v>857</v>
      </c>
    </row>
    <row r="124" spans="1:2" ht="15.5" x14ac:dyDescent="0.35">
      <c r="A124" s="435"/>
      <c r="B124" s="19" t="s">
        <v>858</v>
      </c>
    </row>
    <row r="125" spans="1:2" ht="15.5" x14ac:dyDescent="0.35">
      <c r="A125" s="442" t="s">
        <v>859</v>
      </c>
      <c r="B125" s="19" t="s">
        <v>860</v>
      </c>
    </row>
    <row r="126" spans="1:2" ht="15.65" customHeight="1" x14ac:dyDescent="0.35">
      <c r="A126" s="443"/>
      <c r="B126" s="18" t="s">
        <v>861</v>
      </c>
    </row>
    <row r="127" spans="1:2" ht="15.5" x14ac:dyDescent="0.35">
      <c r="A127" s="443"/>
      <c r="B127" s="18" t="s">
        <v>862</v>
      </c>
    </row>
    <row r="128" spans="1:2" ht="16.5" customHeight="1" x14ac:dyDescent="0.35">
      <c r="A128" s="443"/>
      <c r="B128" s="18" t="s">
        <v>863</v>
      </c>
    </row>
    <row r="129" spans="1:4" ht="16.5" customHeight="1" x14ac:dyDescent="0.35">
      <c r="A129" s="443"/>
      <c r="B129" s="18" t="s">
        <v>864</v>
      </c>
    </row>
    <row r="130" spans="1:4" ht="16.5" customHeight="1" x14ac:dyDescent="0.35">
      <c r="A130" s="443"/>
      <c r="B130" s="19" t="s">
        <v>865</v>
      </c>
    </row>
    <row r="131" spans="1:4" ht="16.5" customHeight="1" x14ac:dyDescent="0.35">
      <c r="A131" s="443"/>
      <c r="B131" s="18" t="s">
        <v>861</v>
      </c>
    </row>
    <row r="132" spans="1:4" ht="16.5" customHeight="1" x14ac:dyDescent="0.35">
      <c r="A132" s="443"/>
      <c r="B132" s="18" t="s">
        <v>862</v>
      </c>
    </row>
    <row r="133" spans="1:4" ht="16.5" customHeight="1" x14ac:dyDescent="0.35">
      <c r="A133" s="443"/>
      <c r="B133" s="18" t="s">
        <v>866</v>
      </c>
    </row>
    <row r="134" spans="1:4" ht="16.5" customHeight="1" x14ac:dyDescent="0.35">
      <c r="A134" s="443"/>
      <c r="B134" s="18" t="s">
        <v>864</v>
      </c>
    </row>
    <row r="135" spans="1:4" ht="15.5" x14ac:dyDescent="0.35">
      <c r="A135" s="443"/>
      <c r="B135" s="19" t="s">
        <v>867</v>
      </c>
    </row>
    <row r="136" spans="1:4" ht="15.5" x14ac:dyDescent="0.35">
      <c r="A136" s="443"/>
      <c r="B136" s="18" t="s">
        <v>861</v>
      </c>
    </row>
    <row r="137" spans="1:4" ht="15.5" x14ac:dyDescent="0.35">
      <c r="A137" s="443"/>
      <c r="B137" s="18" t="s">
        <v>862</v>
      </c>
      <c r="D137" s="75"/>
    </row>
    <row r="138" spans="1:4" ht="15.5" x14ac:dyDescent="0.35">
      <c r="A138" s="443"/>
      <c r="B138" s="18" t="s">
        <v>863</v>
      </c>
    </row>
    <row r="139" spans="1:4" ht="15.5" x14ac:dyDescent="0.35">
      <c r="A139" s="443"/>
      <c r="B139" s="18" t="s">
        <v>864</v>
      </c>
    </row>
    <row r="140" spans="1:4" ht="15.5" x14ac:dyDescent="0.35">
      <c r="A140" s="443"/>
      <c r="B140" s="19" t="s">
        <v>868</v>
      </c>
    </row>
    <row r="141" spans="1:4" ht="15.5" x14ac:dyDescent="0.35">
      <c r="A141" s="443"/>
      <c r="B141" s="18" t="s">
        <v>861</v>
      </c>
    </row>
    <row r="142" spans="1:4" ht="15.5" x14ac:dyDescent="0.35">
      <c r="A142" s="443"/>
      <c r="B142" s="18" t="s">
        <v>862</v>
      </c>
    </row>
    <row r="143" spans="1:4" ht="15.5" x14ac:dyDescent="0.35">
      <c r="A143" s="443"/>
      <c r="B143" s="18" t="s">
        <v>863</v>
      </c>
    </row>
    <row r="144" spans="1:4" ht="15.5" x14ac:dyDescent="0.35">
      <c r="A144" s="443"/>
      <c r="B144" s="18" t="s">
        <v>869</v>
      </c>
    </row>
    <row r="145" spans="1:2" ht="15.5" x14ac:dyDescent="0.35">
      <c r="A145" s="443"/>
      <c r="B145" s="18" t="s">
        <v>870</v>
      </c>
    </row>
    <row r="146" spans="1:2" ht="15.5" x14ac:dyDescent="0.35">
      <c r="A146" s="443"/>
      <c r="B146" s="18" t="s">
        <v>871</v>
      </c>
    </row>
    <row r="147" spans="1:2" ht="54.65" customHeight="1" x14ac:dyDescent="0.35">
      <c r="A147" s="443"/>
      <c r="B147" s="18" t="s">
        <v>872</v>
      </c>
    </row>
    <row r="148" spans="1:2" ht="15.5" x14ac:dyDescent="0.35">
      <c r="A148" s="443"/>
      <c r="B148" s="18" t="s">
        <v>873</v>
      </c>
    </row>
    <row r="149" spans="1:2" ht="31" x14ac:dyDescent="0.35">
      <c r="A149" s="443"/>
      <c r="B149" s="18" t="s">
        <v>874</v>
      </c>
    </row>
    <row r="150" spans="1:2" ht="15.5" x14ac:dyDescent="0.35">
      <c r="A150" s="443"/>
      <c r="B150" s="18" t="s">
        <v>217</v>
      </c>
    </row>
    <row r="151" spans="1:2" ht="31" x14ac:dyDescent="0.35">
      <c r="A151" s="443"/>
      <c r="B151" s="18" t="s">
        <v>875</v>
      </c>
    </row>
    <row r="152" spans="1:2" ht="93" x14ac:dyDescent="0.35">
      <c r="A152" s="443"/>
      <c r="B152" s="18" t="s">
        <v>876</v>
      </c>
    </row>
    <row r="153" spans="1:2" ht="21.65" customHeight="1" x14ac:dyDescent="0.35">
      <c r="A153" s="443"/>
      <c r="B153" s="18" t="s">
        <v>877</v>
      </c>
    </row>
    <row r="154" spans="1:2" ht="54" customHeight="1" x14ac:dyDescent="0.35">
      <c r="A154" s="443"/>
      <c r="B154" s="444" t="s">
        <v>822</v>
      </c>
    </row>
    <row r="155" spans="1:2" ht="15.5" x14ac:dyDescent="0.35">
      <c r="A155" s="445"/>
      <c r="B155" s="444" t="s">
        <v>878</v>
      </c>
    </row>
    <row r="156" spans="1:2" ht="15.5" x14ac:dyDescent="0.35">
      <c r="A156" s="446" t="s">
        <v>879</v>
      </c>
      <c r="B156" s="18" t="s">
        <v>880</v>
      </c>
    </row>
    <row r="157" spans="1:2" ht="15.5" x14ac:dyDescent="0.35">
      <c r="A157" s="447"/>
      <c r="B157" s="18" t="s">
        <v>881</v>
      </c>
    </row>
    <row r="158" spans="1:2" ht="15.5" x14ac:dyDescent="0.35">
      <c r="A158" s="447"/>
      <c r="B158" s="18" t="s">
        <v>882</v>
      </c>
    </row>
    <row r="159" spans="1:2" ht="15.5" x14ac:dyDescent="0.35">
      <c r="A159" s="447"/>
      <c r="B159" s="18" t="s">
        <v>883</v>
      </c>
    </row>
    <row r="160" spans="1:2" ht="15.5" x14ac:dyDescent="0.35">
      <c r="A160" s="447"/>
      <c r="B160" s="18" t="s">
        <v>884</v>
      </c>
    </row>
    <row r="161" spans="1:2" ht="15.5" x14ac:dyDescent="0.35">
      <c r="A161" s="447"/>
      <c r="B161" s="18" t="s">
        <v>885</v>
      </c>
    </row>
    <row r="162" spans="1:2" ht="16" thickBot="1" x14ac:dyDescent="0.4">
      <c r="A162" s="448"/>
      <c r="B162" s="449" t="s">
        <v>886</v>
      </c>
    </row>
  </sheetData>
  <mergeCells count="18">
    <mergeCell ref="A92:A101"/>
    <mergeCell ref="A102:A107"/>
    <mergeCell ref="A108:A119"/>
    <mergeCell ref="A120:A124"/>
    <mergeCell ref="A125:A155"/>
    <mergeCell ref="A156:A162"/>
    <mergeCell ref="A50:A59"/>
    <mergeCell ref="A60:A62"/>
    <mergeCell ref="A63:A68"/>
    <mergeCell ref="A69:A74"/>
    <mergeCell ref="A75:A81"/>
    <mergeCell ref="A82:A91"/>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70"/>
  <sheetViews>
    <sheetView showGridLines="0" topLeftCell="A21" zoomScaleNormal="100" zoomScalePageLayoutView="110" workbookViewId="0">
      <selection activeCell="E18" sqref="E18:G18"/>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59" t="s">
        <v>10</v>
      </c>
      <c r="B1" s="159"/>
      <c r="C1" s="159"/>
      <c r="D1" s="159"/>
      <c r="E1" s="159"/>
      <c r="F1" s="159"/>
      <c r="G1" s="159"/>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0" t="s">
        <v>11</v>
      </c>
      <c r="B2" s="160"/>
      <c r="C2" s="160"/>
      <c r="D2" s="160"/>
      <c r="E2" s="160"/>
      <c r="F2" s="160"/>
      <c r="G2" s="160"/>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0"/>
      <c r="B3" s="160"/>
      <c r="C3" s="160"/>
      <c r="D3" s="160"/>
      <c r="E3" s="160"/>
      <c r="F3" s="160"/>
      <c r="G3" s="160"/>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1" t="s">
        <v>255</v>
      </c>
      <c r="B4" s="161"/>
      <c r="C4" s="161"/>
      <c r="D4" s="161"/>
      <c r="E4" s="161"/>
      <c r="F4" s="161"/>
      <c r="G4" s="161"/>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57" t="s">
        <v>239</v>
      </c>
      <c r="B7" s="157"/>
      <c r="C7" s="157"/>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237</v>
      </c>
      <c r="B8" s="21" t="s">
        <v>176</v>
      </c>
      <c r="C8" s="21" t="s">
        <v>238</v>
      </c>
      <c r="D8" s="3"/>
      <c r="E8" s="162" t="s">
        <v>271</v>
      </c>
      <c r="F8" s="162"/>
      <c r="G8" s="162"/>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178</v>
      </c>
      <c r="B9" s="37">
        <v>159629</v>
      </c>
      <c r="C9" s="38">
        <v>153243.84000019703</v>
      </c>
      <c r="D9" s="3"/>
      <c r="E9" s="35" t="s">
        <v>243</v>
      </c>
      <c r="F9" s="41" t="s">
        <v>176</v>
      </c>
      <c r="G9" s="50"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266</v>
      </c>
      <c r="B10" s="6">
        <v>17796</v>
      </c>
      <c r="C10" s="22">
        <v>48761.039999996545</v>
      </c>
      <c r="D10" s="3"/>
      <c r="E10" s="36" t="s">
        <v>245</v>
      </c>
      <c r="F10" s="42">
        <v>31639</v>
      </c>
      <c r="G10" s="34">
        <v>0.98671448619990643</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241</v>
      </c>
      <c r="B11" s="37">
        <v>4597</v>
      </c>
      <c r="C11" s="38">
        <v>827.45999999992921</v>
      </c>
      <c r="D11" s="3"/>
      <c r="E11" s="36" t="s">
        <v>246</v>
      </c>
      <c r="F11" s="43">
        <v>426</v>
      </c>
      <c r="G11" s="39">
        <v>1.328551380009356E-2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253</v>
      </c>
      <c r="B12" s="37">
        <v>1643</v>
      </c>
      <c r="C12" s="38">
        <v>6079.0999999998194</v>
      </c>
      <c r="D12" s="3"/>
      <c r="E12" s="5" t="s">
        <v>0</v>
      </c>
      <c r="F12" s="44">
        <v>32065</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267</v>
      </c>
      <c r="B13" s="37">
        <v>365</v>
      </c>
      <c r="C13" s="38">
        <v>1642.5</v>
      </c>
      <c r="D13" s="58"/>
      <c r="E13" s="59" t="s">
        <v>264</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242</v>
      </c>
      <c r="B14" s="6">
        <v>8</v>
      </c>
      <c r="C14" s="22">
        <v>0</v>
      </c>
      <c r="D14" s="3"/>
      <c r="E14" s="163" t="s">
        <v>247</v>
      </c>
      <c r="F14" s="163"/>
      <c r="G14" s="16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184038</v>
      </c>
      <c r="C15" s="23">
        <v>210553.93999973329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58" t="s">
        <v>268</v>
      </c>
      <c r="B16" s="158"/>
      <c r="C16" s="158"/>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58" t="s">
        <v>249</v>
      </c>
      <c r="B17" s="158"/>
      <c r="C17" s="158"/>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63"/>
      <c r="F18" s="163"/>
      <c r="G18" s="16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57" t="s">
        <v>256</v>
      </c>
      <c r="B19" s="157"/>
      <c r="C19" s="157"/>
      <c r="D19" s="3"/>
      <c r="E19" s="164" t="s">
        <v>272</v>
      </c>
      <c r="F19" s="165"/>
      <c r="G19" s="165"/>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175</v>
      </c>
      <c r="B20" s="21" t="s">
        <v>176</v>
      </c>
      <c r="C20" s="21" t="s">
        <v>14</v>
      </c>
      <c r="D20" s="3"/>
      <c r="E20" s="35" t="s">
        <v>243</v>
      </c>
      <c r="F20" s="45" t="s">
        <v>176</v>
      </c>
      <c r="G20" s="52" t="s">
        <v>244</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177</v>
      </c>
      <c r="B21" s="6">
        <v>84206</v>
      </c>
      <c r="C21" s="62">
        <v>582.358988670641</v>
      </c>
      <c r="D21" s="3"/>
      <c r="E21" s="36" t="s">
        <v>245</v>
      </c>
      <c r="F21" s="42">
        <v>4239</v>
      </c>
      <c r="G21" s="34">
        <v>0.90868167202572347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204</v>
      </c>
      <c r="B22" s="6">
        <v>26</v>
      </c>
      <c r="C22" s="62">
        <v>734.76923076923072</v>
      </c>
      <c r="D22" s="3"/>
      <c r="E22" s="36" t="s">
        <v>246</v>
      </c>
      <c r="F22" s="42">
        <v>426</v>
      </c>
      <c r="G22" s="34">
        <v>9.1318327974276525E-2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203</v>
      </c>
      <c r="B23" s="37">
        <v>99784</v>
      </c>
      <c r="C23" s="63">
        <v>539.93927884229936</v>
      </c>
      <c r="D23" s="3"/>
      <c r="E23" s="5" t="s">
        <v>0</v>
      </c>
      <c r="F23" s="44">
        <v>4665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205</v>
      </c>
      <c r="B24">
        <v>22</v>
      </c>
      <c r="C24" s="63">
        <v>765.13636363636363</v>
      </c>
      <c r="D24" s="3"/>
      <c r="E24" s="163" t="s">
        <v>265</v>
      </c>
      <c r="F24" s="163"/>
      <c r="G24" s="163"/>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184038</v>
      </c>
      <c r="C25" s="64">
        <v>559.4027266108086</v>
      </c>
      <c r="D25" s="3"/>
      <c r="E25" s="163" t="s">
        <v>247</v>
      </c>
      <c r="F25" s="163"/>
      <c r="G25" s="16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58" t="str">
        <f>A16</f>
        <v>Data from BI Inc. Participants Report, 03.09.2024</v>
      </c>
      <c r="B26" s="158"/>
      <c r="C26" s="158"/>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58" t="s">
        <v>270</v>
      </c>
      <c r="B27" s="158"/>
      <c r="C27" s="158"/>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6"/>
      <c r="B28" s="166"/>
      <c r="C28" s="166"/>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6"/>
      <c r="B29" s="166"/>
      <c r="C29" s="166"/>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6" t="s">
        <v>269</v>
      </c>
      <c r="B30" s="166"/>
      <c r="C30" s="166"/>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207</v>
      </c>
      <c r="B31" s="24" t="s">
        <v>176</v>
      </c>
      <c r="C31" s="24" t="s">
        <v>208</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184038</v>
      </c>
      <c r="C32" s="27">
        <v>559.4027266108086</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179</v>
      </c>
      <c r="B33" s="32">
        <v>4924</v>
      </c>
      <c r="C33" s="33">
        <v>634.4821283509342</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178</v>
      </c>
      <c r="B34" s="29">
        <v>4375</v>
      </c>
      <c r="C34" s="30">
        <v>616.78445714285715</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241</v>
      </c>
      <c r="B35" s="29">
        <v>131</v>
      </c>
      <c r="C35" s="30">
        <v>2115.2366412213742</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253</v>
      </c>
      <c r="B36" s="29">
        <v>36</v>
      </c>
      <c r="C36" s="30">
        <v>19</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266</v>
      </c>
      <c r="B37" s="29">
        <v>382</v>
      </c>
      <c r="C37" s="30">
        <v>387.37696335078533</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180</v>
      </c>
      <c r="B38" s="32">
        <v>3663</v>
      </c>
      <c r="C38" s="33">
        <v>518.55200655200656</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178</v>
      </c>
      <c r="B39" s="29">
        <v>3432</v>
      </c>
      <c r="C39" s="30">
        <v>535.78962703962702</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241</v>
      </c>
      <c r="B40" s="29">
        <v>9</v>
      </c>
      <c r="C40" s="30">
        <v>1609</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253</v>
      </c>
      <c r="B41" s="29">
        <v>53</v>
      </c>
      <c r="C41" s="30">
        <v>41.452830188679243</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266</v>
      </c>
      <c r="B42" s="29">
        <v>162</v>
      </c>
      <c r="C42" s="30">
        <v>259.69753086419752</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267</v>
      </c>
      <c r="B43" s="29">
        <v>7</v>
      </c>
      <c r="C43" s="30">
        <v>268.14285714285717</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181</v>
      </c>
      <c r="B44" s="32">
        <v>6627</v>
      </c>
      <c r="C44" s="33">
        <v>568.61007997585637</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178</v>
      </c>
      <c r="B45" s="29">
        <v>6347</v>
      </c>
      <c r="C45" s="30">
        <v>577.13344887348353</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242</v>
      </c>
      <c r="B46" s="29">
        <v>1</v>
      </c>
      <c r="C46" s="30">
        <v>17</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241</v>
      </c>
      <c r="B47" s="29">
        <v>3</v>
      </c>
      <c r="C47" s="30">
        <v>1021.3333333333334</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253</v>
      </c>
      <c r="B48" s="29">
        <v>97</v>
      </c>
      <c r="C48" s="30">
        <v>23.907216494845361</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8" t="s">
        <v>266</v>
      </c>
      <c r="B49" s="29">
        <v>179</v>
      </c>
      <c r="C49" s="30">
        <v>557.0558659217877</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5.5" thickBot="1" x14ac:dyDescent="0.4">
      <c r="A50" s="31" t="s">
        <v>182</v>
      </c>
      <c r="B50" s="32">
        <v>604</v>
      </c>
      <c r="C50" s="33">
        <v>996.78476821192055</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178</v>
      </c>
      <c r="B51" s="29">
        <v>375</v>
      </c>
      <c r="C51" s="30">
        <v>443.37866666666667</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241</v>
      </c>
      <c r="B52" s="29">
        <v>218</v>
      </c>
      <c r="C52" s="30">
        <v>1995.940366972477</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8" t="s">
        <v>266</v>
      </c>
      <c r="B53" s="29">
        <v>11</v>
      </c>
      <c r="C53" s="30">
        <v>61.454545454545453</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5.5" thickBot="1" x14ac:dyDescent="0.4">
      <c r="A54" s="31" t="s">
        <v>183</v>
      </c>
      <c r="B54" s="32">
        <v>16392</v>
      </c>
      <c r="C54" s="33">
        <v>660.19875549048311</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178</v>
      </c>
      <c r="B55" s="29">
        <v>14217</v>
      </c>
      <c r="C55" s="30">
        <v>644.46191179573748</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242</v>
      </c>
      <c r="B56" s="29">
        <v>2</v>
      </c>
      <c r="C56" s="30">
        <v>73.5</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241</v>
      </c>
      <c r="B57" s="29">
        <v>524</v>
      </c>
      <c r="C57" s="30">
        <v>2565.3091603053435</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253</v>
      </c>
      <c r="B58" s="29">
        <v>97</v>
      </c>
      <c r="C58" s="30">
        <v>20.587628865979383</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8" t="s">
        <v>266</v>
      </c>
      <c r="B59" s="29">
        <v>1552</v>
      </c>
      <c r="C59" s="30">
        <v>201.8666237113402</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5.5" thickBot="1" x14ac:dyDescent="0.4">
      <c r="A60" s="31" t="s">
        <v>184</v>
      </c>
      <c r="B60" s="32">
        <v>2795</v>
      </c>
      <c r="C60" s="33">
        <v>385.608228980322</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178</v>
      </c>
      <c r="B61" s="29">
        <v>1963</v>
      </c>
      <c r="C61" s="30">
        <v>486.13143148242489</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241</v>
      </c>
      <c r="B62" s="29">
        <v>2</v>
      </c>
      <c r="C62" s="30">
        <v>1841</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253</v>
      </c>
      <c r="B63" s="29">
        <v>53</v>
      </c>
      <c r="C63" s="30">
        <v>18.754716981132077</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266</v>
      </c>
      <c r="B64" s="29">
        <v>729</v>
      </c>
      <c r="C64" s="30">
        <v>148.68724279835391</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8" t="s">
        <v>267</v>
      </c>
      <c r="B65" s="29">
        <v>48</v>
      </c>
      <c r="C65" s="30">
        <v>217.29166666666666</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5.5" thickBot="1" x14ac:dyDescent="0.4">
      <c r="A66" s="31" t="s">
        <v>185</v>
      </c>
      <c r="B66" s="32">
        <v>3279</v>
      </c>
      <c r="C66" s="33">
        <v>516.63220494053064</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178</v>
      </c>
      <c r="B67" s="29">
        <v>3113</v>
      </c>
      <c r="C67" s="30">
        <v>511.53035656922583</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241</v>
      </c>
      <c r="B68" s="29">
        <v>30</v>
      </c>
      <c r="C68" s="30">
        <v>2298.0666666666666</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253</v>
      </c>
      <c r="B69" s="29">
        <v>48</v>
      </c>
      <c r="C69" s="30">
        <v>72.541666666666671</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266</v>
      </c>
      <c r="B70" s="29">
        <v>43</v>
      </c>
      <c r="C70" s="30">
        <v>365.88372093023258</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8" t="s">
        <v>267</v>
      </c>
      <c r="B71" s="29">
        <v>45</v>
      </c>
      <c r="C71" s="30">
        <v>299.68888888888887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31" t="s">
        <v>248</v>
      </c>
      <c r="B72" s="70">
        <v>9357</v>
      </c>
      <c r="C72" s="71">
        <v>834.05055039008232</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178</v>
      </c>
      <c r="B73" s="29">
        <v>8821</v>
      </c>
      <c r="C73" s="30">
        <v>776.39972792200433</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241</v>
      </c>
      <c r="B74" s="29">
        <v>344</v>
      </c>
      <c r="C74" s="30">
        <v>2602.1279069767443</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8" t="s">
        <v>253</v>
      </c>
      <c r="B75" s="29">
        <v>13</v>
      </c>
      <c r="C75" s="30">
        <v>17.53846153846154</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266</v>
      </c>
      <c r="B76" s="29">
        <v>179</v>
      </c>
      <c r="C76" s="30">
        <v>336.47486033519556</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5.5" thickBot="1" x14ac:dyDescent="0.4">
      <c r="A77" s="31" t="s">
        <v>186</v>
      </c>
      <c r="B77" s="32">
        <v>4299</v>
      </c>
      <c r="C77" s="33">
        <v>165.55408234473134</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178</v>
      </c>
      <c r="B78" s="29">
        <v>1838</v>
      </c>
      <c r="C78" s="30">
        <v>209.25516866158867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241</v>
      </c>
      <c r="B79" s="29">
        <v>122</v>
      </c>
      <c r="C79" s="30">
        <v>1589.516393442623</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8" t="s">
        <v>253</v>
      </c>
      <c r="B80" s="29">
        <v>13</v>
      </c>
      <c r="C80" s="30">
        <v>6.615384615384615</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266</v>
      </c>
      <c r="B81" s="29">
        <v>2276</v>
      </c>
      <c r="C81" s="30">
        <v>53.454745166959576</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267</v>
      </c>
      <c r="B82" s="29">
        <v>50</v>
      </c>
      <c r="C82" s="30">
        <v>228.72</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5.5" thickBot="1" x14ac:dyDescent="0.4">
      <c r="A83" s="31" t="s">
        <v>236</v>
      </c>
      <c r="B83" s="32">
        <v>9315</v>
      </c>
      <c r="C83" s="33">
        <v>238.8667740203972</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178</v>
      </c>
      <c r="B84" s="29">
        <v>6268</v>
      </c>
      <c r="C84" s="30">
        <v>327.60976388002553</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253</v>
      </c>
      <c r="B85" s="29">
        <v>152</v>
      </c>
      <c r="C85" s="30">
        <v>12.960526315789474</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8" t="s">
        <v>266</v>
      </c>
      <c r="B86" s="29">
        <v>2895</v>
      </c>
      <c r="C86" s="30">
        <v>58.589291882556132</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1" t="s">
        <v>187</v>
      </c>
      <c r="B87" s="32">
        <v>2886</v>
      </c>
      <c r="C87" s="33">
        <v>334.04954954954957</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178</v>
      </c>
      <c r="B88" s="29">
        <v>2325</v>
      </c>
      <c r="C88" s="30">
        <v>341.96559139784944</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242</v>
      </c>
      <c r="B89" s="29">
        <v>1</v>
      </c>
      <c r="C89" s="30">
        <v>27</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8" t="s">
        <v>253</v>
      </c>
      <c r="B90" s="29">
        <v>123</v>
      </c>
      <c r="C90" s="30">
        <v>51.390243902439025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266</v>
      </c>
      <c r="B91" s="29">
        <v>425</v>
      </c>
      <c r="C91" s="30">
        <v>378.96941176470591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267</v>
      </c>
      <c r="B92" s="29">
        <v>12</v>
      </c>
      <c r="C92" s="30">
        <v>132.25</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5.5" thickBot="1" x14ac:dyDescent="0.4">
      <c r="A93" s="31" t="s">
        <v>188</v>
      </c>
      <c r="B93" s="32">
        <v>13440</v>
      </c>
      <c r="C93" s="33">
        <v>456.53683035714283</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178</v>
      </c>
      <c r="B94" s="29">
        <v>11919</v>
      </c>
      <c r="C94" s="30">
        <v>402.57697793439047</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241</v>
      </c>
      <c r="B95" s="29">
        <v>606</v>
      </c>
      <c r="C95" s="30">
        <v>1789.9372937293729</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8" t="s">
        <v>253</v>
      </c>
      <c r="B96" s="29">
        <v>136</v>
      </c>
      <c r="C96" s="30">
        <v>15.882352941176471</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266</v>
      </c>
      <c r="B97" s="29">
        <v>666</v>
      </c>
      <c r="C97" s="30">
        <v>290.66216216216219</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267</v>
      </c>
      <c r="B98" s="29">
        <v>113</v>
      </c>
      <c r="C98" s="30">
        <v>505.28318584070797</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5.5" thickBot="1" x14ac:dyDescent="0.4">
      <c r="A99" s="31" t="s">
        <v>189</v>
      </c>
      <c r="B99" s="32">
        <v>13781</v>
      </c>
      <c r="C99" s="33">
        <v>452.44474276177345</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178</v>
      </c>
      <c r="B100" s="29">
        <v>12939</v>
      </c>
      <c r="C100" s="30">
        <v>462.86552283793185</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241</v>
      </c>
      <c r="B101" s="29">
        <v>8</v>
      </c>
      <c r="C101" s="30">
        <v>1642.125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8" t="s">
        <v>253</v>
      </c>
      <c r="B102" s="29">
        <v>81</v>
      </c>
      <c r="C102" s="30">
        <v>27.185185185185187</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266</v>
      </c>
      <c r="B103" s="29">
        <v>747</v>
      </c>
      <c r="C103" s="30">
        <v>308.93306559571619</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267</v>
      </c>
      <c r="B104" s="29">
        <v>6</v>
      </c>
      <c r="C104" s="30">
        <v>2</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5.5" thickBot="1" x14ac:dyDescent="0.4">
      <c r="A105" s="31" t="s">
        <v>190</v>
      </c>
      <c r="B105" s="32">
        <v>5399</v>
      </c>
      <c r="C105" s="33">
        <v>523.72587516206704</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178</v>
      </c>
      <c r="B106" s="29">
        <v>4761</v>
      </c>
      <c r="C106" s="30">
        <v>555.83196807393404</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8" t="s">
        <v>241</v>
      </c>
      <c r="B107" s="29">
        <v>27</v>
      </c>
      <c r="C107" s="30">
        <v>2150.037037037037</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253</v>
      </c>
      <c r="B108" s="29">
        <v>49</v>
      </c>
      <c r="C108" s="30">
        <v>21.204081632653061</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266</v>
      </c>
      <c r="B109" s="29">
        <v>562</v>
      </c>
      <c r="C109" s="30">
        <v>217.41992882562278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5.5" thickBot="1" x14ac:dyDescent="0.4">
      <c r="A110" s="31" t="s">
        <v>191</v>
      </c>
      <c r="B110" s="32">
        <v>7922</v>
      </c>
      <c r="C110" s="33">
        <v>601.97740469578389</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178</v>
      </c>
      <c r="B111" s="29">
        <v>7112</v>
      </c>
      <c r="C111" s="30">
        <v>586.78233970753661</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8" t="s">
        <v>241</v>
      </c>
      <c r="B112" s="29">
        <v>149</v>
      </c>
      <c r="C112" s="30">
        <v>2306.2751677852348</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266</v>
      </c>
      <c r="B113" s="29">
        <v>617</v>
      </c>
      <c r="C113" s="30">
        <v>363.57536466774718</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267</v>
      </c>
      <c r="B114" s="29">
        <v>44</v>
      </c>
      <c r="C114" s="30">
        <v>629.72727272727275</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5.5" thickBot="1" x14ac:dyDescent="0.4">
      <c r="A115" s="31" t="s">
        <v>192</v>
      </c>
      <c r="B115" s="32">
        <v>13458</v>
      </c>
      <c r="C115" s="33">
        <v>841.36164363204045</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178</v>
      </c>
      <c r="B116" s="29">
        <v>12196</v>
      </c>
      <c r="C116" s="30">
        <v>732.59388324040674</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241</v>
      </c>
      <c r="B117" s="29">
        <v>886</v>
      </c>
      <c r="C117" s="30">
        <v>2556.4954853273139</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8" t="s">
        <v>253</v>
      </c>
      <c r="B118" s="29">
        <v>118</v>
      </c>
      <c r="C118" s="30">
        <v>21.254237288135592</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266</v>
      </c>
      <c r="B119" s="29">
        <v>258</v>
      </c>
      <c r="C119" s="30">
        <v>468.08914728682169</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5.5" thickBot="1" x14ac:dyDescent="0.4">
      <c r="A120" s="31" t="s">
        <v>193</v>
      </c>
      <c r="B120" s="32">
        <v>7143</v>
      </c>
      <c r="C120" s="33">
        <v>569.3131737365253</v>
      </c>
      <c r="E120" s="61"/>
      <c r="F120" s="40"/>
      <c r="G120" s="49"/>
      <c r="L120"/>
    </row>
    <row r="121" spans="1:55" ht="16" thickBot="1" x14ac:dyDescent="0.4">
      <c r="A121" s="28" t="s">
        <v>178</v>
      </c>
      <c r="B121" s="29">
        <v>7069</v>
      </c>
      <c r="C121" s="30">
        <v>571.55283632762769</v>
      </c>
      <c r="E121" s="61"/>
      <c r="F121" s="40"/>
      <c r="G121" s="49"/>
    </row>
    <row r="122" spans="1:55" ht="16" thickBot="1" x14ac:dyDescent="0.4">
      <c r="A122" s="28" t="s">
        <v>241</v>
      </c>
      <c r="B122" s="29">
        <v>8</v>
      </c>
      <c r="C122" s="30">
        <v>1788.5</v>
      </c>
      <c r="E122" s="61"/>
      <c r="F122" s="40"/>
    </row>
    <row r="123" spans="1:55" ht="16" thickBot="1" x14ac:dyDescent="0.4">
      <c r="A123" s="28" t="s">
        <v>253</v>
      </c>
      <c r="B123" s="29">
        <v>30</v>
      </c>
      <c r="C123" s="30">
        <v>17.233333333333334</v>
      </c>
      <c r="E123" s="61"/>
      <c r="F123" s="40"/>
    </row>
    <row r="124" spans="1:55" ht="16" thickBot="1" x14ac:dyDescent="0.4">
      <c r="A124" s="28" t="s">
        <v>266</v>
      </c>
      <c r="B124" s="29">
        <v>36</v>
      </c>
      <c r="C124" s="30">
        <v>318.66666666666669</v>
      </c>
      <c r="E124" s="61"/>
      <c r="F124" s="40"/>
    </row>
    <row r="125" spans="1:55" ht="15.5" thickBot="1" x14ac:dyDescent="0.4">
      <c r="A125" s="31" t="s">
        <v>194</v>
      </c>
      <c r="B125" s="32">
        <v>5126</v>
      </c>
      <c r="C125" s="33">
        <v>193.44674209910261</v>
      </c>
      <c r="E125" s="61"/>
      <c r="F125" s="40"/>
    </row>
    <row r="126" spans="1:55" ht="16" thickBot="1" x14ac:dyDescent="0.4">
      <c r="A126" s="28" t="s">
        <v>178</v>
      </c>
      <c r="B126" s="29">
        <v>4266</v>
      </c>
      <c r="C126" s="30">
        <v>224.68612283169244</v>
      </c>
      <c r="E126" s="61"/>
      <c r="F126" s="40"/>
    </row>
    <row r="127" spans="1:55" ht="16" thickBot="1" x14ac:dyDescent="0.4">
      <c r="A127" s="28" t="s">
        <v>253</v>
      </c>
      <c r="B127" s="29">
        <v>253</v>
      </c>
      <c r="C127" s="30">
        <v>6.3557312252964424</v>
      </c>
      <c r="E127" s="61"/>
      <c r="F127" s="40"/>
    </row>
    <row r="128" spans="1:55" ht="16" thickBot="1" x14ac:dyDescent="0.4">
      <c r="A128" s="28" t="s">
        <v>266</v>
      </c>
      <c r="B128" s="29">
        <v>607</v>
      </c>
      <c r="C128" s="30">
        <v>51.87644151565074</v>
      </c>
      <c r="E128" s="61"/>
      <c r="F128" s="40"/>
    </row>
    <row r="129" spans="1:12" ht="15.5" thickBot="1" x14ac:dyDescent="0.4">
      <c r="A129" s="31" t="s">
        <v>195</v>
      </c>
      <c r="B129" s="32">
        <v>7419</v>
      </c>
      <c r="C129" s="33">
        <v>632.56328346138298</v>
      </c>
      <c r="E129" s="61"/>
      <c r="F129" s="40"/>
    </row>
    <row r="130" spans="1:12" ht="16" thickBot="1" x14ac:dyDescent="0.4">
      <c r="A130" s="28" t="s">
        <v>178</v>
      </c>
      <c r="B130" s="29">
        <v>7188</v>
      </c>
      <c r="C130" s="30">
        <v>630.70242070116865</v>
      </c>
      <c r="E130" s="61"/>
      <c r="F130" s="40"/>
    </row>
    <row r="131" spans="1:12" ht="16" thickBot="1" x14ac:dyDescent="0.4">
      <c r="A131" s="28" t="s">
        <v>242</v>
      </c>
      <c r="B131" s="29">
        <v>2</v>
      </c>
      <c r="C131" s="30">
        <v>1030.5</v>
      </c>
      <c r="E131" s="61"/>
      <c r="F131" s="40"/>
    </row>
    <row r="132" spans="1:12" ht="16" thickBot="1" x14ac:dyDescent="0.4">
      <c r="A132" s="28" t="s">
        <v>241</v>
      </c>
      <c r="B132" s="29">
        <v>51</v>
      </c>
      <c r="C132" s="30">
        <v>2408.6862745098038</v>
      </c>
      <c r="E132" s="61"/>
      <c r="F132" s="40"/>
    </row>
    <row r="133" spans="1:12" ht="16" thickBot="1" x14ac:dyDescent="0.4">
      <c r="A133" s="28" t="s">
        <v>253</v>
      </c>
      <c r="B133" s="29">
        <v>34</v>
      </c>
      <c r="C133" s="30">
        <v>26.029411764705884</v>
      </c>
      <c r="E133" s="61"/>
      <c r="F133" s="40"/>
    </row>
    <row r="134" spans="1:12" ht="16" thickBot="1" x14ac:dyDescent="0.4">
      <c r="A134" s="28" t="s">
        <v>266</v>
      </c>
      <c r="B134" s="29">
        <v>144</v>
      </c>
      <c r="C134" s="30">
        <v>234.09027777777777</v>
      </c>
      <c r="E134" s="61"/>
      <c r="F134" s="40"/>
    </row>
    <row r="135" spans="1:12" ht="15.5" thickBot="1" x14ac:dyDescent="0.4">
      <c r="A135" s="31" t="s">
        <v>196</v>
      </c>
      <c r="B135" s="32">
        <v>8645</v>
      </c>
      <c r="C135" s="33">
        <v>216.95315211104685</v>
      </c>
      <c r="E135" s="61"/>
      <c r="F135" s="40"/>
    </row>
    <row r="136" spans="1:12" ht="16" thickBot="1" x14ac:dyDescent="0.4">
      <c r="A136" s="28" t="s">
        <v>178</v>
      </c>
      <c r="B136" s="29">
        <v>5957</v>
      </c>
      <c r="C136" s="30">
        <v>272.7481954003693</v>
      </c>
      <c r="E136" s="61"/>
      <c r="F136" s="40"/>
    </row>
    <row r="137" spans="1:12" ht="16" thickBot="1" x14ac:dyDescent="0.4">
      <c r="A137" s="28" t="s">
        <v>241</v>
      </c>
      <c r="B137" s="29">
        <v>4</v>
      </c>
      <c r="C137" s="30">
        <v>740.5</v>
      </c>
      <c r="E137" s="61"/>
      <c r="F137" s="40"/>
    </row>
    <row r="138" spans="1:12" ht="16" thickBot="1" x14ac:dyDescent="0.4">
      <c r="A138" s="28" t="s">
        <v>253</v>
      </c>
      <c r="B138" s="29">
        <v>88</v>
      </c>
      <c r="C138" s="30">
        <v>15.056818181818182</v>
      </c>
      <c r="E138" s="61"/>
    </row>
    <row r="139" spans="1:12" ht="16" thickBot="1" x14ac:dyDescent="0.4">
      <c r="A139" s="28" t="s">
        <v>266</v>
      </c>
      <c r="B139" s="29">
        <v>2596</v>
      </c>
      <c r="C139" s="30">
        <v>94.95839753466872</v>
      </c>
      <c r="E139" s="61"/>
    </row>
    <row r="140" spans="1:12" ht="15.5" thickBot="1" x14ac:dyDescent="0.4">
      <c r="A140" s="31" t="s">
        <v>197</v>
      </c>
      <c r="B140" s="32">
        <v>2580</v>
      </c>
      <c r="C140" s="33">
        <v>467.58527131782944</v>
      </c>
      <c r="E140" s="61"/>
    </row>
    <row r="141" spans="1:12" ht="16" thickBot="1" x14ac:dyDescent="0.4">
      <c r="A141" s="28" t="s">
        <v>178</v>
      </c>
      <c r="B141" s="29">
        <v>1701</v>
      </c>
      <c r="C141" s="30">
        <v>588.77836566725455</v>
      </c>
      <c r="E141" s="61"/>
      <c r="J141" s="3"/>
      <c r="L141"/>
    </row>
    <row r="142" spans="1:12" ht="16" thickBot="1" x14ac:dyDescent="0.4">
      <c r="A142" s="28" t="s">
        <v>242</v>
      </c>
      <c r="B142" s="29">
        <v>1</v>
      </c>
      <c r="C142" s="30">
        <v>1673</v>
      </c>
      <c r="E142" s="61"/>
      <c r="J142" s="3"/>
      <c r="L142"/>
    </row>
    <row r="143" spans="1:12" ht="16" thickBot="1" x14ac:dyDescent="0.4">
      <c r="A143" s="28" t="s">
        <v>241</v>
      </c>
      <c r="B143" s="29">
        <v>44</v>
      </c>
      <c r="C143" s="30">
        <v>2240.6363636363635</v>
      </c>
      <c r="E143" s="61"/>
      <c r="G143"/>
      <c r="J143" s="3"/>
      <c r="L143"/>
    </row>
    <row r="144" spans="1:12" ht="16" thickBot="1" x14ac:dyDescent="0.4">
      <c r="A144" s="28" t="s">
        <v>253</v>
      </c>
      <c r="B144" s="29">
        <v>21</v>
      </c>
      <c r="C144" s="30">
        <v>9.9523809523809526</v>
      </c>
      <c r="E144" s="61"/>
      <c r="G144"/>
      <c r="J144" s="3"/>
      <c r="L144"/>
    </row>
    <row r="145" spans="1:7" ht="16" thickBot="1" x14ac:dyDescent="0.4">
      <c r="A145" s="28" t="s">
        <v>266</v>
      </c>
      <c r="B145" s="29">
        <v>813</v>
      </c>
      <c r="C145" s="30">
        <v>128.39852398523985</v>
      </c>
      <c r="E145" s="61"/>
      <c r="G145"/>
    </row>
    <row r="146" spans="1:7" ht="15.5" thickBot="1" x14ac:dyDescent="0.4">
      <c r="A146" s="31" t="s">
        <v>198</v>
      </c>
      <c r="B146" s="32">
        <v>19113</v>
      </c>
      <c r="C146" s="33">
        <v>690.6739392036834</v>
      </c>
      <c r="E146" s="61"/>
      <c r="G146"/>
    </row>
    <row r="147" spans="1:7" ht="16" thickBot="1" x14ac:dyDescent="0.4">
      <c r="A147" s="28" t="s">
        <v>178</v>
      </c>
      <c r="B147" s="29">
        <v>17269</v>
      </c>
      <c r="C147" s="30">
        <v>605.961954948173</v>
      </c>
      <c r="E147" s="61"/>
    </row>
    <row r="148" spans="1:7" ht="16" thickBot="1" x14ac:dyDescent="0.4">
      <c r="A148" s="28" t="s">
        <v>241</v>
      </c>
      <c r="B148" s="29">
        <v>1081</v>
      </c>
      <c r="C148" s="30">
        <v>2266.0518038852915</v>
      </c>
      <c r="E148" s="61"/>
    </row>
    <row r="149" spans="1:7" ht="16" thickBot="1" x14ac:dyDescent="0.4">
      <c r="A149" s="28" t="s">
        <v>253</v>
      </c>
      <c r="B149" s="29">
        <v>77</v>
      </c>
      <c r="C149" s="30">
        <v>15.090909090909092</v>
      </c>
      <c r="E149" s="61"/>
    </row>
    <row r="150" spans="1:7" ht="16" thickBot="1" x14ac:dyDescent="0.4">
      <c r="A150" s="28" t="s">
        <v>266</v>
      </c>
      <c r="B150" s="29">
        <v>686</v>
      </c>
      <c r="C150" s="30">
        <v>416.51603498542272</v>
      </c>
      <c r="D150" s="48"/>
      <c r="E150" s="61"/>
    </row>
    <row r="151" spans="1:7" ht="15.5" thickBot="1" x14ac:dyDescent="0.4">
      <c r="A151" s="31" t="s">
        <v>199</v>
      </c>
      <c r="B151" s="32">
        <v>8305</v>
      </c>
      <c r="C151" s="33">
        <v>701.25635159542446</v>
      </c>
      <c r="D151" s="48"/>
      <c r="E151" s="61"/>
    </row>
    <row r="152" spans="1:7" ht="16" thickBot="1" x14ac:dyDescent="0.4">
      <c r="A152" s="28" t="s">
        <v>178</v>
      </c>
      <c r="B152" s="29">
        <v>7463</v>
      </c>
      <c r="C152" s="30">
        <v>675.26624681763371</v>
      </c>
      <c r="D152" s="48"/>
      <c r="E152" s="54"/>
      <c r="F152"/>
    </row>
    <row r="153" spans="1:7" ht="16" thickBot="1" x14ac:dyDescent="0.4">
      <c r="A153" s="28" t="s">
        <v>241</v>
      </c>
      <c r="B153" s="29">
        <v>238</v>
      </c>
      <c r="C153" s="30">
        <v>2447</v>
      </c>
      <c r="D153" s="48"/>
      <c r="E153" s="54"/>
      <c r="F153"/>
    </row>
    <row r="154" spans="1:7" ht="16" thickBot="1" x14ac:dyDescent="0.4">
      <c r="A154" s="28" t="s">
        <v>253</v>
      </c>
      <c r="B154" s="29">
        <v>10</v>
      </c>
      <c r="C154" s="30">
        <v>14.7</v>
      </c>
      <c r="E154" s="54"/>
      <c r="F154"/>
    </row>
    <row r="155" spans="1:7" ht="16" thickBot="1" x14ac:dyDescent="0.4">
      <c r="A155" s="28" t="s">
        <v>266</v>
      </c>
      <c r="B155" s="29">
        <v>554</v>
      </c>
      <c r="C155" s="30">
        <v>321.17148014440431</v>
      </c>
      <c r="E155" s="54"/>
      <c r="F155"/>
    </row>
    <row r="156" spans="1:7" ht="16" thickBot="1" x14ac:dyDescent="0.4">
      <c r="A156" s="28" t="s">
        <v>267</v>
      </c>
      <c r="B156" s="29">
        <v>40</v>
      </c>
      <c r="C156" s="30">
        <v>599</v>
      </c>
    </row>
    <row r="157" spans="1:7" ht="15.5" thickBot="1" x14ac:dyDescent="0.4">
      <c r="A157" s="31" t="s">
        <v>200</v>
      </c>
      <c r="B157" s="32">
        <v>3926</v>
      </c>
      <c r="C157" s="33">
        <v>791.70376974019359</v>
      </c>
    </row>
    <row r="158" spans="1:7" ht="16" thickBot="1" x14ac:dyDescent="0.4">
      <c r="A158" s="28" t="s">
        <v>178</v>
      </c>
      <c r="B158" s="29">
        <v>3507</v>
      </c>
      <c r="C158" s="30">
        <v>771.98232107214142</v>
      </c>
    </row>
    <row r="159" spans="1:7" ht="16" thickBot="1" x14ac:dyDescent="0.4">
      <c r="A159" s="28" t="s">
        <v>242</v>
      </c>
      <c r="B159" s="29">
        <v>1</v>
      </c>
      <c r="C159" s="30">
        <v>121</v>
      </c>
    </row>
    <row r="160" spans="1:7" ht="16" thickBot="1" x14ac:dyDescent="0.4">
      <c r="A160" s="28" t="s">
        <v>241</v>
      </c>
      <c r="B160" s="29">
        <v>111</v>
      </c>
      <c r="C160" s="30">
        <v>2662.3063063063064</v>
      </c>
    </row>
    <row r="161" spans="1:3" ht="16" thickBot="1" x14ac:dyDescent="0.4">
      <c r="A161" s="28" t="s">
        <v>253</v>
      </c>
      <c r="B161" s="29">
        <v>13</v>
      </c>
      <c r="C161" s="30">
        <v>24.153846153846153</v>
      </c>
    </row>
    <row r="162" spans="1:3" ht="16" thickBot="1" x14ac:dyDescent="0.4">
      <c r="A162" s="28" t="s">
        <v>266</v>
      </c>
      <c r="B162" s="29">
        <v>294</v>
      </c>
      <c r="C162" s="30">
        <v>356.92517006802723</v>
      </c>
    </row>
    <row r="163" spans="1:3" ht="15.5" thickBot="1" x14ac:dyDescent="0.4">
      <c r="A163" s="31" t="s">
        <v>234</v>
      </c>
      <c r="B163" s="32">
        <v>3640</v>
      </c>
      <c r="C163" s="33">
        <v>550.00054945054944</v>
      </c>
    </row>
    <row r="164" spans="1:3" ht="16" thickBot="1" x14ac:dyDescent="0.4">
      <c r="A164" s="28" t="s">
        <v>178</v>
      </c>
      <c r="B164" s="29">
        <v>3208</v>
      </c>
      <c r="C164" s="30">
        <v>570.08167082294267</v>
      </c>
    </row>
    <row r="165" spans="1:3" ht="16" thickBot="1" x14ac:dyDescent="0.4">
      <c r="A165" s="28" t="s">
        <v>241</v>
      </c>
      <c r="B165" s="29">
        <v>1</v>
      </c>
      <c r="C165" s="30">
        <v>2242</v>
      </c>
    </row>
    <row r="166" spans="1:3" ht="16" thickBot="1" x14ac:dyDescent="0.4">
      <c r="A166" s="28" t="s">
        <v>253</v>
      </c>
      <c r="B166" s="29">
        <v>48</v>
      </c>
      <c r="C166" s="30">
        <v>46.229166666666664</v>
      </c>
    </row>
    <row r="167" spans="1:3" ht="16" thickBot="1" x14ac:dyDescent="0.4">
      <c r="A167" s="28" t="s">
        <v>266</v>
      </c>
      <c r="B167" s="73">
        <v>383</v>
      </c>
      <c r="C167" s="74">
        <v>440.5195822454308</v>
      </c>
    </row>
    <row r="168" spans="1:3" x14ac:dyDescent="0.35">
      <c r="C168" s="61"/>
    </row>
    <row r="169" spans="1:3" x14ac:dyDescent="0.35">
      <c r="C169" s="61"/>
    </row>
    <row r="170" spans="1:3" x14ac:dyDescent="0.35">
      <c r="C170" s="61"/>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59" t="s">
        <v>10</v>
      </c>
      <c r="B1" s="159"/>
      <c r="C1" s="159"/>
      <c r="D1" s="159"/>
      <c r="E1" s="159"/>
      <c r="F1" s="159"/>
      <c r="G1" s="159"/>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0" t="s">
        <v>11</v>
      </c>
      <c r="B2" s="160"/>
      <c r="C2" s="160"/>
      <c r="D2" s="160"/>
      <c r="E2" s="160"/>
      <c r="F2" s="160"/>
      <c r="G2" s="160"/>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0"/>
      <c r="B3" s="160"/>
      <c r="C3" s="160"/>
      <c r="D3" s="160"/>
      <c r="E3" s="160"/>
      <c r="F3" s="160"/>
      <c r="G3" s="160"/>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1" t="s">
        <v>261</v>
      </c>
      <c r="B4" s="161"/>
      <c r="C4" s="161"/>
      <c r="D4" s="161"/>
      <c r="E4" s="161"/>
      <c r="F4" s="161"/>
      <c r="G4" s="161"/>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57" t="s">
        <v>239</v>
      </c>
      <c r="B7" s="157"/>
      <c r="C7" s="157"/>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237</v>
      </c>
      <c r="B8" s="21" t="s">
        <v>176</v>
      </c>
      <c r="C8" s="21" t="s">
        <v>238</v>
      </c>
      <c r="D8" s="3"/>
      <c r="E8" s="165" t="s">
        <v>263</v>
      </c>
      <c r="F8" s="165"/>
      <c r="G8" s="16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37</v>
      </c>
      <c r="B9" s="37">
        <v>12576</v>
      </c>
      <c r="C9" s="38">
        <v>34458.240000007179</v>
      </c>
      <c r="D9" s="3"/>
      <c r="E9" s="35" t="s">
        <v>243</v>
      </c>
      <c r="F9" s="41" t="s">
        <v>176</v>
      </c>
      <c r="G9" s="50"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178</v>
      </c>
      <c r="B10" s="6">
        <v>173590</v>
      </c>
      <c r="C10" s="22">
        <v>166646.40000008326</v>
      </c>
      <c r="D10" s="3"/>
      <c r="E10" s="36" t="s">
        <v>245</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241</v>
      </c>
      <c r="B11" s="37">
        <v>7320</v>
      </c>
      <c r="C11" s="38">
        <v>1317.5999999999785</v>
      </c>
      <c r="D11" s="3"/>
      <c r="E11" s="36" t="s">
        <v>246</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250</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240</v>
      </c>
      <c r="B13" s="37">
        <v>386</v>
      </c>
      <c r="C13" s="38">
        <v>0</v>
      </c>
      <c r="D13" s="58"/>
      <c r="E13" s="59" t="s">
        <v>254</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252</v>
      </c>
      <c r="B14" s="6">
        <v>513</v>
      </c>
      <c r="C14" s="22">
        <v>1898.1000000000158</v>
      </c>
      <c r="D14" s="3"/>
      <c r="E14" s="163" t="s">
        <v>247</v>
      </c>
      <c r="F14" s="163"/>
      <c r="G14" s="16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58" t="s">
        <v>260</v>
      </c>
      <c r="B16" s="158"/>
      <c r="C16" s="158"/>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58" t="s">
        <v>249</v>
      </c>
      <c r="B17" s="158"/>
      <c r="C17" s="158"/>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63"/>
      <c r="F18" s="163"/>
      <c r="G18" s="16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57" t="s">
        <v>259</v>
      </c>
      <c r="B19" s="157"/>
      <c r="C19" s="157"/>
      <c r="D19" s="3"/>
      <c r="E19" s="165" t="s">
        <v>262</v>
      </c>
      <c r="F19" s="165"/>
      <c r="G19" s="165"/>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175</v>
      </c>
      <c r="B20" s="21" t="s">
        <v>176</v>
      </c>
      <c r="C20" s="21" t="s">
        <v>14</v>
      </c>
      <c r="D20" s="3"/>
      <c r="E20" s="35" t="s">
        <v>243</v>
      </c>
      <c r="F20" s="45" t="s">
        <v>176</v>
      </c>
      <c r="G20" s="52" t="s">
        <v>244</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177</v>
      </c>
      <c r="B21" s="6">
        <v>85009</v>
      </c>
      <c r="C21" s="62">
        <v>568.94445294027696</v>
      </c>
      <c r="D21" s="3"/>
      <c r="E21" s="36" t="s">
        <v>245</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204</v>
      </c>
      <c r="B22" s="6">
        <v>57</v>
      </c>
      <c r="C22" s="62">
        <v>970.15789473684208</v>
      </c>
      <c r="D22" s="3"/>
      <c r="E22" s="36" t="s">
        <v>246</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203</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205</v>
      </c>
      <c r="B24">
        <v>64</v>
      </c>
      <c r="C24" s="63">
        <v>1006.453125</v>
      </c>
      <c r="D24" s="3"/>
      <c r="E24" s="163" t="s">
        <v>254</v>
      </c>
      <c r="F24" s="163"/>
      <c r="G24" s="163"/>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4">
        <v>548.58476446172597</v>
      </c>
      <c r="D25" s="3"/>
      <c r="E25" s="163" t="s">
        <v>247</v>
      </c>
      <c r="F25" s="163"/>
      <c r="G25" s="16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58" t="str">
        <f>A16</f>
        <v>Data from BI Inc. Participants Report, 9.30.2023</v>
      </c>
      <c r="B26" s="158"/>
      <c r="C26" s="158"/>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58" t="s">
        <v>258</v>
      </c>
      <c r="B27" s="158"/>
      <c r="C27" s="158"/>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6"/>
      <c r="B28" s="166"/>
      <c r="C28" s="166"/>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6"/>
      <c r="B29" s="166"/>
      <c r="C29" s="166"/>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6" t="s">
        <v>257</v>
      </c>
      <c r="B30" s="166"/>
      <c r="C30" s="166"/>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207</v>
      </c>
      <c r="B31" s="24" t="s">
        <v>176</v>
      </c>
      <c r="C31" s="24" t="s">
        <v>208</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179</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37</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178</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241</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253</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180</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37</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178</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242</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241</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253</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181</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37</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178</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241</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253</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1" t="s">
        <v>182</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37</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178</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241</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1" t="s">
        <v>183</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37</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178</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242</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241</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253</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1" t="s">
        <v>184</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37</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178</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242</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241</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253</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1" t="s">
        <v>185</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37</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178</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251</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241</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253</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1" t="s">
        <v>248</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37</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178</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241</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1" t="s">
        <v>186</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37</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178</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241</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253</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236</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37</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178</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242</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241</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253</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187</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37</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178</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253</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188</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37</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178</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251</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241</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253</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189</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37</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178</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242</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241</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253</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1" t="s">
        <v>190</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37</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178</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241</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253</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1" t="s">
        <v>191</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37</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178</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242</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241</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192</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37</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178</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242</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241</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253</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1" t="s">
        <v>193</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37</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178</v>
      </c>
      <c r="B120" s="29">
        <v>8370</v>
      </c>
      <c r="C120" s="30">
        <v>496.88972520908004</v>
      </c>
      <c r="E120" s="61"/>
      <c r="F120" s="40"/>
      <c r="G120" s="49"/>
      <c r="L120"/>
    </row>
    <row r="121" spans="1:55" ht="16" thickBot="1" x14ac:dyDescent="0.4">
      <c r="A121" s="28" t="s">
        <v>241</v>
      </c>
      <c r="B121" s="29">
        <v>18</v>
      </c>
      <c r="C121" s="30">
        <v>1811.6111111111111</v>
      </c>
      <c r="E121" s="61"/>
      <c r="F121" s="40"/>
      <c r="G121" s="49"/>
    </row>
    <row r="122" spans="1:55" ht="16" thickBot="1" x14ac:dyDescent="0.4">
      <c r="A122" s="28" t="s">
        <v>253</v>
      </c>
      <c r="B122" s="29">
        <v>3</v>
      </c>
      <c r="C122" s="30">
        <v>15.333333333333334</v>
      </c>
      <c r="E122" s="61"/>
      <c r="F122" s="40"/>
      <c r="G122" s="49"/>
    </row>
    <row r="123" spans="1:55" ht="15.5" thickBot="1" x14ac:dyDescent="0.4">
      <c r="A123" s="31" t="s">
        <v>194</v>
      </c>
      <c r="B123" s="32">
        <v>6172</v>
      </c>
      <c r="C123" s="33">
        <v>163.50826312378484</v>
      </c>
      <c r="E123" s="61"/>
      <c r="F123" s="40"/>
    </row>
    <row r="124" spans="1:55" ht="16" thickBot="1" x14ac:dyDescent="0.4">
      <c r="A124" s="28" t="s">
        <v>37</v>
      </c>
      <c r="B124" s="29">
        <v>112</v>
      </c>
      <c r="C124" s="30">
        <v>138.26785714285714</v>
      </c>
      <c r="E124" s="61"/>
      <c r="F124" s="40"/>
    </row>
    <row r="125" spans="1:55" ht="16" thickBot="1" x14ac:dyDescent="0.4">
      <c r="A125" s="28" t="s">
        <v>178</v>
      </c>
      <c r="B125" s="29">
        <v>5957</v>
      </c>
      <c r="C125" s="30">
        <v>165.27060600973644</v>
      </c>
      <c r="E125" s="61"/>
      <c r="F125" s="40"/>
    </row>
    <row r="126" spans="1:55" ht="16" thickBot="1" x14ac:dyDescent="0.4">
      <c r="A126" s="28" t="s">
        <v>242</v>
      </c>
      <c r="B126" s="29">
        <v>28</v>
      </c>
      <c r="C126" s="30">
        <v>309.10714285714283</v>
      </c>
      <c r="E126" s="61"/>
      <c r="F126" s="40"/>
    </row>
    <row r="127" spans="1:55" ht="16" thickBot="1" x14ac:dyDescent="0.4">
      <c r="A127" s="28" t="s">
        <v>253</v>
      </c>
      <c r="B127" s="29">
        <v>75</v>
      </c>
      <c r="C127" s="30">
        <v>6.8666666666666663</v>
      </c>
      <c r="E127" s="61"/>
      <c r="F127" s="40"/>
    </row>
    <row r="128" spans="1:55" ht="15.5" thickBot="1" x14ac:dyDescent="0.4">
      <c r="A128" s="31" t="s">
        <v>195</v>
      </c>
      <c r="B128" s="32">
        <v>7152</v>
      </c>
      <c r="C128" s="33">
        <v>623.78159955257274</v>
      </c>
      <c r="E128" s="61"/>
      <c r="F128" s="40"/>
    </row>
    <row r="129" spans="1:12" ht="16" thickBot="1" x14ac:dyDescent="0.4">
      <c r="A129" s="28" t="s">
        <v>37</v>
      </c>
      <c r="B129" s="29">
        <v>76</v>
      </c>
      <c r="C129" s="30">
        <v>591.77631578947364</v>
      </c>
      <c r="E129" s="61"/>
      <c r="F129" s="40"/>
    </row>
    <row r="130" spans="1:12" ht="16" thickBot="1" x14ac:dyDescent="0.4">
      <c r="A130" s="28" t="s">
        <v>178</v>
      </c>
      <c r="B130" s="29">
        <v>6975</v>
      </c>
      <c r="C130" s="30">
        <v>606.56888888888886</v>
      </c>
      <c r="E130" s="61"/>
      <c r="F130" s="40"/>
    </row>
    <row r="131" spans="1:12" ht="16" thickBot="1" x14ac:dyDescent="0.4">
      <c r="A131" s="28" t="s">
        <v>241</v>
      </c>
      <c r="B131" s="29">
        <v>94</v>
      </c>
      <c r="C131" s="30">
        <v>1972.1914893617022</v>
      </c>
      <c r="E131" s="61"/>
      <c r="F131" s="40"/>
    </row>
    <row r="132" spans="1:12" ht="16" thickBot="1" x14ac:dyDescent="0.4">
      <c r="A132" s="28" t="s">
        <v>253</v>
      </c>
      <c r="B132" s="29">
        <v>7</v>
      </c>
      <c r="C132" s="30">
        <v>15.285714285714286</v>
      </c>
      <c r="E132" s="61"/>
      <c r="F132" s="40"/>
    </row>
    <row r="133" spans="1:12" ht="15.5" thickBot="1" x14ac:dyDescent="0.4">
      <c r="A133" s="31" t="s">
        <v>196</v>
      </c>
      <c r="B133" s="32">
        <v>13088</v>
      </c>
      <c r="C133" s="33">
        <v>183.99258863080684</v>
      </c>
      <c r="E133" s="61"/>
      <c r="F133" s="40"/>
    </row>
    <row r="134" spans="1:12" ht="16" thickBot="1" x14ac:dyDescent="0.4">
      <c r="A134" s="28" t="s">
        <v>37</v>
      </c>
      <c r="B134" s="29">
        <v>3417</v>
      </c>
      <c r="C134" s="30">
        <v>29.441322797775825</v>
      </c>
      <c r="E134" s="61"/>
      <c r="F134" s="40"/>
    </row>
    <row r="135" spans="1:12" ht="16" thickBot="1" x14ac:dyDescent="0.4">
      <c r="A135" s="28" t="s">
        <v>178</v>
      </c>
      <c r="B135" s="29">
        <v>9412</v>
      </c>
      <c r="C135" s="30">
        <v>234.84360390990224</v>
      </c>
      <c r="E135" s="61"/>
      <c r="F135" s="40"/>
    </row>
    <row r="136" spans="1:12" ht="16" thickBot="1" x14ac:dyDescent="0.4">
      <c r="A136" s="28" t="s">
        <v>242</v>
      </c>
      <c r="B136" s="29">
        <v>214</v>
      </c>
      <c r="C136" s="30">
        <v>350.24299065420558</v>
      </c>
      <c r="E136" s="61"/>
      <c r="F136" s="40"/>
    </row>
    <row r="137" spans="1:12" ht="16" thickBot="1" x14ac:dyDescent="0.4">
      <c r="A137" s="28" t="s">
        <v>241</v>
      </c>
      <c r="B137" s="29">
        <v>33</v>
      </c>
      <c r="C137" s="30">
        <v>663.78787878787875</v>
      </c>
      <c r="E137" s="61"/>
      <c r="F137" s="40"/>
    </row>
    <row r="138" spans="1:12" ht="16" thickBot="1" x14ac:dyDescent="0.4">
      <c r="A138" s="28" t="s">
        <v>253</v>
      </c>
      <c r="B138" s="29">
        <v>12</v>
      </c>
      <c r="C138" s="30">
        <v>24.083333333333332</v>
      </c>
      <c r="E138" s="61"/>
      <c r="F138" s="40"/>
    </row>
    <row r="139" spans="1:12" ht="15.5" thickBot="1" x14ac:dyDescent="0.4">
      <c r="A139" s="31" t="s">
        <v>197</v>
      </c>
      <c r="B139" s="32">
        <v>3314</v>
      </c>
      <c r="C139" s="33">
        <v>515.30687990343995</v>
      </c>
      <c r="E139" s="61"/>
    </row>
    <row r="140" spans="1:12" ht="16" thickBot="1" x14ac:dyDescent="0.4">
      <c r="A140" s="28" t="s">
        <v>37</v>
      </c>
      <c r="B140" s="29">
        <v>227</v>
      </c>
      <c r="C140" s="30">
        <v>540.75770925110135</v>
      </c>
      <c r="E140" s="61"/>
    </row>
    <row r="141" spans="1:12" ht="16" thickBot="1" x14ac:dyDescent="0.4">
      <c r="A141" s="28" t="s">
        <v>178</v>
      </c>
      <c r="B141" s="29">
        <v>2997</v>
      </c>
      <c r="C141" s="30">
        <v>466.96162829496166</v>
      </c>
      <c r="E141" s="61"/>
      <c r="J141" s="3"/>
      <c r="L141"/>
    </row>
    <row r="142" spans="1:12" ht="16" thickBot="1" x14ac:dyDescent="0.4">
      <c r="A142" s="28" t="s">
        <v>242</v>
      </c>
      <c r="B142" s="29">
        <v>5</v>
      </c>
      <c r="C142" s="30">
        <v>2113</v>
      </c>
      <c r="E142" s="61"/>
      <c r="J142" s="3"/>
      <c r="L142"/>
    </row>
    <row r="143" spans="1:12" ht="16" thickBot="1" x14ac:dyDescent="0.4">
      <c r="A143" s="28" t="s">
        <v>241</v>
      </c>
      <c r="B143" s="29">
        <v>80</v>
      </c>
      <c r="C143" s="30">
        <v>2185.4499999999998</v>
      </c>
      <c r="E143" s="61"/>
      <c r="J143" s="3"/>
      <c r="L143"/>
    </row>
    <row r="144" spans="1:12" ht="16" thickBot="1" x14ac:dyDescent="0.4">
      <c r="A144" s="28" t="s">
        <v>253</v>
      </c>
      <c r="B144" s="29">
        <v>5</v>
      </c>
      <c r="C144" s="30">
        <v>18</v>
      </c>
      <c r="E144" s="61"/>
      <c r="G144"/>
      <c r="J144" s="3"/>
      <c r="L144"/>
    </row>
    <row r="145" spans="1:7" ht="15.5" thickBot="1" x14ac:dyDescent="0.4">
      <c r="A145" s="31" t="s">
        <v>198</v>
      </c>
      <c r="B145" s="32">
        <v>18765</v>
      </c>
      <c r="C145" s="33">
        <v>762.87370103916862</v>
      </c>
      <c r="E145" s="61"/>
      <c r="G145"/>
    </row>
    <row r="146" spans="1:7" ht="16" thickBot="1" x14ac:dyDescent="0.4">
      <c r="A146" s="28" t="s">
        <v>37</v>
      </c>
      <c r="B146" s="29">
        <v>670</v>
      </c>
      <c r="C146" s="30">
        <v>465.14477611940299</v>
      </c>
      <c r="E146" s="61"/>
      <c r="G146"/>
    </row>
    <row r="147" spans="1:7" ht="16" thickBot="1" x14ac:dyDescent="0.4">
      <c r="A147" s="28" t="s">
        <v>178</v>
      </c>
      <c r="B147" s="29">
        <v>16005</v>
      </c>
      <c r="C147" s="30">
        <v>591.54364261168382</v>
      </c>
      <c r="E147" s="61"/>
      <c r="G147"/>
    </row>
    <row r="148" spans="1:7" ht="16" thickBot="1" x14ac:dyDescent="0.4">
      <c r="A148" s="28" t="s">
        <v>242</v>
      </c>
      <c r="B148" s="29">
        <v>1</v>
      </c>
      <c r="C148" s="30">
        <v>298</v>
      </c>
      <c r="E148" s="61"/>
    </row>
    <row r="149" spans="1:7" ht="16" thickBot="1" x14ac:dyDescent="0.4">
      <c r="A149" s="28" t="s">
        <v>241</v>
      </c>
      <c r="B149" s="29">
        <v>2074</v>
      </c>
      <c r="C149" s="30">
        <v>2186.8297974927677</v>
      </c>
      <c r="E149" s="61"/>
    </row>
    <row r="150" spans="1:7" ht="16" thickBot="1" x14ac:dyDescent="0.4">
      <c r="A150" s="28" t="s">
        <v>253</v>
      </c>
      <c r="B150" s="29">
        <v>15</v>
      </c>
      <c r="C150" s="30">
        <v>15.933333333333334</v>
      </c>
      <c r="D150" s="48"/>
      <c r="E150" s="61"/>
    </row>
    <row r="151" spans="1:7" ht="15.5" thickBot="1" x14ac:dyDescent="0.4">
      <c r="A151" s="31" t="s">
        <v>199</v>
      </c>
      <c r="B151" s="32">
        <v>7216</v>
      </c>
      <c r="C151" s="33">
        <v>739.68472838137473</v>
      </c>
      <c r="D151" s="48"/>
      <c r="E151" s="61"/>
    </row>
    <row r="152" spans="1:7" ht="16" thickBot="1" x14ac:dyDescent="0.4">
      <c r="A152" s="28" t="s">
        <v>37</v>
      </c>
      <c r="B152" s="29">
        <v>129</v>
      </c>
      <c r="C152" s="30">
        <v>279.82945736434107</v>
      </c>
      <c r="D152" s="48"/>
      <c r="E152" s="61"/>
    </row>
    <row r="153" spans="1:7" ht="16" thickBot="1" x14ac:dyDescent="0.4">
      <c r="A153" s="28" t="s">
        <v>178</v>
      </c>
      <c r="B153" s="29">
        <v>6756</v>
      </c>
      <c r="C153" s="30">
        <v>672.70293072824154</v>
      </c>
      <c r="D153" s="48"/>
      <c r="E153" s="54"/>
      <c r="F153"/>
    </row>
    <row r="154" spans="1:7" ht="16" thickBot="1" x14ac:dyDescent="0.4">
      <c r="A154" s="28" t="s">
        <v>241</v>
      </c>
      <c r="B154" s="29">
        <v>322</v>
      </c>
      <c r="C154" s="30">
        <v>2349.6863354037268</v>
      </c>
      <c r="E154" s="54"/>
      <c r="F154"/>
    </row>
    <row r="155" spans="1:7" ht="16" thickBot="1" x14ac:dyDescent="0.4">
      <c r="A155" s="28" t="s">
        <v>253</v>
      </c>
      <c r="B155" s="29">
        <v>9</v>
      </c>
      <c r="C155" s="30">
        <v>9.6666666666666661</v>
      </c>
      <c r="E155" s="54"/>
      <c r="F155"/>
    </row>
    <row r="156" spans="1:7" ht="15.5" thickBot="1" x14ac:dyDescent="0.4">
      <c r="A156" s="31" t="s">
        <v>200</v>
      </c>
      <c r="B156" s="32">
        <v>3467</v>
      </c>
      <c r="C156" s="33">
        <v>926.72050764349581</v>
      </c>
      <c r="E156" s="54"/>
      <c r="F156"/>
    </row>
    <row r="157" spans="1:7" ht="16" thickBot="1" x14ac:dyDescent="0.4">
      <c r="A157" s="28" t="s">
        <v>37</v>
      </c>
      <c r="B157" s="29">
        <v>124</v>
      </c>
      <c r="C157" s="30">
        <v>638.04032258064512</v>
      </c>
    </row>
    <row r="158" spans="1:7" ht="16" thickBot="1" x14ac:dyDescent="0.4">
      <c r="A158" s="28" t="s">
        <v>178</v>
      </c>
      <c r="B158" s="29">
        <v>3094</v>
      </c>
      <c r="C158" s="30">
        <v>813.13510019392368</v>
      </c>
    </row>
    <row r="159" spans="1:7" ht="16" thickBot="1" x14ac:dyDescent="0.4">
      <c r="A159" s="28" t="s">
        <v>241</v>
      </c>
      <c r="B159" s="29">
        <v>242</v>
      </c>
      <c r="C159" s="30">
        <v>2552.7190082644629</v>
      </c>
    </row>
    <row r="160" spans="1:7" ht="16" thickBot="1" x14ac:dyDescent="0.4">
      <c r="A160" s="28" t="s">
        <v>253</v>
      </c>
      <c r="B160" s="29">
        <v>7</v>
      </c>
      <c r="C160" s="30">
        <v>32.142857142857146</v>
      </c>
    </row>
    <row r="161" spans="1:3" ht="15.5" thickBot="1" x14ac:dyDescent="0.4">
      <c r="A161" s="31" t="s">
        <v>234</v>
      </c>
      <c r="B161" s="32">
        <v>4080</v>
      </c>
      <c r="C161" s="33">
        <v>580.66250000000002</v>
      </c>
    </row>
    <row r="162" spans="1:3" ht="16" thickBot="1" x14ac:dyDescent="0.4">
      <c r="A162" s="28" t="s">
        <v>37</v>
      </c>
      <c r="B162" s="29">
        <v>328</v>
      </c>
      <c r="C162" s="30">
        <v>516.29878048780483</v>
      </c>
    </row>
    <row r="163" spans="1:3" ht="16" thickBot="1" x14ac:dyDescent="0.4">
      <c r="A163" s="28" t="s">
        <v>178</v>
      </c>
      <c r="B163" s="29">
        <v>3720</v>
      </c>
      <c r="C163" s="30">
        <v>586.78655913978491</v>
      </c>
    </row>
    <row r="164" spans="1:3" ht="16" thickBot="1" x14ac:dyDescent="0.4">
      <c r="A164" s="28" t="s">
        <v>242</v>
      </c>
      <c r="B164" s="29">
        <v>2</v>
      </c>
      <c r="C164" s="30">
        <v>1803</v>
      </c>
    </row>
    <row r="165" spans="1:3" ht="16" thickBot="1" x14ac:dyDescent="0.4">
      <c r="A165" s="28" t="s">
        <v>241</v>
      </c>
      <c r="B165" s="29">
        <v>8</v>
      </c>
      <c r="C165" s="30">
        <v>1584.75</v>
      </c>
    </row>
    <row r="166" spans="1:3" ht="16" thickBot="1" x14ac:dyDescent="0.4">
      <c r="A166" s="72" t="s">
        <v>253</v>
      </c>
      <c r="B166" s="66">
        <v>22</v>
      </c>
      <c r="C166" s="67">
        <v>28.5</v>
      </c>
    </row>
    <row r="167" spans="1:3" x14ac:dyDescent="0.35">
      <c r="C167" s="61"/>
    </row>
    <row r="168" spans="1:3" x14ac:dyDescent="0.35">
      <c r="C168" s="61"/>
    </row>
    <row r="169" spans="1:3" x14ac:dyDescent="0.35">
      <c r="C169" s="61"/>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D07C4-4906-4935-B74C-84E84246A540}">
  <dimension ref="A1:AX161"/>
  <sheetViews>
    <sheetView showGridLines="0" tabSelected="1" topLeftCell="A21" zoomScaleNormal="100" zoomScaleSheetLayoutView="70" zoomScalePageLayoutView="90" workbookViewId="0">
      <selection activeCell="A89" sqref="A89:N89"/>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91" customFormat="1" ht="27.75" customHeight="1" x14ac:dyDescent="0.3">
      <c r="A1" s="172" t="s">
        <v>10</v>
      </c>
      <c r="B1" s="172"/>
      <c r="C1" s="172"/>
      <c r="D1" s="172"/>
    </row>
    <row r="2" spans="1:50" s="193" customFormat="1" ht="45.75" customHeight="1" x14ac:dyDescent="0.3">
      <c r="A2" s="187" t="s">
        <v>11</v>
      </c>
      <c r="B2" s="187"/>
      <c r="C2" s="187"/>
      <c r="D2" s="187"/>
      <c r="E2" s="187"/>
      <c r="F2" s="187"/>
      <c r="G2" s="187"/>
      <c r="H2" s="187"/>
      <c r="I2" s="187"/>
      <c r="J2" s="187"/>
      <c r="K2" s="187"/>
      <c r="L2" s="187"/>
      <c r="M2" s="187"/>
      <c r="N2" s="187"/>
      <c r="O2" s="187"/>
      <c r="P2" s="187"/>
      <c r="Q2" s="192"/>
      <c r="R2" s="192"/>
      <c r="S2" s="192"/>
      <c r="T2" s="192"/>
      <c r="U2" s="192"/>
      <c r="V2" s="192"/>
    </row>
    <row r="3" spans="1:50" ht="31.5" customHeight="1" x14ac:dyDescent="0.35">
      <c r="A3" s="194" t="s">
        <v>670</v>
      </c>
      <c r="B3" s="194"/>
      <c r="C3" s="194"/>
      <c r="D3" s="194"/>
      <c r="E3" s="195"/>
      <c r="F3" s="195"/>
      <c r="G3" s="195"/>
      <c r="H3" s="195"/>
      <c r="I3" s="195"/>
      <c r="J3" s="195"/>
      <c r="K3" s="195"/>
      <c r="L3" s="195"/>
      <c r="M3" s="195"/>
      <c r="N3" s="195"/>
      <c r="O3" s="195"/>
      <c r="P3" s="195"/>
      <c r="Q3" s="195"/>
      <c r="R3" s="195"/>
      <c r="S3" s="195"/>
      <c r="T3" s="195"/>
      <c r="U3" s="195"/>
      <c r="V3" s="195"/>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91" customFormat="1" ht="30.75" customHeight="1" x14ac:dyDescent="0.3">
      <c r="A4" s="196"/>
      <c r="B4" s="196"/>
      <c r="C4" s="196"/>
      <c r="D4" s="196"/>
      <c r="E4" s="196"/>
      <c r="F4" s="196"/>
      <c r="G4" s="196"/>
      <c r="H4" s="196"/>
      <c r="I4" s="196"/>
      <c r="J4" s="196"/>
      <c r="K4" s="196"/>
      <c r="L4" s="196"/>
      <c r="M4" s="196"/>
      <c r="N4" s="196"/>
      <c r="O4" s="196"/>
      <c r="P4" s="196"/>
      <c r="Q4" s="196"/>
      <c r="R4" s="196"/>
      <c r="S4" s="196"/>
      <c r="T4" s="196"/>
      <c r="U4" s="196"/>
      <c r="V4" s="196"/>
      <c r="W4" s="197"/>
      <c r="X4" s="197"/>
      <c r="Y4" s="197"/>
      <c r="Z4" s="197"/>
    </row>
    <row r="5" spans="1:50" s="193" customFormat="1" ht="7.5" customHeight="1" thickBot="1" x14ac:dyDescent="0.35">
      <c r="A5" s="198"/>
      <c r="B5" s="198"/>
      <c r="C5" s="198"/>
      <c r="D5" s="198"/>
      <c r="E5" s="198"/>
      <c r="F5" s="198"/>
      <c r="G5" s="198"/>
      <c r="H5" s="198"/>
      <c r="I5" s="198"/>
      <c r="J5" s="198"/>
      <c r="K5" s="198"/>
      <c r="L5" s="198"/>
      <c r="M5" s="198"/>
      <c r="N5" s="198"/>
      <c r="O5" s="198"/>
      <c r="P5" s="198"/>
      <c r="Q5" s="198"/>
      <c r="R5" s="198"/>
      <c r="S5" s="198"/>
      <c r="T5" s="198"/>
      <c r="U5" s="198"/>
      <c r="V5" s="198"/>
      <c r="W5" s="199"/>
      <c r="X5" s="199"/>
      <c r="Y5" s="199"/>
      <c r="Z5" s="199"/>
    </row>
    <row r="6" spans="1:50" s="193" customFormat="1" ht="16.5" customHeight="1" x14ac:dyDescent="0.3">
      <c r="A6" s="200"/>
      <c r="B6" s="201"/>
      <c r="C6" s="201"/>
      <c r="D6" s="201"/>
      <c r="E6" s="201"/>
      <c r="F6" s="201"/>
      <c r="G6" s="201"/>
      <c r="H6" s="201"/>
      <c r="I6" s="201"/>
      <c r="J6" s="201"/>
      <c r="K6" s="201"/>
      <c r="L6" s="201"/>
      <c r="M6" s="201"/>
      <c r="N6" s="201"/>
      <c r="O6" s="201"/>
      <c r="P6" s="201"/>
      <c r="Q6" s="201"/>
      <c r="R6" s="201"/>
      <c r="S6" s="201"/>
      <c r="T6" s="201"/>
      <c r="U6" s="201"/>
      <c r="V6" s="202"/>
      <c r="W6" s="199"/>
      <c r="X6" s="199"/>
      <c r="Y6" s="199"/>
      <c r="Z6" s="199"/>
    </row>
    <row r="7" spans="1:50" s="191" customFormat="1" ht="16.5" customHeight="1" x14ac:dyDescent="0.3">
      <c r="A7" s="203"/>
      <c r="B7" s="204"/>
      <c r="C7" s="204"/>
      <c r="D7" s="204"/>
      <c r="E7" s="204"/>
      <c r="F7" s="204"/>
      <c r="G7" s="204"/>
      <c r="H7" s="204"/>
      <c r="J7" s="205"/>
      <c r="K7" s="205"/>
      <c r="L7" s="205"/>
      <c r="N7" s="204"/>
      <c r="O7" s="204"/>
      <c r="P7" s="204"/>
      <c r="Q7" s="204"/>
      <c r="R7" s="204"/>
      <c r="S7" s="204"/>
      <c r="T7" s="204"/>
      <c r="U7" s="204"/>
      <c r="V7" s="206"/>
      <c r="W7" s="207"/>
      <c r="X7" s="207"/>
      <c r="Y7" s="207"/>
      <c r="Z7" s="207"/>
    </row>
    <row r="8" spans="1:50" s="210" customFormat="1" ht="30.65" customHeight="1" x14ac:dyDescent="0.3">
      <c r="A8" s="208" t="s">
        <v>671</v>
      </c>
      <c r="B8" s="209"/>
      <c r="C8" s="209"/>
      <c r="D8" s="209"/>
      <c r="E8" s="11"/>
      <c r="F8" s="11"/>
      <c r="G8" s="209" t="s">
        <v>672</v>
      </c>
      <c r="H8" s="209"/>
      <c r="I8" s="209"/>
      <c r="J8" s="209"/>
      <c r="K8" s="209"/>
      <c r="M8" s="209" t="s">
        <v>673</v>
      </c>
      <c r="N8" s="209"/>
      <c r="O8" s="209"/>
      <c r="P8" s="209"/>
      <c r="Q8" s="209"/>
      <c r="T8" s="211"/>
      <c r="U8" s="211"/>
      <c r="V8" s="212"/>
      <c r="W8" s="213"/>
      <c r="X8" s="213"/>
      <c r="Y8" s="213"/>
      <c r="Z8" s="213"/>
      <c r="AB8" s="214"/>
      <c r="AC8" s="214"/>
    </row>
    <row r="9" spans="1:50" s="191" customFormat="1" ht="28.4" customHeight="1" x14ac:dyDescent="0.3">
      <c r="A9" s="215" t="s">
        <v>674</v>
      </c>
      <c r="B9" s="216" t="s">
        <v>675</v>
      </c>
      <c r="C9" s="216" t="s">
        <v>0</v>
      </c>
      <c r="D9" s="204"/>
      <c r="E9" s="204"/>
      <c r="F9" s="204"/>
      <c r="G9" s="217" t="s">
        <v>676</v>
      </c>
      <c r="H9" s="218"/>
      <c r="I9" s="219" t="s">
        <v>675</v>
      </c>
      <c r="J9" s="219" t="s">
        <v>0</v>
      </c>
      <c r="K9" s="220"/>
      <c r="L9" s="220"/>
      <c r="M9" s="221" t="s">
        <v>677</v>
      </c>
      <c r="N9" s="221"/>
      <c r="O9" s="222" t="s">
        <v>678</v>
      </c>
      <c r="P9" s="204"/>
      <c r="Q9" s="204"/>
      <c r="R9" s="204"/>
      <c r="S9" s="204"/>
      <c r="T9" s="204"/>
      <c r="U9" s="207"/>
      <c r="V9" s="212"/>
      <c r="W9" s="207"/>
      <c r="X9" s="207"/>
      <c r="Y9" s="207"/>
      <c r="Z9" s="207"/>
      <c r="AA9" s="207"/>
      <c r="AB9" s="223"/>
      <c r="AC9" s="223"/>
    </row>
    <row r="10" spans="1:50" s="191" customFormat="1" ht="16.5" customHeight="1" thickBot="1" x14ac:dyDescent="0.35">
      <c r="A10" s="224" t="s">
        <v>0</v>
      </c>
      <c r="B10" s="225">
        <f>SUM(B11:B14)</f>
        <v>39111</v>
      </c>
      <c r="C10" s="225">
        <f>SUM(C11:C14)</f>
        <v>39111</v>
      </c>
      <c r="D10" s="204"/>
      <c r="E10" s="204"/>
      <c r="F10" s="204"/>
      <c r="G10" s="226" t="s">
        <v>679</v>
      </c>
      <c r="H10" s="226"/>
      <c r="I10" s="227">
        <v>36.2100320601823</v>
      </c>
      <c r="J10" s="227">
        <v>36.2100320601823</v>
      </c>
      <c r="K10" s="228"/>
      <c r="L10" s="228"/>
      <c r="M10" s="229" t="s">
        <v>0</v>
      </c>
      <c r="N10" s="229"/>
      <c r="O10" s="230">
        <f>SUM(O11)</f>
        <v>11078</v>
      </c>
      <c r="P10" s="204"/>
      <c r="Q10" s="204"/>
      <c r="R10" s="204"/>
      <c r="S10" s="204"/>
      <c r="T10" s="204"/>
      <c r="U10" s="231"/>
      <c r="V10" s="212"/>
      <c r="W10" s="207"/>
      <c r="X10" s="207"/>
      <c r="Y10" s="207"/>
      <c r="Z10" s="207"/>
      <c r="AA10" s="207"/>
      <c r="AB10" s="223"/>
      <c r="AC10" s="223"/>
    </row>
    <row r="11" spans="1:50" s="191" customFormat="1" ht="13.4" customHeight="1" thickTop="1" x14ac:dyDescent="0.3">
      <c r="A11" s="232" t="s">
        <v>680</v>
      </c>
      <c r="B11" s="233">
        <v>21868</v>
      </c>
      <c r="C11" s="234">
        <f>SUM(B11)</f>
        <v>21868</v>
      </c>
      <c r="D11" s="204"/>
      <c r="E11" s="204"/>
      <c r="F11" s="235"/>
      <c r="G11" s="236"/>
      <c r="H11" s="237"/>
      <c r="I11" s="237"/>
      <c r="J11" s="237"/>
      <c r="K11" s="237"/>
      <c r="M11" s="238" t="s">
        <v>675</v>
      </c>
      <c r="N11" s="238"/>
      <c r="O11" s="239">
        <v>11078</v>
      </c>
      <c r="P11" s="204"/>
      <c r="Q11" s="204"/>
      <c r="R11" s="231"/>
      <c r="S11" s="231"/>
      <c r="T11" s="231"/>
      <c r="U11" s="207"/>
      <c r="V11" s="212"/>
      <c r="W11" s="207"/>
      <c r="X11" s="207"/>
      <c r="Y11" s="223"/>
      <c r="Z11" s="223"/>
    </row>
    <row r="12" spans="1:50" s="191" customFormat="1" ht="13.4" customHeight="1" x14ac:dyDescent="0.3">
      <c r="A12" s="240" t="s">
        <v>681</v>
      </c>
      <c r="B12" s="233">
        <v>10000</v>
      </c>
      <c r="C12" s="234">
        <f t="shared" ref="C12:C14" si="0">SUM(B12)</f>
        <v>10000</v>
      </c>
      <c r="D12" s="204"/>
      <c r="E12" s="204"/>
      <c r="M12" s="241"/>
      <c r="N12" s="241"/>
      <c r="O12" s="242"/>
      <c r="P12" s="204"/>
      <c r="Q12" s="204"/>
      <c r="R12" s="204"/>
      <c r="S12" s="204"/>
      <c r="T12" s="204"/>
      <c r="U12" s="231"/>
      <c r="V12" s="212"/>
      <c r="W12" s="243"/>
      <c r="X12" s="207"/>
      <c r="Y12" s="207"/>
      <c r="Z12" s="207"/>
      <c r="AA12" s="207"/>
      <c r="AB12" s="223"/>
      <c r="AC12" s="223"/>
    </row>
    <row r="13" spans="1:50" s="191" customFormat="1" ht="13.4" customHeight="1" x14ac:dyDescent="0.3">
      <c r="A13" s="240" t="s">
        <v>682</v>
      </c>
      <c r="B13" s="233">
        <v>5753</v>
      </c>
      <c r="C13" s="234">
        <f t="shared" si="0"/>
        <v>5753</v>
      </c>
      <c r="D13" s="204"/>
      <c r="E13" s="204"/>
      <c r="F13" s="204"/>
      <c r="G13" s="204"/>
      <c r="H13" s="204"/>
      <c r="I13" s="204"/>
      <c r="J13" s="204"/>
      <c r="Q13" s="204"/>
      <c r="R13" s="204"/>
      <c r="S13" s="204"/>
      <c r="T13" s="231"/>
      <c r="U13" s="204"/>
      <c r="V13" s="212"/>
      <c r="W13" s="244"/>
      <c r="X13" s="207"/>
      <c r="Y13" s="207"/>
      <c r="Z13" s="207"/>
      <c r="AA13" s="223"/>
      <c r="AB13" s="223"/>
    </row>
    <row r="14" spans="1:50" s="191" customFormat="1" ht="13.4" customHeight="1" x14ac:dyDescent="0.3">
      <c r="A14" s="240" t="s">
        <v>683</v>
      </c>
      <c r="B14" s="233">
        <v>1490</v>
      </c>
      <c r="C14" s="234">
        <f t="shared" si="0"/>
        <v>1490</v>
      </c>
      <c r="D14" s="204"/>
      <c r="E14" s="204"/>
      <c r="F14" s="204"/>
      <c r="G14" s="204"/>
      <c r="H14" s="204"/>
      <c r="I14" s="204"/>
      <c r="J14" s="204"/>
      <c r="K14" s="204"/>
      <c r="L14" s="204"/>
      <c r="M14" s="204"/>
      <c r="N14" s="204"/>
      <c r="O14" s="204"/>
      <c r="P14" s="204"/>
      <c r="Q14" s="204"/>
      <c r="R14" s="204"/>
      <c r="S14" s="204"/>
      <c r="T14" s="231"/>
      <c r="U14" s="204"/>
      <c r="V14" s="212"/>
      <c r="W14" s="244"/>
      <c r="X14" s="207"/>
      <c r="Y14" s="207"/>
      <c r="Z14" s="207"/>
      <c r="AA14" s="223"/>
      <c r="AB14" s="223"/>
    </row>
    <row r="15" spans="1:50" s="191" customFormat="1" ht="16.5" customHeight="1" x14ac:dyDescent="0.3">
      <c r="A15" s="245"/>
      <c r="B15" s="246"/>
      <c r="C15" s="246"/>
      <c r="D15" s="246"/>
      <c r="E15" s="246"/>
      <c r="F15" s="246"/>
      <c r="G15" s="204"/>
      <c r="H15" s="204"/>
      <c r="I15" s="204"/>
      <c r="J15" s="204"/>
      <c r="K15" s="204"/>
      <c r="L15" s="204"/>
      <c r="M15" s="204"/>
      <c r="N15" s="204"/>
      <c r="O15" s="204"/>
      <c r="P15" s="204"/>
      <c r="Q15" s="204"/>
      <c r="R15" s="204"/>
      <c r="S15" s="204"/>
      <c r="T15" s="204"/>
      <c r="U15" s="204"/>
      <c r="V15" s="212"/>
      <c r="W15" s="244"/>
      <c r="X15" s="207"/>
      <c r="Y15" s="207"/>
      <c r="Z15" s="207"/>
      <c r="AA15" s="207"/>
      <c r="AB15" s="223"/>
      <c r="AC15" s="223"/>
      <c r="AK15" s="223"/>
      <c r="AL15" s="223"/>
    </row>
    <row r="16" spans="1:50" s="191" customFormat="1" ht="16.5" customHeight="1" x14ac:dyDescent="0.3">
      <c r="A16" s="247"/>
      <c r="B16" s="248"/>
      <c r="C16" s="248"/>
      <c r="D16" s="248"/>
      <c r="E16" s="248"/>
      <c r="F16" s="248"/>
      <c r="G16" s="248"/>
      <c r="H16" s="248"/>
      <c r="I16" s="248"/>
      <c r="J16" s="248"/>
      <c r="K16" s="248"/>
      <c r="L16" s="248"/>
      <c r="M16" s="248"/>
      <c r="N16" s="248"/>
      <c r="O16" s="248"/>
      <c r="P16" s="248"/>
      <c r="Q16" s="248"/>
      <c r="R16" s="248"/>
      <c r="S16" s="248"/>
      <c r="T16" s="248"/>
      <c r="U16" s="248"/>
      <c r="V16" s="248"/>
      <c r="W16" s="244"/>
      <c r="X16" s="223"/>
      <c r="Y16" s="207"/>
      <c r="Z16" s="207"/>
      <c r="AK16" s="223"/>
    </row>
    <row r="17" spans="1:38" s="191" customFormat="1" ht="16.5" customHeight="1" x14ac:dyDescent="0.3">
      <c r="A17" s="203"/>
      <c r="B17" s="204"/>
      <c r="C17" s="204"/>
      <c r="D17" s="204"/>
      <c r="E17" s="204"/>
      <c r="F17" s="204"/>
      <c r="G17" s="204"/>
      <c r="H17" s="204"/>
      <c r="I17" s="204"/>
      <c r="J17" s="204"/>
      <c r="K17" s="204"/>
      <c r="L17" s="204"/>
      <c r="M17" s="204"/>
      <c r="N17" s="204"/>
      <c r="O17" s="204"/>
      <c r="P17" s="204"/>
      <c r="Q17" s="204"/>
      <c r="R17" s="204"/>
      <c r="S17" s="204"/>
      <c r="T17" s="204"/>
      <c r="U17" s="204"/>
      <c r="V17" s="206"/>
      <c r="W17" s="207"/>
      <c r="X17" s="207"/>
      <c r="Y17" s="207"/>
      <c r="Z17" s="207"/>
      <c r="AF17" s="223"/>
      <c r="AK17" s="223"/>
    </row>
    <row r="18" spans="1:38" s="251" customFormat="1" ht="27.65" customHeight="1" x14ac:dyDescent="0.3">
      <c r="A18" s="249" t="s">
        <v>684</v>
      </c>
      <c r="B18" s="250"/>
      <c r="C18" s="250"/>
      <c r="D18" s="250"/>
      <c r="E18" s="250"/>
      <c r="F18" s="250"/>
      <c r="I18" s="252" t="s">
        <v>685</v>
      </c>
      <c r="J18" s="252"/>
      <c r="K18" s="252"/>
      <c r="L18" s="252"/>
      <c r="M18" s="252"/>
      <c r="N18" s="252"/>
      <c r="O18" s="252"/>
      <c r="P18" s="252"/>
      <c r="Q18" s="252"/>
      <c r="R18" s="252"/>
      <c r="S18" s="252"/>
      <c r="T18" s="252"/>
      <c r="U18" s="252"/>
      <c r="V18" s="253"/>
      <c r="W18" s="254"/>
      <c r="X18" s="254"/>
      <c r="Y18" s="254"/>
      <c r="AE18" s="191"/>
      <c r="AF18" s="223"/>
      <c r="AG18" s="191"/>
      <c r="AH18" s="191"/>
      <c r="AI18" s="191"/>
      <c r="AJ18" s="191"/>
      <c r="AK18" s="191"/>
      <c r="AL18" s="223"/>
    </row>
    <row r="19" spans="1:38" s="193" customFormat="1" ht="28.75" customHeight="1" x14ac:dyDescent="0.3">
      <c r="A19" s="216" t="s">
        <v>686</v>
      </c>
      <c r="B19" s="216" t="s">
        <v>41</v>
      </c>
      <c r="C19" s="216" t="s">
        <v>687</v>
      </c>
      <c r="D19" s="216" t="s">
        <v>25</v>
      </c>
      <c r="E19" s="216" t="s">
        <v>688</v>
      </c>
      <c r="F19" s="216" t="s">
        <v>0</v>
      </c>
      <c r="I19" s="216" t="s">
        <v>689</v>
      </c>
      <c r="J19" s="216" t="s">
        <v>690</v>
      </c>
      <c r="K19" s="216" t="s">
        <v>691</v>
      </c>
      <c r="L19" s="216" t="s">
        <v>692</v>
      </c>
      <c r="M19" s="216" t="s">
        <v>693</v>
      </c>
      <c r="N19" s="216" t="s">
        <v>694</v>
      </c>
      <c r="O19" s="216" t="s">
        <v>695</v>
      </c>
      <c r="P19" s="216" t="s">
        <v>696</v>
      </c>
      <c r="Q19" s="216" t="s">
        <v>697</v>
      </c>
      <c r="R19" s="216" t="s">
        <v>698</v>
      </c>
      <c r="S19" s="216" t="s">
        <v>699</v>
      </c>
      <c r="T19" s="216" t="s">
        <v>700</v>
      </c>
      <c r="U19" s="216" t="s">
        <v>701</v>
      </c>
      <c r="V19" s="216" t="s">
        <v>0</v>
      </c>
      <c r="W19" s="255"/>
      <c r="X19" s="256"/>
      <c r="Y19" s="256"/>
      <c r="Z19" s="257"/>
      <c r="AA19" s="258"/>
      <c r="AB19" s="259"/>
      <c r="AC19" s="259"/>
      <c r="AD19" s="259"/>
      <c r="AE19" s="260"/>
      <c r="AF19" s="259"/>
      <c r="AG19" s="259"/>
      <c r="AH19" s="259"/>
      <c r="AI19" s="259"/>
      <c r="AJ19" s="259"/>
      <c r="AK19" s="259"/>
    </row>
    <row r="20" spans="1:38" s="193" customFormat="1" ht="18" customHeight="1" thickBot="1" x14ac:dyDescent="0.35">
      <c r="A20" s="224" t="s">
        <v>0</v>
      </c>
      <c r="B20" s="225">
        <f>SUM(B21:B23)</f>
        <v>11488</v>
      </c>
      <c r="C20" s="261">
        <f>IF(ISERROR(B20/F20),0,B20/F20)</f>
        <v>0.29372810718212267</v>
      </c>
      <c r="D20" s="225">
        <f>SUM(D21:D23)</f>
        <v>27623</v>
      </c>
      <c r="E20" s="261">
        <f>IF(ISERROR(D20/F20),0,D20/F20)</f>
        <v>0.70627189281787728</v>
      </c>
      <c r="F20" s="225">
        <f>B20+D20</f>
        <v>39111</v>
      </c>
      <c r="I20" s="262" t="s">
        <v>0</v>
      </c>
      <c r="J20" s="263">
        <f t="shared" ref="J20:U20" si="1">SUM(J21:J22)</f>
        <v>24114</v>
      </c>
      <c r="K20" s="264">
        <f t="shared" si="1"/>
        <v>17691</v>
      </c>
      <c r="L20" s="263">
        <f t="shared" si="1"/>
        <v>21077</v>
      </c>
      <c r="M20" s="263">
        <f t="shared" si="1"/>
        <v>20537</v>
      </c>
      <c r="N20" s="263">
        <f t="shared" si="1"/>
        <v>24437</v>
      </c>
      <c r="O20" s="263">
        <f t="shared" si="1"/>
        <v>7390</v>
      </c>
      <c r="P20" s="263">
        <f t="shared" si="1"/>
        <v>0</v>
      </c>
      <c r="Q20" s="263">
        <f t="shared" si="1"/>
        <v>0</v>
      </c>
      <c r="R20" s="263">
        <f t="shared" si="1"/>
        <v>0</v>
      </c>
      <c r="S20" s="263">
        <f t="shared" si="1"/>
        <v>0</v>
      </c>
      <c r="T20" s="263">
        <f t="shared" si="1"/>
        <v>0</v>
      </c>
      <c r="U20" s="263">
        <f t="shared" si="1"/>
        <v>0</v>
      </c>
      <c r="V20" s="265">
        <f>SUM(J20:U20)</f>
        <v>115246</v>
      </c>
      <c r="W20" s="255"/>
      <c r="X20" s="255"/>
      <c r="Y20" s="256"/>
      <c r="Z20" s="256"/>
      <c r="AA20" s="259"/>
      <c r="AB20" s="259"/>
      <c r="AC20" s="259"/>
      <c r="AD20" s="259"/>
      <c r="AE20" s="260"/>
      <c r="AF20" s="259"/>
      <c r="AG20" s="259"/>
    </row>
    <row r="21" spans="1:38" s="193" customFormat="1" ht="15" customHeight="1" thickTop="1" x14ac:dyDescent="0.3">
      <c r="A21" s="232" t="s">
        <v>702</v>
      </c>
      <c r="B21" s="266">
        <v>7539</v>
      </c>
      <c r="C21" s="267">
        <f>IF(ISERROR(B21/F21),0,B21/F21)</f>
        <v>0.81195476575121162</v>
      </c>
      <c r="D21" s="266">
        <v>1746</v>
      </c>
      <c r="E21" s="267">
        <f>IF(ISERROR(D21/F21),0,D21/F21)</f>
        <v>0.18804523424878836</v>
      </c>
      <c r="F21" s="268">
        <f>B21+D21</f>
        <v>9285</v>
      </c>
      <c r="I21" s="268" t="s">
        <v>25</v>
      </c>
      <c r="J21" s="269">
        <v>17277</v>
      </c>
      <c r="K21" s="269">
        <v>10921</v>
      </c>
      <c r="L21" s="269">
        <v>13350</v>
      </c>
      <c r="M21" s="269">
        <v>14002</v>
      </c>
      <c r="N21" s="269">
        <v>17052</v>
      </c>
      <c r="O21" s="269">
        <v>5213</v>
      </c>
      <c r="P21" s="269">
        <v>0</v>
      </c>
      <c r="Q21" s="269">
        <v>0</v>
      </c>
      <c r="R21" s="269">
        <v>0</v>
      </c>
      <c r="S21" s="269">
        <v>0</v>
      </c>
      <c r="T21" s="269">
        <v>0</v>
      </c>
      <c r="U21" s="269">
        <v>0</v>
      </c>
      <c r="V21" s="270">
        <f>SUM(J21:U21)</f>
        <v>77815</v>
      </c>
      <c r="W21" s="255"/>
      <c r="X21" s="271"/>
      <c r="Y21" s="271"/>
      <c r="Z21" s="256"/>
      <c r="AA21" s="259"/>
      <c r="AB21" s="260"/>
      <c r="AC21" s="260"/>
      <c r="AD21" s="260"/>
      <c r="AE21" s="260"/>
      <c r="AF21" s="260"/>
      <c r="AG21" s="260"/>
      <c r="AH21" s="260"/>
      <c r="AI21" s="260"/>
      <c r="AJ21" s="260"/>
      <c r="AK21" s="260"/>
      <c r="AL21" s="260"/>
    </row>
    <row r="22" spans="1:38" s="193" customFormat="1" ht="15" customHeight="1" x14ac:dyDescent="0.3">
      <c r="A22" s="240" t="s">
        <v>703</v>
      </c>
      <c r="B22" s="272">
        <v>2933</v>
      </c>
      <c r="C22" s="273">
        <f>IF(ISERROR(B22/F22),0,B22/F22)</f>
        <v>0.80444322545255076</v>
      </c>
      <c r="D22" s="272">
        <v>713</v>
      </c>
      <c r="E22" s="273">
        <f>IF(ISERROR(D22/F22),0,D22/F22)</f>
        <v>0.19555677454744927</v>
      </c>
      <c r="F22" s="274">
        <f>B22+D22</f>
        <v>3646</v>
      </c>
      <c r="I22" s="274" t="s">
        <v>704</v>
      </c>
      <c r="J22" s="275">
        <v>6837</v>
      </c>
      <c r="K22" s="269">
        <v>6770</v>
      </c>
      <c r="L22" s="269">
        <v>7727</v>
      </c>
      <c r="M22" s="269">
        <v>6535</v>
      </c>
      <c r="N22" s="269">
        <v>7385</v>
      </c>
      <c r="O22" s="269">
        <v>2177</v>
      </c>
      <c r="P22" s="269">
        <v>0</v>
      </c>
      <c r="Q22" s="269">
        <v>0</v>
      </c>
      <c r="R22" s="269">
        <v>0</v>
      </c>
      <c r="S22" s="269">
        <v>0</v>
      </c>
      <c r="T22" s="269">
        <v>0</v>
      </c>
      <c r="U22" s="269">
        <v>0</v>
      </c>
      <c r="V22" s="276">
        <f>SUM(J22:U22)</f>
        <v>37431</v>
      </c>
      <c r="W22" s="255"/>
      <c r="X22" s="271"/>
      <c r="Y22" s="271"/>
      <c r="Z22" s="271"/>
      <c r="AA22" s="260"/>
      <c r="AB22" s="260"/>
      <c r="AC22" s="260"/>
      <c r="AD22" s="260"/>
      <c r="AE22" s="260"/>
      <c r="AF22" s="260"/>
      <c r="AG22" s="260"/>
      <c r="AH22" s="260"/>
      <c r="AI22" s="260"/>
      <c r="AJ22" s="260"/>
      <c r="AK22" s="260"/>
      <c r="AL22" s="260"/>
    </row>
    <row r="23" spans="1:38" s="193" customFormat="1" ht="15" customHeight="1" x14ac:dyDescent="0.3">
      <c r="A23" s="240" t="s">
        <v>705</v>
      </c>
      <c r="B23" s="272">
        <v>1016</v>
      </c>
      <c r="C23" s="273">
        <f>IF(ISERROR(B23/F23),0,B23/F23)</f>
        <v>3.8808250572956456E-2</v>
      </c>
      <c r="D23" s="272">
        <v>25164</v>
      </c>
      <c r="E23" s="273">
        <f>IF(ISERROR(D23/F23),0,D23/F23)</f>
        <v>0.96119174942704355</v>
      </c>
      <c r="F23" s="274">
        <f>B23+D23</f>
        <v>26180</v>
      </c>
      <c r="T23" s="207"/>
      <c r="U23" s="207"/>
      <c r="V23" s="277"/>
      <c r="W23" s="255"/>
      <c r="X23" s="271"/>
      <c r="Y23" s="271"/>
      <c r="Z23" s="271"/>
      <c r="AA23" s="260"/>
      <c r="AB23" s="260"/>
      <c r="AC23" s="260"/>
      <c r="AD23" s="260"/>
      <c r="AE23" s="260"/>
      <c r="AF23" s="260"/>
      <c r="AG23" s="260"/>
      <c r="AH23" s="260"/>
      <c r="AI23" s="260"/>
      <c r="AJ23" s="260"/>
      <c r="AK23" s="260"/>
      <c r="AL23" s="260"/>
    </row>
    <row r="24" spans="1:38" s="193" customFormat="1" ht="12" x14ac:dyDescent="0.3">
      <c r="A24" s="278"/>
      <c r="T24" s="207"/>
      <c r="U24" s="207"/>
      <c r="V24" s="277"/>
      <c r="W24" s="255"/>
      <c r="X24" s="255"/>
      <c r="Y24" s="271"/>
      <c r="Z24" s="271"/>
      <c r="AA24" s="260"/>
      <c r="AB24" s="260"/>
      <c r="AC24" s="260"/>
      <c r="AD24" s="260"/>
      <c r="AE24" s="260"/>
      <c r="AF24" s="260"/>
      <c r="AG24" s="260"/>
      <c r="AH24" s="260"/>
      <c r="AK24" s="260"/>
      <c r="AL24" s="260"/>
    </row>
    <row r="25" spans="1:38" s="191" customFormat="1" ht="16.5" customHeight="1" x14ac:dyDescent="0.3">
      <c r="A25" s="247"/>
      <c r="B25" s="248"/>
      <c r="C25" s="248"/>
      <c r="D25" s="248"/>
      <c r="E25" s="248"/>
      <c r="F25" s="248"/>
      <c r="G25" s="248"/>
      <c r="H25" s="248"/>
      <c r="I25" s="248"/>
      <c r="J25" s="248"/>
      <c r="K25" s="248"/>
      <c r="L25" s="248"/>
      <c r="M25" s="248"/>
      <c r="N25" s="248"/>
      <c r="O25" s="248"/>
      <c r="P25" s="248"/>
      <c r="Q25" s="248"/>
      <c r="R25" s="248"/>
      <c r="S25" s="248"/>
      <c r="T25" s="248"/>
      <c r="U25" s="248"/>
      <c r="V25" s="279"/>
      <c r="W25" s="207"/>
      <c r="X25" s="207"/>
      <c r="Y25" s="207"/>
      <c r="Z25" s="231"/>
      <c r="AA25" s="223"/>
      <c r="AB25" s="223"/>
      <c r="AC25" s="223"/>
      <c r="AD25" s="223"/>
      <c r="AE25" s="223"/>
      <c r="AF25" s="223"/>
      <c r="AG25" s="223"/>
    </row>
    <row r="26" spans="1:38" s="193" customFormat="1" ht="12" x14ac:dyDescent="0.3">
      <c r="A26" s="278"/>
      <c r="T26" s="207"/>
      <c r="U26" s="207"/>
      <c r="V26" s="277"/>
      <c r="W26" s="255"/>
      <c r="X26" s="255"/>
      <c r="Y26" s="255"/>
      <c r="Z26" s="271"/>
      <c r="AA26" s="260"/>
      <c r="AB26" s="260"/>
      <c r="AC26" s="260"/>
      <c r="AG26" s="260"/>
    </row>
    <row r="27" spans="1:38" s="191" customFormat="1" ht="21.65" customHeight="1" x14ac:dyDescent="0.3">
      <c r="A27" s="280" t="s">
        <v>706</v>
      </c>
      <c r="B27" s="281"/>
      <c r="C27" s="281"/>
      <c r="D27" s="281"/>
      <c r="E27" s="281"/>
      <c r="F27" s="282"/>
      <c r="H27" s="281" t="s">
        <v>707</v>
      </c>
      <c r="I27" s="281"/>
      <c r="J27" s="281"/>
      <c r="K27" s="281"/>
      <c r="L27" s="281"/>
      <c r="M27" s="282"/>
      <c r="N27" s="283" t="s">
        <v>708</v>
      </c>
      <c r="O27" s="283"/>
      <c r="P27" s="283"/>
      <c r="Q27" s="283"/>
      <c r="R27" s="283"/>
      <c r="S27" s="282"/>
      <c r="V27" s="284"/>
      <c r="W27" s="285"/>
      <c r="X27" s="286"/>
      <c r="Y27" s="286"/>
      <c r="Z27" s="286"/>
      <c r="AA27" s="287"/>
      <c r="AB27" s="287"/>
      <c r="AC27" s="287"/>
      <c r="AD27" s="287"/>
      <c r="AE27" s="223"/>
      <c r="AF27" s="223"/>
      <c r="AG27" s="223"/>
      <c r="AH27" s="287"/>
      <c r="AI27" s="287"/>
    </row>
    <row r="28" spans="1:38" s="193" customFormat="1" ht="37.5" customHeight="1" x14ac:dyDescent="0.3">
      <c r="A28" s="216" t="s">
        <v>709</v>
      </c>
      <c r="B28" s="216" t="s">
        <v>702</v>
      </c>
      <c r="C28" s="216" t="s">
        <v>703</v>
      </c>
      <c r="D28" s="216" t="s">
        <v>705</v>
      </c>
      <c r="E28" s="216" t="s">
        <v>0</v>
      </c>
      <c r="H28" s="221" t="s">
        <v>709</v>
      </c>
      <c r="I28" s="221"/>
      <c r="J28" s="222" t="s">
        <v>0</v>
      </c>
      <c r="K28" s="207"/>
      <c r="L28" s="207"/>
      <c r="M28" s="207"/>
      <c r="N28" s="288" t="s">
        <v>710</v>
      </c>
      <c r="O28" s="289"/>
      <c r="P28" s="290" t="s">
        <v>0</v>
      </c>
      <c r="U28" s="207"/>
      <c r="V28" s="291"/>
      <c r="W28" s="255"/>
      <c r="X28" s="255"/>
      <c r="Y28" s="255"/>
      <c r="Z28" s="260"/>
      <c r="AD28" s="260"/>
      <c r="AE28" s="260"/>
      <c r="AF28" s="260"/>
      <c r="AG28" s="260"/>
    </row>
    <row r="29" spans="1:38" s="193" customFormat="1" ht="15" customHeight="1" thickBot="1" x14ac:dyDescent="0.35">
      <c r="A29" s="224" t="s">
        <v>0</v>
      </c>
      <c r="B29" s="225">
        <f>SUM(B30:B30)</f>
        <v>28233</v>
      </c>
      <c r="C29" s="225">
        <f>SUM(C30:C30)</f>
        <v>10058</v>
      </c>
      <c r="D29" s="225">
        <f>SUM(D30:D30)</f>
        <v>76955</v>
      </c>
      <c r="E29" s="264">
        <f>SUM(B29:D29)</f>
        <v>115246</v>
      </c>
      <c r="H29" s="292" t="s">
        <v>0</v>
      </c>
      <c r="I29" s="292"/>
      <c r="J29" s="293">
        <f>SUM(J30:J30)</f>
        <v>109249</v>
      </c>
      <c r="K29" s="207"/>
      <c r="L29" s="207"/>
      <c r="M29" s="207"/>
      <c r="N29" s="294" t="s">
        <v>0</v>
      </c>
      <c r="O29" s="295"/>
      <c r="P29" s="296">
        <v>112576</v>
      </c>
      <c r="U29" s="231"/>
      <c r="V29" s="297"/>
      <c r="W29" s="255"/>
      <c r="X29" s="271"/>
      <c r="Y29" s="271"/>
      <c r="Z29" s="260"/>
      <c r="AA29" s="260"/>
      <c r="AB29" s="260"/>
      <c r="AC29" s="260"/>
      <c r="AD29" s="260"/>
      <c r="AE29" s="260"/>
      <c r="AF29" s="260"/>
      <c r="AG29" s="260"/>
      <c r="AH29" s="260"/>
      <c r="AI29" s="260"/>
      <c r="AJ29" s="260"/>
    </row>
    <row r="30" spans="1:38" s="193" customFormat="1" ht="14.5" customHeight="1" thickTop="1" x14ac:dyDescent="0.3">
      <c r="A30" s="240" t="s">
        <v>675</v>
      </c>
      <c r="B30" s="272">
        <v>28233</v>
      </c>
      <c r="C30" s="272">
        <v>10058</v>
      </c>
      <c r="D30" s="272">
        <v>76955</v>
      </c>
      <c r="E30" s="268">
        <f>SUM(B30:D30)</f>
        <v>115246</v>
      </c>
      <c r="F30" s="191"/>
      <c r="G30" s="191"/>
      <c r="H30" s="238" t="s">
        <v>675</v>
      </c>
      <c r="I30" s="238"/>
      <c r="J30" s="298">
        <v>109249</v>
      </c>
      <c r="K30" s="207"/>
      <c r="L30" s="207"/>
      <c r="M30" s="207"/>
      <c r="N30" s="238" t="s">
        <v>711</v>
      </c>
      <c r="O30" s="238"/>
      <c r="P30" s="298">
        <v>30828</v>
      </c>
      <c r="Q30" s="207"/>
      <c r="R30" s="207"/>
      <c r="U30" s="231"/>
      <c r="V30" s="297"/>
      <c r="W30" s="255"/>
      <c r="X30" s="271"/>
      <c r="Y30" s="271"/>
      <c r="Z30" s="260"/>
      <c r="AA30" s="260"/>
      <c r="AB30" s="260"/>
      <c r="AC30" s="260"/>
      <c r="AD30" s="260"/>
      <c r="AE30" s="260"/>
      <c r="AF30" s="260"/>
      <c r="AG30" s="260"/>
      <c r="AH30" s="260"/>
      <c r="AI30" s="260"/>
      <c r="AJ30" s="260"/>
    </row>
    <row r="31" spans="1:38" s="193" customFormat="1" ht="12" x14ac:dyDescent="0.3">
      <c r="A31" s="278"/>
      <c r="F31" s="191"/>
      <c r="G31" s="191"/>
      <c r="H31" s="191"/>
      <c r="K31" s="191"/>
      <c r="L31" s="207"/>
      <c r="M31" s="207"/>
      <c r="N31" s="207"/>
      <c r="O31" s="207"/>
      <c r="P31" s="207"/>
      <c r="Q31" s="207"/>
      <c r="R31" s="207"/>
      <c r="S31" s="207"/>
      <c r="T31" s="207"/>
      <c r="U31" s="231"/>
      <c r="V31" s="277"/>
      <c r="W31" s="255"/>
      <c r="X31" s="271"/>
      <c r="Y31" s="271"/>
      <c r="Z31" s="271"/>
      <c r="AA31" s="260"/>
      <c r="AB31" s="260"/>
      <c r="AC31" s="260"/>
      <c r="AD31" s="260"/>
      <c r="AE31" s="260"/>
      <c r="AF31" s="260"/>
      <c r="AG31" s="260"/>
    </row>
    <row r="32" spans="1:38" s="191" customFormat="1" ht="16.5" customHeight="1" x14ac:dyDescent="0.3">
      <c r="A32" s="247"/>
      <c r="B32" s="248"/>
      <c r="C32" s="248"/>
      <c r="D32" s="248"/>
      <c r="E32" s="248"/>
      <c r="F32" s="248"/>
      <c r="G32" s="248"/>
      <c r="H32" s="248"/>
      <c r="I32" s="248"/>
      <c r="J32" s="248"/>
      <c r="K32" s="248"/>
      <c r="L32" s="248"/>
      <c r="M32" s="248"/>
      <c r="N32" s="248"/>
      <c r="O32" s="248"/>
      <c r="P32" s="248"/>
      <c r="Q32" s="248"/>
      <c r="R32" s="248"/>
      <c r="S32" s="248"/>
      <c r="T32" s="248"/>
      <c r="U32" s="248"/>
      <c r="V32" s="279"/>
      <c r="W32" s="207"/>
      <c r="X32" s="207"/>
      <c r="Y32" s="207"/>
      <c r="Z32" s="231"/>
      <c r="AA32" s="223"/>
      <c r="AB32" s="223"/>
      <c r="AC32" s="223"/>
      <c r="AD32" s="223"/>
      <c r="AE32" s="223"/>
      <c r="AF32" s="223"/>
      <c r="AG32" s="223"/>
    </row>
    <row r="33" spans="1:45" s="193" customFormat="1" ht="12" x14ac:dyDescent="0.3">
      <c r="A33" s="278"/>
      <c r="F33" s="191"/>
      <c r="G33" s="191"/>
      <c r="H33" s="191"/>
      <c r="I33" s="260"/>
      <c r="K33" s="191"/>
      <c r="L33" s="207"/>
      <c r="M33" s="207"/>
      <c r="N33" s="207"/>
      <c r="O33" s="207"/>
      <c r="P33" s="207"/>
      <c r="Q33" s="207"/>
      <c r="R33" s="207"/>
      <c r="S33" s="207"/>
      <c r="T33" s="207"/>
      <c r="U33" s="207"/>
      <c r="V33" s="299"/>
      <c r="W33" s="255"/>
      <c r="X33" s="255"/>
      <c r="Y33" s="255"/>
      <c r="Z33" s="271"/>
      <c r="AA33" s="260"/>
      <c r="AB33" s="260"/>
      <c r="AC33" s="260"/>
      <c r="AD33" s="260"/>
      <c r="AE33" s="260"/>
    </row>
    <row r="34" spans="1:45" s="193" customFormat="1" ht="12" x14ac:dyDescent="0.3">
      <c r="A34" s="278"/>
      <c r="F34" s="191"/>
      <c r="G34" s="191"/>
      <c r="H34" s="191"/>
      <c r="I34" s="259"/>
      <c r="J34" s="259"/>
      <c r="K34" s="287"/>
      <c r="L34" s="300"/>
      <c r="M34" s="300"/>
      <c r="N34" s="300"/>
      <c r="O34" s="300"/>
      <c r="P34" s="300"/>
      <c r="Q34" s="300"/>
      <c r="R34" s="300"/>
      <c r="S34" s="300"/>
      <c r="T34" s="207"/>
      <c r="U34" s="207"/>
      <c r="V34" s="277"/>
      <c r="W34" s="255"/>
      <c r="X34" s="255"/>
      <c r="Y34" s="255"/>
      <c r="Z34" s="271"/>
      <c r="AB34" s="260"/>
      <c r="AC34" s="260"/>
      <c r="AE34" s="260"/>
    </row>
    <row r="35" spans="1:45" s="193" customFormat="1" ht="22.5" customHeight="1" x14ac:dyDescent="0.3">
      <c r="A35" s="208" t="s">
        <v>712</v>
      </c>
      <c r="B35" s="209"/>
      <c r="C35" s="209"/>
      <c r="D35" s="209"/>
      <c r="E35" s="209"/>
      <c r="F35" s="282"/>
      <c r="G35" s="191"/>
      <c r="H35" s="191"/>
      <c r="I35" s="191"/>
      <c r="J35" s="191"/>
      <c r="K35" s="191"/>
      <c r="L35" s="191"/>
      <c r="M35" s="191"/>
      <c r="N35" s="191"/>
      <c r="O35" s="191"/>
      <c r="P35" s="191"/>
      <c r="Q35" s="191"/>
      <c r="R35" s="223"/>
      <c r="S35" s="191"/>
      <c r="T35" s="191"/>
      <c r="U35" s="191"/>
      <c r="V35" s="301"/>
      <c r="W35" s="255"/>
      <c r="X35" s="255"/>
      <c r="Y35" s="255"/>
      <c r="Z35" s="271"/>
      <c r="AB35" s="260"/>
      <c r="AC35" s="260"/>
      <c r="AE35" s="260"/>
    </row>
    <row r="36" spans="1:45" s="193" customFormat="1" ht="38.5" customHeight="1" x14ac:dyDescent="0.3">
      <c r="A36" s="302" t="s">
        <v>713</v>
      </c>
      <c r="B36" s="216" t="s">
        <v>686</v>
      </c>
      <c r="C36" s="216" t="s">
        <v>690</v>
      </c>
      <c r="D36" s="216" t="s">
        <v>691</v>
      </c>
      <c r="E36" s="216" t="s">
        <v>692</v>
      </c>
      <c r="F36" s="216" t="s">
        <v>693</v>
      </c>
      <c r="G36" s="216" t="s">
        <v>694</v>
      </c>
      <c r="H36" s="216" t="s">
        <v>695</v>
      </c>
      <c r="I36" s="216" t="s">
        <v>696</v>
      </c>
      <c r="J36" s="216" t="s">
        <v>697</v>
      </c>
      <c r="K36" s="216" t="s">
        <v>698</v>
      </c>
      <c r="L36" s="216" t="s">
        <v>699</v>
      </c>
      <c r="M36" s="216" t="s">
        <v>700</v>
      </c>
      <c r="N36" s="216" t="s">
        <v>701</v>
      </c>
      <c r="O36" s="216" t="s">
        <v>0</v>
      </c>
      <c r="P36" s="191"/>
      <c r="Q36" s="191"/>
      <c r="R36" s="223"/>
      <c r="S36" s="191"/>
      <c r="T36" s="191"/>
      <c r="U36" s="191"/>
      <c r="V36" s="301"/>
      <c r="W36" s="191"/>
      <c r="X36" s="191"/>
      <c r="Y36" s="191"/>
      <c r="Z36" s="191"/>
      <c r="AA36" s="191"/>
      <c r="AB36" s="191"/>
      <c r="AC36" s="191"/>
      <c r="AD36" s="255"/>
      <c r="AE36" s="255"/>
      <c r="AI36" s="260"/>
      <c r="AJ36" s="260"/>
      <c r="AL36" s="260"/>
    </row>
    <row r="37" spans="1:45" s="193" customFormat="1" ht="15.75" customHeight="1" thickBot="1" x14ac:dyDescent="0.35">
      <c r="A37" s="303" t="s">
        <v>0</v>
      </c>
      <c r="B37" s="225"/>
      <c r="C37" s="304">
        <f t="shared" ref="C37:D37" si="2">SUM(C38,C50,C54,C58,C62,C66,C70,C74,C78,C82)</f>
        <v>20383</v>
      </c>
      <c r="D37" s="304">
        <f t="shared" si="2"/>
        <v>19637</v>
      </c>
      <c r="E37" s="304">
        <f>SUM(E38,E50,E54,E58,E62,E66,E70,E74,E78,E82)</f>
        <v>20278</v>
      </c>
      <c r="F37" s="304">
        <f>SUM(F38,F50,F54,F58,F62,F66,F70,F74,F78,F82)</f>
        <v>19293</v>
      </c>
      <c r="G37" s="304">
        <f t="shared" ref="G37:N37" si="3">SUM(G38,G50,G54,G58,G62,G66,G70,G74,G78,G82)</f>
        <v>22137</v>
      </c>
      <c r="H37" s="304">
        <f t="shared" si="3"/>
        <v>7521</v>
      </c>
      <c r="I37" s="304">
        <f t="shared" si="3"/>
        <v>0</v>
      </c>
      <c r="J37" s="304">
        <f t="shared" si="3"/>
        <v>0</v>
      </c>
      <c r="K37" s="304">
        <f t="shared" si="3"/>
        <v>0</v>
      </c>
      <c r="L37" s="304">
        <f t="shared" si="3"/>
        <v>0</v>
      </c>
      <c r="M37" s="304">
        <f t="shared" si="3"/>
        <v>0</v>
      </c>
      <c r="N37" s="304">
        <f t="shared" si="3"/>
        <v>0</v>
      </c>
      <c r="O37" s="305">
        <f>SUM(C37:N37)</f>
        <v>109249</v>
      </c>
      <c r="P37" s="191"/>
      <c r="Q37" s="191"/>
      <c r="R37" s="223"/>
      <c r="S37" s="191"/>
      <c r="T37" s="191"/>
      <c r="U37" s="223"/>
      <c r="V37" s="306"/>
      <c r="W37" s="223"/>
      <c r="X37" s="223"/>
      <c r="Y37" s="223"/>
      <c r="Z37" s="223"/>
      <c r="AA37" s="223"/>
      <c r="AB37" s="223"/>
      <c r="AC37" s="223"/>
      <c r="AD37" s="271"/>
      <c r="AE37" s="271"/>
      <c r="AF37" s="260"/>
      <c r="AG37" s="260"/>
      <c r="AH37" s="260"/>
      <c r="AI37" s="260"/>
      <c r="AJ37" s="260"/>
      <c r="AL37" s="260"/>
      <c r="AP37" s="260"/>
      <c r="AQ37" s="260"/>
      <c r="AR37" s="260"/>
      <c r="AS37" s="260"/>
    </row>
    <row r="38" spans="1:45" s="193" customFormat="1" ht="15" customHeight="1" thickTop="1" x14ac:dyDescent="0.3">
      <c r="A38" s="307" t="s">
        <v>714</v>
      </c>
      <c r="B38" s="307" t="s">
        <v>0</v>
      </c>
      <c r="C38" s="308">
        <f t="shared" ref="C38:N38" si="4">SUM(C39:C41)</f>
        <v>941</v>
      </c>
      <c r="D38" s="308">
        <f t="shared" si="4"/>
        <v>940</v>
      </c>
      <c r="E38" s="308">
        <f t="shared" si="4"/>
        <v>980</v>
      </c>
      <c r="F38" s="308">
        <f t="shared" si="4"/>
        <v>690</v>
      </c>
      <c r="G38" s="308">
        <f t="shared" si="4"/>
        <v>851</v>
      </c>
      <c r="H38" s="308">
        <f t="shared" si="4"/>
        <v>305</v>
      </c>
      <c r="I38" s="308">
        <f t="shared" si="4"/>
        <v>0</v>
      </c>
      <c r="J38" s="308">
        <f t="shared" si="4"/>
        <v>0</v>
      </c>
      <c r="K38" s="308">
        <f t="shared" si="4"/>
        <v>0</v>
      </c>
      <c r="L38" s="308">
        <f t="shared" si="4"/>
        <v>0</v>
      </c>
      <c r="M38" s="308">
        <f t="shared" si="4"/>
        <v>0</v>
      </c>
      <c r="N38" s="308">
        <f t="shared" si="4"/>
        <v>0</v>
      </c>
      <c r="O38" s="308">
        <f>SUM(C38:N38)</f>
        <v>4707</v>
      </c>
      <c r="P38" s="309"/>
      <c r="Q38" s="309"/>
      <c r="R38" s="223"/>
      <c r="S38" s="223"/>
      <c r="T38" s="223"/>
      <c r="U38" s="223"/>
      <c r="V38" s="306"/>
      <c r="W38" s="223"/>
      <c r="X38" s="223"/>
      <c r="Y38" s="223"/>
      <c r="Z38" s="223"/>
      <c r="AA38" s="223"/>
      <c r="AB38" s="223"/>
      <c r="AC38" s="223"/>
      <c r="AD38" s="271"/>
      <c r="AE38" s="271"/>
      <c r="AF38" s="260"/>
      <c r="AG38" s="260"/>
      <c r="AH38" s="260"/>
      <c r="AI38" s="260"/>
      <c r="AS38" s="260"/>
    </row>
    <row r="39" spans="1:45" s="193" customFormat="1" ht="15" customHeight="1" x14ac:dyDescent="0.3">
      <c r="A39" s="274"/>
      <c r="B39" s="274" t="s">
        <v>702</v>
      </c>
      <c r="C39" s="310">
        <v>183</v>
      </c>
      <c r="D39" s="310">
        <v>169</v>
      </c>
      <c r="E39" s="310">
        <v>184</v>
      </c>
      <c r="F39" s="310">
        <v>155</v>
      </c>
      <c r="G39" s="310">
        <v>172</v>
      </c>
      <c r="H39" s="310">
        <v>71</v>
      </c>
      <c r="I39" s="310">
        <v>0</v>
      </c>
      <c r="J39" s="310">
        <v>0</v>
      </c>
      <c r="K39" s="310">
        <v>0</v>
      </c>
      <c r="L39" s="311">
        <v>0</v>
      </c>
      <c r="M39" s="311">
        <v>0</v>
      </c>
      <c r="N39" s="311">
        <v>0</v>
      </c>
      <c r="O39" s="312">
        <f>O43+O47</f>
        <v>934</v>
      </c>
      <c r="P39" s="191"/>
      <c r="Q39" s="191"/>
      <c r="R39" s="223"/>
      <c r="S39" s="191"/>
      <c r="T39" s="191"/>
      <c r="U39" s="223"/>
      <c r="V39" s="306"/>
      <c r="W39" s="191"/>
      <c r="X39" s="191"/>
      <c r="Y39" s="191"/>
      <c r="Z39" s="191"/>
      <c r="AA39" s="223"/>
      <c r="AB39" s="223"/>
      <c r="AC39" s="223"/>
      <c r="AD39" s="271"/>
      <c r="AE39" s="271"/>
      <c r="AF39" s="260"/>
      <c r="AG39" s="260"/>
      <c r="AH39" s="260"/>
      <c r="AI39" s="260"/>
      <c r="AS39" s="260"/>
    </row>
    <row r="40" spans="1:45" s="193" customFormat="1" ht="15" customHeight="1" x14ac:dyDescent="0.3">
      <c r="A40" s="274"/>
      <c r="B40" s="274" t="s">
        <v>703</v>
      </c>
      <c r="C40" s="310">
        <v>227</v>
      </c>
      <c r="D40" s="310">
        <v>219</v>
      </c>
      <c r="E40" s="310">
        <v>222</v>
      </c>
      <c r="F40" s="310">
        <v>197</v>
      </c>
      <c r="G40" s="310">
        <v>196</v>
      </c>
      <c r="H40" s="310">
        <v>71</v>
      </c>
      <c r="I40" s="310">
        <v>0</v>
      </c>
      <c r="J40" s="310">
        <v>0</v>
      </c>
      <c r="K40" s="310">
        <v>0</v>
      </c>
      <c r="L40" s="311">
        <v>0</v>
      </c>
      <c r="M40" s="311">
        <v>0</v>
      </c>
      <c r="N40" s="311">
        <v>0</v>
      </c>
      <c r="O40" s="312">
        <f>O44+O48</f>
        <v>1132</v>
      </c>
      <c r="P40" s="191"/>
      <c r="Q40" s="191"/>
      <c r="R40" s="191"/>
      <c r="S40" s="223"/>
      <c r="T40" s="223"/>
      <c r="U40" s="223"/>
      <c r="V40" s="306"/>
      <c r="W40" s="191"/>
      <c r="X40" s="191"/>
      <c r="Y40" s="191"/>
      <c r="Z40" s="191"/>
      <c r="AA40" s="191"/>
      <c r="AB40" s="223"/>
      <c r="AC40" s="191"/>
      <c r="AD40" s="271"/>
      <c r="AE40" s="255"/>
      <c r="AF40" s="260"/>
      <c r="AH40" s="260"/>
      <c r="AS40" s="260"/>
    </row>
    <row r="41" spans="1:45" s="193" customFormat="1" ht="15" customHeight="1" x14ac:dyDescent="0.3">
      <c r="A41" s="274"/>
      <c r="B41" s="274" t="s">
        <v>705</v>
      </c>
      <c r="C41" s="310">
        <v>531</v>
      </c>
      <c r="D41" s="310">
        <v>552</v>
      </c>
      <c r="E41" s="310">
        <v>574</v>
      </c>
      <c r="F41" s="310">
        <v>338</v>
      </c>
      <c r="G41" s="310">
        <v>483</v>
      </c>
      <c r="H41" s="310">
        <v>163</v>
      </c>
      <c r="I41" s="310">
        <v>0</v>
      </c>
      <c r="J41" s="310">
        <v>0</v>
      </c>
      <c r="K41" s="310">
        <v>0</v>
      </c>
      <c r="L41" s="311">
        <v>0</v>
      </c>
      <c r="M41" s="311">
        <v>0</v>
      </c>
      <c r="N41" s="311">
        <v>0</v>
      </c>
      <c r="O41" s="312">
        <f>O45+O49</f>
        <v>2641</v>
      </c>
      <c r="P41" s="191"/>
      <c r="Q41" s="191"/>
      <c r="R41" s="191"/>
      <c r="S41" s="191"/>
      <c r="T41" s="191"/>
      <c r="U41" s="223"/>
      <c r="V41" s="301"/>
      <c r="W41" s="191"/>
      <c r="X41" s="191"/>
      <c r="Y41" s="191"/>
      <c r="Z41" s="191"/>
      <c r="AA41" s="191"/>
      <c r="AB41" s="223"/>
      <c r="AC41" s="191"/>
      <c r="AD41" s="255"/>
      <c r="AE41" s="255"/>
      <c r="AS41" s="260"/>
    </row>
    <row r="42" spans="1:45" s="193" customFormat="1" ht="14.5" customHeight="1" x14ac:dyDescent="0.3">
      <c r="A42" s="313" t="s">
        <v>715</v>
      </c>
      <c r="B42" s="314" t="s">
        <v>0</v>
      </c>
      <c r="C42" s="315">
        <f t="shared" ref="C42:N42" si="5">SUM(C43:C45)</f>
        <v>295</v>
      </c>
      <c r="D42" s="315">
        <f t="shared" si="5"/>
        <v>363</v>
      </c>
      <c r="E42" s="315">
        <f t="shared" si="5"/>
        <v>360</v>
      </c>
      <c r="F42" s="315">
        <f t="shared" si="5"/>
        <v>125</v>
      </c>
      <c r="G42" s="315">
        <f t="shared" si="5"/>
        <v>204</v>
      </c>
      <c r="H42" s="315">
        <f t="shared" si="5"/>
        <v>76</v>
      </c>
      <c r="I42" s="315">
        <f t="shared" si="5"/>
        <v>0</v>
      </c>
      <c r="J42" s="315">
        <f t="shared" si="5"/>
        <v>0</v>
      </c>
      <c r="K42" s="315">
        <f t="shared" si="5"/>
        <v>0</v>
      </c>
      <c r="L42" s="315">
        <f t="shared" si="5"/>
        <v>0</v>
      </c>
      <c r="M42" s="315">
        <f t="shared" si="5"/>
        <v>0</v>
      </c>
      <c r="N42" s="315">
        <f t="shared" si="5"/>
        <v>0</v>
      </c>
      <c r="O42" s="315">
        <f t="shared" ref="O42:O85" si="6">SUM(C42:N42)</f>
        <v>1423</v>
      </c>
      <c r="P42" s="309"/>
      <c r="Q42" s="191"/>
      <c r="R42" s="191"/>
      <c r="S42" s="191"/>
      <c r="T42" s="191"/>
      <c r="U42" s="191"/>
      <c r="V42" s="301"/>
      <c r="W42" s="191"/>
      <c r="X42" s="191"/>
      <c r="Y42" s="191"/>
      <c r="Z42" s="191"/>
      <c r="AA42" s="191"/>
      <c r="AB42" s="223"/>
      <c r="AC42" s="191"/>
      <c r="AD42" s="255"/>
      <c r="AE42" s="255"/>
      <c r="AF42" s="260"/>
      <c r="AG42" s="260"/>
      <c r="AH42" s="260"/>
      <c r="AQ42" s="260"/>
      <c r="AR42" s="260"/>
      <c r="AS42" s="260"/>
    </row>
    <row r="43" spans="1:45" s="193" customFormat="1" ht="14.5" customHeight="1" x14ac:dyDescent="0.3">
      <c r="A43" s="316"/>
      <c r="B43" s="274" t="s">
        <v>702</v>
      </c>
      <c r="C43" s="310">
        <v>42</v>
      </c>
      <c r="D43" s="310">
        <v>42</v>
      </c>
      <c r="E43" s="310">
        <v>29</v>
      </c>
      <c r="F43" s="310">
        <v>9</v>
      </c>
      <c r="G43" s="310">
        <v>24</v>
      </c>
      <c r="H43" s="310">
        <v>12</v>
      </c>
      <c r="I43" s="310">
        <v>0</v>
      </c>
      <c r="J43" s="310">
        <v>0</v>
      </c>
      <c r="K43" s="310">
        <v>0</v>
      </c>
      <c r="L43" s="311">
        <v>0</v>
      </c>
      <c r="M43" s="311">
        <v>0</v>
      </c>
      <c r="N43" s="311">
        <v>0</v>
      </c>
      <c r="O43" s="317">
        <f t="shared" si="6"/>
        <v>158</v>
      </c>
      <c r="P43" s="309"/>
      <c r="Q43" s="191"/>
      <c r="R43" s="191"/>
      <c r="S43" s="191"/>
      <c r="T43" s="191"/>
      <c r="U43" s="191"/>
      <c r="V43" s="301"/>
      <c r="W43" s="191"/>
      <c r="X43" s="191"/>
      <c r="Y43" s="191"/>
      <c r="Z43" s="191"/>
      <c r="AA43" s="191"/>
      <c r="AB43" s="223"/>
      <c r="AC43" s="223"/>
      <c r="AD43" s="255"/>
      <c r="AE43" s="271"/>
      <c r="AF43" s="260"/>
      <c r="AG43" s="260"/>
      <c r="AH43" s="260"/>
      <c r="AI43" s="260"/>
      <c r="AQ43" s="260"/>
      <c r="AR43" s="260"/>
      <c r="AS43" s="260"/>
    </row>
    <row r="44" spans="1:45" s="193" customFormat="1" ht="14.5" customHeight="1" x14ac:dyDescent="0.3">
      <c r="A44" s="316"/>
      <c r="B44" s="274" t="s">
        <v>703</v>
      </c>
      <c r="C44" s="310">
        <v>53</v>
      </c>
      <c r="D44" s="310">
        <v>39</v>
      </c>
      <c r="E44" s="310">
        <v>58</v>
      </c>
      <c r="F44" s="310">
        <v>34</v>
      </c>
      <c r="G44" s="310">
        <v>35</v>
      </c>
      <c r="H44" s="310">
        <v>15</v>
      </c>
      <c r="I44" s="310">
        <v>0</v>
      </c>
      <c r="J44" s="310">
        <v>0</v>
      </c>
      <c r="K44" s="310">
        <v>0</v>
      </c>
      <c r="L44" s="311">
        <v>0</v>
      </c>
      <c r="M44" s="311">
        <v>0</v>
      </c>
      <c r="N44" s="311">
        <v>0</v>
      </c>
      <c r="O44" s="317">
        <f t="shared" si="6"/>
        <v>234</v>
      </c>
      <c r="P44" s="191"/>
      <c r="Q44" s="191"/>
      <c r="R44" s="191"/>
      <c r="S44" s="191"/>
      <c r="T44" s="191"/>
      <c r="U44" s="191"/>
      <c r="V44" s="301"/>
      <c r="W44" s="191"/>
      <c r="X44" s="191"/>
      <c r="Y44" s="191"/>
      <c r="Z44" s="191"/>
      <c r="AA44" s="191"/>
      <c r="AB44" s="223"/>
      <c r="AC44" s="191"/>
      <c r="AD44" s="271"/>
      <c r="AE44" s="255"/>
      <c r="AF44" s="260"/>
      <c r="AG44" s="260"/>
      <c r="AH44" s="260"/>
      <c r="AI44" s="260"/>
      <c r="AQ44" s="260"/>
      <c r="AR44" s="260"/>
      <c r="AS44" s="260"/>
    </row>
    <row r="45" spans="1:45" s="193" customFormat="1" ht="14.5" customHeight="1" x14ac:dyDescent="0.3">
      <c r="A45" s="316"/>
      <c r="B45" s="274" t="s">
        <v>705</v>
      </c>
      <c r="C45" s="310">
        <v>200</v>
      </c>
      <c r="D45" s="310">
        <v>282</v>
      </c>
      <c r="E45" s="310">
        <v>273</v>
      </c>
      <c r="F45" s="310">
        <v>82</v>
      </c>
      <c r="G45" s="310">
        <v>145</v>
      </c>
      <c r="H45" s="310">
        <v>49</v>
      </c>
      <c r="I45" s="310">
        <v>0</v>
      </c>
      <c r="J45" s="310">
        <v>0</v>
      </c>
      <c r="K45" s="310">
        <v>0</v>
      </c>
      <c r="L45" s="311">
        <v>0</v>
      </c>
      <c r="M45" s="311">
        <v>0</v>
      </c>
      <c r="N45" s="311">
        <v>0</v>
      </c>
      <c r="O45" s="317">
        <f t="shared" si="6"/>
        <v>1031</v>
      </c>
      <c r="P45" s="191"/>
      <c r="Q45" s="191"/>
      <c r="R45" s="191"/>
      <c r="S45" s="191"/>
      <c r="T45" s="191"/>
      <c r="U45" s="191"/>
      <c r="V45" s="301"/>
      <c r="W45" s="191"/>
      <c r="X45" s="191"/>
      <c r="Y45" s="191"/>
      <c r="Z45" s="191"/>
      <c r="AA45" s="191"/>
      <c r="AB45" s="223"/>
      <c r="AC45" s="191"/>
      <c r="AD45" s="271"/>
      <c r="AE45" s="255"/>
      <c r="AF45" s="260"/>
      <c r="AG45" s="260"/>
      <c r="AH45" s="260"/>
      <c r="AI45" s="260"/>
      <c r="AQ45" s="260"/>
      <c r="AR45" s="260"/>
      <c r="AS45" s="260"/>
    </row>
    <row r="46" spans="1:45" s="193" customFormat="1" ht="14.5" customHeight="1" x14ac:dyDescent="0.3">
      <c r="A46" s="313" t="s">
        <v>716</v>
      </c>
      <c r="B46" s="314" t="s">
        <v>0</v>
      </c>
      <c r="C46" s="315">
        <f t="shared" ref="C46:N46" si="7">SUM(C47:C49)</f>
        <v>646</v>
      </c>
      <c r="D46" s="315">
        <f t="shared" si="7"/>
        <v>577</v>
      </c>
      <c r="E46" s="315">
        <f t="shared" si="7"/>
        <v>620</v>
      </c>
      <c r="F46" s="315">
        <f t="shared" si="7"/>
        <v>565</v>
      </c>
      <c r="G46" s="315">
        <f t="shared" si="7"/>
        <v>647</v>
      </c>
      <c r="H46" s="315">
        <f t="shared" si="7"/>
        <v>229</v>
      </c>
      <c r="I46" s="315">
        <f t="shared" si="7"/>
        <v>0</v>
      </c>
      <c r="J46" s="315">
        <f t="shared" si="7"/>
        <v>0</v>
      </c>
      <c r="K46" s="315">
        <f t="shared" si="7"/>
        <v>0</v>
      </c>
      <c r="L46" s="315">
        <f t="shared" si="7"/>
        <v>0</v>
      </c>
      <c r="M46" s="315">
        <f t="shared" si="7"/>
        <v>0</v>
      </c>
      <c r="N46" s="315">
        <f t="shared" si="7"/>
        <v>0</v>
      </c>
      <c r="O46" s="315">
        <f t="shared" si="6"/>
        <v>3284</v>
      </c>
      <c r="P46" s="191"/>
      <c r="Q46" s="191"/>
      <c r="R46" s="191"/>
      <c r="S46" s="191"/>
      <c r="T46" s="191"/>
      <c r="U46" s="191"/>
      <c r="V46" s="301"/>
      <c r="W46" s="191"/>
      <c r="X46" s="191"/>
      <c r="Y46" s="191"/>
      <c r="Z46" s="191"/>
      <c r="AA46" s="191"/>
      <c r="AB46" s="223"/>
      <c r="AC46" s="191"/>
      <c r="AD46" s="271"/>
      <c r="AE46" s="255"/>
      <c r="AF46" s="260"/>
      <c r="AG46" s="260"/>
      <c r="AH46" s="260"/>
      <c r="AI46" s="260"/>
      <c r="AP46" s="260"/>
      <c r="AQ46" s="260"/>
      <c r="AR46" s="260"/>
      <c r="AS46" s="260"/>
    </row>
    <row r="47" spans="1:45" s="193" customFormat="1" ht="14.5" customHeight="1" x14ac:dyDescent="0.3">
      <c r="A47" s="316"/>
      <c r="B47" s="274" t="s">
        <v>702</v>
      </c>
      <c r="C47" s="310">
        <v>141</v>
      </c>
      <c r="D47" s="310">
        <v>127</v>
      </c>
      <c r="E47" s="310">
        <v>155</v>
      </c>
      <c r="F47" s="310">
        <v>146</v>
      </c>
      <c r="G47" s="310">
        <v>148</v>
      </c>
      <c r="H47" s="310">
        <v>59</v>
      </c>
      <c r="I47" s="310">
        <v>0</v>
      </c>
      <c r="J47" s="310">
        <v>0</v>
      </c>
      <c r="K47" s="310">
        <v>0</v>
      </c>
      <c r="L47" s="311">
        <v>0</v>
      </c>
      <c r="M47" s="311">
        <v>0</v>
      </c>
      <c r="N47" s="311">
        <v>0</v>
      </c>
      <c r="O47" s="317">
        <f t="shared" si="6"/>
        <v>776</v>
      </c>
      <c r="P47" s="191"/>
      <c r="Q47" s="191"/>
      <c r="R47" s="191"/>
      <c r="S47" s="191"/>
      <c r="T47" s="191"/>
      <c r="U47" s="191"/>
      <c r="V47" s="306"/>
      <c r="W47" s="223"/>
      <c r="X47" s="223"/>
      <c r="Y47" s="223"/>
      <c r="Z47" s="223"/>
      <c r="AA47" s="223"/>
      <c r="AB47" s="223"/>
      <c r="AC47" s="223"/>
      <c r="AD47" s="271"/>
      <c r="AE47" s="271"/>
      <c r="AF47" s="260"/>
      <c r="AG47" s="260"/>
      <c r="AH47" s="260"/>
      <c r="AI47" s="260"/>
      <c r="AP47" s="260"/>
      <c r="AQ47" s="260"/>
      <c r="AR47" s="260"/>
      <c r="AS47" s="260"/>
    </row>
    <row r="48" spans="1:45" s="193" customFormat="1" ht="14.5" customHeight="1" x14ac:dyDescent="0.3">
      <c r="A48" s="316"/>
      <c r="B48" s="274" t="s">
        <v>703</v>
      </c>
      <c r="C48" s="310">
        <v>174</v>
      </c>
      <c r="D48" s="310">
        <v>180</v>
      </c>
      <c r="E48" s="310">
        <v>164</v>
      </c>
      <c r="F48" s="310">
        <v>163</v>
      </c>
      <c r="G48" s="310">
        <v>161</v>
      </c>
      <c r="H48" s="310">
        <v>56</v>
      </c>
      <c r="I48" s="310">
        <v>0</v>
      </c>
      <c r="J48" s="310">
        <v>0</v>
      </c>
      <c r="K48" s="310">
        <v>0</v>
      </c>
      <c r="L48" s="311">
        <v>0</v>
      </c>
      <c r="M48" s="311">
        <v>0</v>
      </c>
      <c r="N48" s="311">
        <v>0</v>
      </c>
      <c r="O48" s="317">
        <f t="shared" si="6"/>
        <v>898</v>
      </c>
      <c r="P48" s="191"/>
      <c r="Q48" s="191"/>
      <c r="R48" s="191"/>
      <c r="S48" s="191"/>
      <c r="T48" s="191"/>
      <c r="U48" s="223"/>
      <c r="V48" s="306"/>
      <c r="W48" s="223"/>
      <c r="X48" s="223"/>
      <c r="Y48" s="223"/>
      <c r="Z48" s="223"/>
      <c r="AA48" s="223"/>
      <c r="AB48" s="223"/>
      <c r="AC48" s="223"/>
      <c r="AD48" s="271"/>
      <c r="AE48" s="271"/>
      <c r="AF48" s="260"/>
      <c r="AG48" s="260"/>
      <c r="AH48" s="260"/>
      <c r="AI48" s="260"/>
      <c r="AL48" s="260"/>
      <c r="AM48" s="260"/>
      <c r="AN48" s="260"/>
      <c r="AO48" s="260"/>
      <c r="AP48" s="260"/>
      <c r="AQ48" s="260"/>
      <c r="AR48" s="260"/>
      <c r="AS48" s="260"/>
    </row>
    <row r="49" spans="1:45" s="193" customFormat="1" ht="14.5" customHeight="1" x14ac:dyDescent="0.3">
      <c r="A49" s="316"/>
      <c r="B49" s="274" t="s">
        <v>705</v>
      </c>
      <c r="C49" s="310">
        <v>331</v>
      </c>
      <c r="D49" s="310">
        <v>270</v>
      </c>
      <c r="E49" s="310">
        <v>301</v>
      </c>
      <c r="F49" s="310">
        <v>256</v>
      </c>
      <c r="G49" s="310">
        <v>338</v>
      </c>
      <c r="H49" s="310">
        <v>114</v>
      </c>
      <c r="I49" s="310">
        <v>0</v>
      </c>
      <c r="J49" s="310">
        <v>0</v>
      </c>
      <c r="K49" s="310">
        <v>0</v>
      </c>
      <c r="L49" s="311">
        <v>0</v>
      </c>
      <c r="M49" s="311">
        <v>0</v>
      </c>
      <c r="N49" s="311">
        <v>0</v>
      </c>
      <c r="O49" s="317">
        <f t="shared" si="6"/>
        <v>1610</v>
      </c>
      <c r="P49" s="191"/>
      <c r="Q49" s="191"/>
      <c r="R49" s="191"/>
      <c r="S49" s="191"/>
      <c r="T49" s="191"/>
      <c r="U49" s="191"/>
      <c r="V49" s="301"/>
      <c r="W49" s="191"/>
      <c r="X49" s="191"/>
      <c r="Y49" s="191"/>
      <c r="Z49" s="191"/>
      <c r="AA49" s="191"/>
      <c r="AB49" s="191"/>
      <c r="AC49" s="191"/>
      <c r="AD49" s="271"/>
      <c r="AE49" s="255"/>
      <c r="AF49" s="260"/>
      <c r="AG49" s="260"/>
      <c r="AH49" s="260"/>
      <c r="AI49" s="260"/>
      <c r="AP49" s="260"/>
      <c r="AQ49" s="260"/>
      <c r="AR49" s="260"/>
      <c r="AS49" s="260"/>
    </row>
    <row r="50" spans="1:45" s="193" customFormat="1" ht="14.5" customHeight="1" x14ac:dyDescent="0.3">
      <c r="A50" s="314" t="s">
        <v>1</v>
      </c>
      <c r="B50" s="314" t="s">
        <v>0</v>
      </c>
      <c r="C50" s="315">
        <f t="shared" ref="C50:N50" si="8">SUM(C51:C53)</f>
        <v>2920</v>
      </c>
      <c r="D50" s="315">
        <f t="shared" si="8"/>
        <v>3062</v>
      </c>
      <c r="E50" s="315">
        <f t="shared" si="8"/>
        <v>4445</v>
      </c>
      <c r="F50" s="315">
        <f t="shared" si="8"/>
        <v>1934</v>
      </c>
      <c r="G50" s="315">
        <f t="shared" si="8"/>
        <v>2268</v>
      </c>
      <c r="H50" s="315">
        <f t="shared" si="8"/>
        <v>888</v>
      </c>
      <c r="I50" s="315">
        <f t="shared" si="8"/>
        <v>0</v>
      </c>
      <c r="J50" s="315">
        <f t="shared" si="8"/>
        <v>0</v>
      </c>
      <c r="K50" s="315">
        <f t="shared" si="8"/>
        <v>0</v>
      </c>
      <c r="L50" s="315">
        <f t="shared" si="8"/>
        <v>0</v>
      </c>
      <c r="M50" s="315">
        <f t="shared" si="8"/>
        <v>0</v>
      </c>
      <c r="N50" s="315">
        <f t="shared" si="8"/>
        <v>0</v>
      </c>
      <c r="O50" s="315">
        <f t="shared" si="6"/>
        <v>15517</v>
      </c>
      <c r="P50" s="191"/>
      <c r="Q50" s="191"/>
      <c r="R50" s="191"/>
      <c r="S50" s="191"/>
      <c r="T50" s="191"/>
      <c r="U50" s="223"/>
      <c r="V50" s="306"/>
      <c r="W50" s="223"/>
      <c r="X50" s="223"/>
      <c r="Y50" s="223"/>
      <c r="Z50" s="223"/>
      <c r="AA50" s="223"/>
      <c r="AB50" s="223"/>
      <c r="AC50" s="223"/>
      <c r="AD50" s="271"/>
      <c r="AE50" s="271"/>
      <c r="AF50" s="260"/>
      <c r="AG50" s="260"/>
      <c r="AH50" s="260"/>
      <c r="AI50" s="260"/>
      <c r="AP50" s="260"/>
      <c r="AQ50" s="260"/>
      <c r="AR50" s="260"/>
      <c r="AS50" s="260"/>
    </row>
    <row r="51" spans="1:45" s="193" customFormat="1" ht="14.5" customHeight="1" x14ac:dyDescent="0.3">
      <c r="A51" s="274"/>
      <c r="B51" s="274" t="s">
        <v>702</v>
      </c>
      <c r="C51" s="310">
        <v>185</v>
      </c>
      <c r="D51" s="310">
        <v>183</v>
      </c>
      <c r="E51" s="310">
        <v>175</v>
      </c>
      <c r="F51" s="310">
        <v>93</v>
      </c>
      <c r="G51" s="310">
        <v>231</v>
      </c>
      <c r="H51" s="310">
        <v>107</v>
      </c>
      <c r="I51" s="310">
        <v>0</v>
      </c>
      <c r="J51" s="310">
        <v>0</v>
      </c>
      <c r="K51" s="310">
        <v>0</v>
      </c>
      <c r="L51" s="311">
        <v>0</v>
      </c>
      <c r="M51" s="311">
        <v>0</v>
      </c>
      <c r="N51" s="311">
        <v>0</v>
      </c>
      <c r="O51" s="317">
        <f t="shared" si="6"/>
        <v>974</v>
      </c>
      <c r="P51" s="191"/>
      <c r="Q51" s="191"/>
      <c r="R51" s="191"/>
      <c r="S51" s="191"/>
      <c r="T51" s="191"/>
      <c r="U51" s="191"/>
      <c r="V51" s="301"/>
      <c r="W51" s="191"/>
      <c r="X51" s="223"/>
      <c r="Y51" s="223"/>
      <c r="Z51" s="223"/>
      <c r="AA51" s="223"/>
      <c r="AB51" s="223"/>
      <c r="AC51" s="223"/>
      <c r="AD51" s="271"/>
      <c r="AE51" s="271"/>
      <c r="AF51" s="260"/>
      <c r="AG51" s="260"/>
      <c r="AH51" s="260"/>
      <c r="AI51" s="260"/>
      <c r="AO51" s="260"/>
      <c r="AP51" s="260"/>
      <c r="AQ51" s="260"/>
      <c r="AR51" s="260"/>
      <c r="AS51" s="260"/>
    </row>
    <row r="52" spans="1:45" s="193" customFormat="1" ht="14.5" customHeight="1" x14ac:dyDescent="0.3">
      <c r="A52" s="274"/>
      <c r="B52" s="274" t="s">
        <v>703</v>
      </c>
      <c r="C52" s="310">
        <v>238</v>
      </c>
      <c r="D52" s="310">
        <v>211</v>
      </c>
      <c r="E52" s="310">
        <v>252</v>
      </c>
      <c r="F52" s="310">
        <v>192</v>
      </c>
      <c r="G52" s="310">
        <v>260</v>
      </c>
      <c r="H52" s="310">
        <v>115</v>
      </c>
      <c r="I52" s="310">
        <v>0</v>
      </c>
      <c r="J52" s="310">
        <v>0</v>
      </c>
      <c r="K52" s="310">
        <v>0</v>
      </c>
      <c r="L52" s="311">
        <v>0</v>
      </c>
      <c r="M52" s="311">
        <v>0</v>
      </c>
      <c r="N52" s="311">
        <v>0</v>
      </c>
      <c r="O52" s="317">
        <f t="shared" si="6"/>
        <v>1268</v>
      </c>
      <c r="P52" s="191"/>
      <c r="Q52" s="191"/>
      <c r="R52" s="191"/>
      <c r="S52" s="191"/>
      <c r="T52" s="191"/>
      <c r="U52" s="191"/>
      <c r="V52" s="301"/>
      <c r="W52" s="191"/>
      <c r="X52" s="191"/>
      <c r="Y52" s="223"/>
      <c r="Z52" s="223"/>
      <c r="AA52" s="223"/>
      <c r="AB52" s="223"/>
      <c r="AC52" s="191"/>
      <c r="AD52" s="271"/>
      <c r="AE52" s="255"/>
      <c r="AF52" s="260"/>
      <c r="AG52" s="260"/>
      <c r="AH52" s="260"/>
      <c r="AI52" s="260"/>
      <c r="AP52" s="260"/>
      <c r="AQ52" s="260"/>
      <c r="AR52" s="260"/>
      <c r="AS52" s="260"/>
    </row>
    <row r="53" spans="1:45" s="193" customFormat="1" ht="14.5" customHeight="1" x14ac:dyDescent="0.3">
      <c r="A53" s="274"/>
      <c r="B53" s="274" t="s">
        <v>705</v>
      </c>
      <c r="C53" s="310">
        <v>2497</v>
      </c>
      <c r="D53" s="310">
        <v>2668</v>
      </c>
      <c r="E53" s="310">
        <v>4018</v>
      </c>
      <c r="F53" s="310">
        <v>1649</v>
      </c>
      <c r="G53" s="310">
        <v>1777</v>
      </c>
      <c r="H53" s="310">
        <v>666</v>
      </c>
      <c r="I53" s="310">
        <v>0</v>
      </c>
      <c r="J53" s="310">
        <v>0</v>
      </c>
      <c r="K53" s="310">
        <v>0</v>
      </c>
      <c r="L53" s="311">
        <v>0</v>
      </c>
      <c r="M53" s="311">
        <v>0</v>
      </c>
      <c r="N53" s="311">
        <v>0</v>
      </c>
      <c r="O53" s="317">
        <f t="shared" si="6"/>
        <v>13275</v>
      </c>
      <c r="P53" s="191"/>
      <c r="Q53" s="191"/>
      <c r="R53" s="191"/>
      <c r="S53" s="191"/>
      <c r="T53" s="191"/>
      <c r="U53" s="191"/>
      <c r="V53" s="301"/>
      <c r="W53" s="191"/>
      <c r="X53" s="223"/>
      <c r="Y53" s="223"/>
      <c r="Z53" s="223"/>
      <c r="AA53" s="223"/>
      <c r="AB53" s="223"/>
      <c r="AC53" s="223"/>
      <c r="AD53" s="271"/>
      <c r="AE53" s="271"/>
      <c r="AF53" s="260"/>
      <c r="AG53" s="260"/>
      <c r="AH53" s="260"/>
      <c r="AI53" s="260"/>
      <c r="AP53" s="260"/>
      <c r="AQ53" s="260"/>
      <c r="AR53" s="260"/>
      <c r="AS53" s="260"/>
    </row>
    <row r="54" spans="1:45" s="193" customFormat="1" ht="14.5" customHeight="1" x14ac:dyDescent="0.3">
      <c r="A54" s="314" t="s">
        <v>2</v>
      </c>
      <c r="B54" s="314" t="s">
        <v>0</v>
      </c>
      <c r="C54" s="315">
        <f t="shared" ref="C54:N54" si="9">SUM(C55:C57)</f>
        <v>550</v>
      </c>
      <c r="D54" s="315">
        <f t="shared" si="9"/>
        <v>391</v>
      </c>
      <c r="E54" s="315">
        <f t="shared" si="9"/>
        <v>411</v>
      </c>
      <c r="F54" s="315">
        <f t="shared" si="9"/>
        <v>481</v>
      </c>
      <c r="G54" s="315">
        <f t="shared" si="9"/>
        <v>359</v>
      </c>
      <c r="H54" s="315">
        <f t="shared" si="9"/>
        <v>196</v>
      </c>
      <c r="I54" s="315">
        <f t="shared" si="9"/>
        <v>0</v>
      </c>
      <c r="J54" s="315">
        <f t="shared" si="9"/>
        <v>0</v>
      </c>
      <c r="K54" s="315">
        <f t="shared" si="9"/>
        <v>0</v>
      </c>
      <c r="L54" s="315">
        <f t="shared" si="9"/>
        <v>0</v>
      </c>
      <c r="M54" s="315">
        <f t="shared" si="9"/>
        <v>0</v>
      </c>
      <c r="N54" s="315">
        <f t="shared" si="9"/>
        <v>0</v>
      </c>
      <c r="O54" s="315">
        <f t="shared" si="6"/>
        <v>2388</v>
      </c>
      <c r="P54" s="191"/>
      <c r="Q54" s="191"/>
      <c r="R54" s="191"/>
      <c r="S54" s="191"/>
      <c r="T54" s="191"/>
      <c r="U54" s="191"/>
      <c r="V54" s="301"/>
      <c r="W54" s="191"/>
      <c r="X54" s="191"/>
      <c r="Y54" s="223"/>
      <c r="Z54" s="223"/>
      <c r="AA54" s="191"/>
      <c r="AB54" s="223"/>
      <c r="AC54" s="191"/>
      <c r="AD54" s="255"/>
      <c r="AE54" s="255"/>
      <c r="AF54" s="260"/>
      <c r="AG54" s="260"/>
      <c r="AH54" s="260"/>
      <c r="AI54" s="260"/>
      <c r="AP54" s="260"/>
      <c r="AQ54" s="260"/>
      <c r="AR54" s="260"/>
      <c r="AS54" s="260"/>
    </row>
    <row r="55" spans="1:45" s="193" customFormat="1" ht="14.5" customHeight="1" x14ac:dyDescent="0.3">
      <c r="A55" s="274"/>
      <c r="B55" s="274" t="s">
        <v>702</v>
      </c>
      <c r="C55" s="310">
        <v>162</v>
      </c>
      <c r="D55" s="310">
        <v>167</v>
      </c>
      <c r="E55" s="310">
        <v>187</v>
      </c>
      <c r="F55" s="310">
        <v>164</v>
      </c>
      <c r="G55" s="310">
        <v>146</v>
      </c>
      <c r="H55" s="310">
        <v>44</v>
      </c>
      <c r="I55" s="310">
        <v>0</v>
      </c>
      <c r="J55" s="310">
        <v>0</v>
      </c>
      <c r="K55" s="310">
        <v>0</v>
      </c>
      <c r="L55" s="311">
        <v>0</v>
      </c>
      <c r="M55" s="311">
        <v>0</v>
      </c>
      <c r="N55" s="311">
        <v>0</v>
      </c>
      <c r="O55" s="317">
        <f t="shared" si="6"/>
        <v>870</v>
      </c>
      <c r="P55" s="191"/>
      <c r="Q55" s="191"/>
      <c r="R55" s="191"/>
      <c r="S55" s="191"/>
      <c r="T55" s="191"/>
      <c r="U55" s="191"/>
      <c r="V55" s="301"/>
      <c r="W55" s="191"/>
      <c r="X55" s="191"/>
      <c r="Y55" s="191"/>
      <c r="Z55" s="223"/>
      <c r="AA55" s="223"/>
      <c r="AB55" s="223"/>
      <c r="AC55" s="223"/>
      <c r="AD55" s="271"/>
      <c r="AE55" s="271"/>
      <c r="AF55" s="260"/>
      <c r="AG55" s="260"/>
      <c r="AH55" s="260"/>
      <c r="AP55" s="260"/>
      <c r="AQ55" s="260"/>
      <c r="AR55" s="260"/>
      <c r="AS55" s="260"/>
    </row>
    <row r="56" spans="1:45" s="193" customFormat="1" ht="14.5" customHeight="1" x14ac:dyDescent="0.3">
      <c r="A56" s="274"/>
      <c r="B56" s="274" t="s">
        <v>703</v>
      </c>
      <c r="C56" s="310">
        <v>50</v>
      </c>
      <c r="D56" s="310">
        <v>50</v>
      </c>
      <c r="E56" s="310">
        <v>31</v>
      </c>
      <c r="F56" s="310">
        <v>44</v>
      </c>
      <c r="G56" s="310">
        <v>47</v>
      </c>
      <c r="H56" s="310">
        <v>24</v>
      </c>
      <c r="I56" s="310">
        <v>0</v>
      </c>
      <c r="J56" s="310">
        <v>0</v>
      </c>
      <c r="K56" s="310">
        <v>0</v>
      </c>
      <c r="L56" s="311">
        <v>0</v>
      </c>
      <c r="M56" s="311">
        <v>0</v>
      </c>
      <c r="N56" s="311">
        <v>0</v>
      </c>
      <c r="O56" s="317">
        <f t="shared" si="6"/>
        <v>246</v>
      </c>
      <c r="P56" s="191"/>
      <c r="Q56" s="191"/>
      <c r="R56" s="191"/>
      <c r="S56" s="191"/>
      <c r="T56" s="191"/>
      <c r="U56" s="191"/>
      <c r="V56" s="306"/>
      <c r="W56" s="223"/>
      <c r="X56" s="223"/>
      <c r="Y56" s="223"/>
      <c r="Z56" s="223"/>
      <c r="AA56" s="223"/>
      <c r="AB56" s="223"/>
      <c r="AC56" s="223"/>
      <c r="AD56" s="271"/>
      <c r="AE56" s="271"/>
      <c r="AF56" s="260"/>
      <c r="AG56" s="260"/>
      <c r="AH56" s="260"/>
      <c r="AI56" s="260"/>
      <c r="AP56" s="260"/>
      <c r="AQ56" s="260"/>
      <c r="AR56" s="260"/>
      <c r="AS56" s="260"/>
    </row>
    <row r="57" spans="1:45" s="193" customFormat="1" ht="14.5" customHeight="1" x14ac:dyDescent="0.3">
      <c r="A57" s="274"/>
      <c r="B57" s="274" t="s">
        <v>705</v>
      </c>
      <c r="C57" s="310">
        <v>338</v>
      </c>
      <c r="D57" s="310">
        <v>174</v>
      </c>
      <c r="E57" s="310">
        <v>193</v>
      </c>
      <c r="F57" s="310">
        <v>273</v>
      </c>
      <c r="G57" s="310">
        <v>166</v>
      </c>
      <c r="H57" s="310">
        <v>128</v>
      </c>
      <c r="I57" s="310">
        <v>0</v>
      </c>
      <c r="J57" s="310">
        <v>0</v>
      </c>
      <c r="K57" s="310">
        <v>0</v>
      </c>
      <c r="L57" s="311">
        <v>0</v>
      </c>
      <c r="M57" s="311">
        <v>0</v>
      </c>
      <c r="N57" s="311">
        <v>0</v>
      </c>
      <c r="O57" s="317">
        <f t="shared" si="6"/>
        <v>1272</v>
      </c>
      <c r="P57" s="191"/>
      <c r="Q57" s="191"/>
      <c r="R57" s="191"/>
      <c r="S57" s="191"/>
      <c r="T57" s="191"/>
      <c r="U57" s="191"/>
      <c r="V57" s="306"/>
      <c r="W57" s="223"/>
      <c r="X57" s="223"/>
      <c r="Y57" s="223"/>
      <c r="Z57" s="223"/>
      <c r="AA57" s="223"/>
      <c r="AB57" s="223"/>
      <c r="AC57" s="191"/>
      <c r="AD57" s="255"/>
      <c r="AE57" s="255"/>
      <c r="AF57" s="260"/>
      <c r="AG57" s="260"/>
      <c r="AI57" s="260"/>
      <c r="AP57" s="260"/>
      <c r="AQ57" s="260"/>
      <c r="AR57" s="260"/>
      <c r="AS57" s="260"/>
    </row>
    <row r="58" spans="1:45" s="193" customFormat="1" ht="14.5" customHeight="1" x14ac:dyDescent="0.3">
      <c r="A58" s="314" t="s">
        <v>717</v>
      </c>
      <c r="B58" s="314" t="s">
        <v>0</v>
      </c>
      <c r="C58" s="315">
        <f t="shared" ref="C58:N58" si="10">SUM(C59:C61)</f>
        <v>5626</v>
      </c>
      <c r="D58" s="315">
        <f t="shared" si="10"/>
        <v>5630</v>
      </c>
      <c r="E58" s="315">
        <f t="shared" si="10"/>
        <v>5126</v>
      </c>
      <c r="F58" s="315">
        <f t="shared" si="10"/>
        <v>4732</v>
      </c>
      <c r="G58" s="315">
        <f t="shared" si="10"/>
        <v>5255</v>
      </c>
      <c r="H58" s="315">
        <f t="shared" si="10"/>
        <v>1729</v>
      </c>
      <c r="I58" s="315">
        <f t="shared" si="10"/>
        <v>0</v>
      </c>
      <c r="J58" s="315">
        <f t="shared" si="10"/>
        <v>0</v>
      </c>
      <c r="K58" s="315">
        <f t="shared" si="10"/>
        <v>0</v>
      </c>
      <c r="L58" s="315">
        <f t="shared" si="10"/>
        <v>0</v>
      </c>
      <c r="M58" s="315">
        <f t="shared" si="10"/>
        <v>0</v>
      </c>
      <c r="N58" s="315">
        <f t="shared" si="10"/>
        <v>0</v>
      </c>
      <c r="O58" s="315">
        <f t="shared" si="6"/>
        <v>28098</v>
      </c>
      <c r="P58" s="191"/>
      <c r="Q58" s="191"/>
      <c r="R58" s="191"/>
      <c r="S58" s="191"/>
      <c r="T58" s="191"/>
      <c r="U58" s="191"/>
      <c r="V58" s="301"/>
      <c r="W58" s="191"/>
      <c r="X58" s="191"/>
      <c r="Y58" s="223"/>
      <c r="Z58" s="223"/>
      <c r="AA58" s="223"/>
      <c r="AB58" s="223"/>
      <c r="AC58" s="223"/>
      <c r="AD58" s="271"/>
      <c r="AE58" s="271"/>
      <c r="AF58" s="260"/>
      <c r="AG58" s="260"/>
      <c r="AH58" s="260"/>
      <c r="AI58" s="260"/>
      <c r="AP58" s="260"/>
      <c r="AQ58" s="260"/>
      <c r="AR58" s="260"/>
      <c r="AS58" s="260"/>
    </row>
    <row r="59" spans="1:45" s="193" customFormat="1" ht="14.5" customHeight="1" x14ac:dyDescent="0.3">
      <c r="A59" s="274"/>
      <c r="B59" s="274" t="s">
        <v>702</v>
      </c>
      <c r="C59" s="310">
        <v>103</v>
      </c>
      <c r="D59" s="310">
        <v>54</v>
      </c>
      <c r="E59" s="310">
        <v>57</v>
      </c>
      <c r="F59" s="310">
        <v>74</v>
      </c>
      <c r="G59" s="310">
        <v>46</v>
      </c>
      <c r="H59" s="310">
        <v>15</v>
      </c>
      <c r="I59" s="310">
        <v>0</v>
      </c>
      <c r="J59" s="310">
        <v>0</v>
      </c>
      <c r="K59" s="310">
        <v>0</v>
      </c>
      <c r="L59" s="311">
        <v>0</v>
      </c>
      <c r="M59" s="311">
        <v>0</v>
      </c>
      <c r="N59" s="311">
        <v>0</v>
      </c>
      <c r="O59" s="317">
        <f t="shared" si="6"/>
        <v>349</v>
      </c>
      <c r="P59" s="191"/>
      <c r="Q59" s="191"/>
      <c r="R59" s="191"/>
      <c r="S59" s="191"/>
      <c r="T59" s="191"/>
      <c r="U59" s="191"/>
      <c r="V59" s="301"/>
      <c r="W59" s="191"/>
      <c r="X59" s="191"/>
      <c r="Y59" s="223"/>
      <c r="Z59" s="223"/>
      <c r="AA59" s="223"/>
      <c r="AB59" s="223"/>
      <c r="AC59" s="223"/>
      <c r="AD59" s="271"/>
      <c r="AE59" s="271"/>
      <c r="AF59" s="260"/>
      <c r="AG59" s="260"/>
      <c r="AH59" s="260"/>
      <c r="AP59" s="260"/>
      <c r="AQ59" s="260"/>
      <c r="AR59" s="260"/>
      <c r="AS59" s="260"/>
    </row>
    <row r="60" spans="1:45" s="193" customFormat="1" ht="14.5" customHeight="1" x14ac:dyDescent="0.3">
      <c r="A60" s="274"/>
      <c r="B60" s="274" t="s">
        <v>703</v>
      </c>
      <c r="C60" s="310">
        <v>92</v>
      </c>
      <c r="D60" s="310">
        <v>77</v>
      </c>
      <c r="E60" s="310">
        <v>66</v>
      </c>
      <c r="F60" s="310">
        <v>47</v>
      </c>
      <c r="G60" s="310">
        <v>50</v>
      </c>
      <c r="H60" s="310">
        <v>21</v>
      </c>
      <c r="I60" s="310">
        <v>0</v>
      </c>
      <c r="J60" s="310">
        <v>0</v>
      </c>
      <c r="K60" s="310">
        <v>0</v>
      </c>
      <c r="L60" s="311">
        <v>0</v>
      </c>
      <c r="M60" s="311">
        <v>0</v>
      </c>
      <c r="N60" s="311">
        <v>0</v>
      </c>
      <c r="O60" s="317">
        <f t="shared" si="6"/>
        <v>353</v>
      </c>
      <c r="P60" s="191"/>
      <c r="Q60" s="191"/>
      <c r="R60" s="191"/>
      <c r="S60" s="191"/>
      <c r="T60" s="191"/>
      <c r="U60" s="191"/>
      <c r="V60" s="301"/>
      <c r="W60" s="191"/>
      <c r="X60" s="191"/>
      <c r="Y60" s="223"/>
      <c r="Z60" s="223"/>
      <c r="AA60" s="223"/>
      <c r="AB60" s="223"/>
      <c r="AC60" s="223"/>
      <c r="AD60" s="271"/>
      <c r="AE60" s="271"/>
      <c r="AF60" s="260"/>
      <c r="AG60" s="260"/>
      <c r="AH60" s="260"/>
      <c r="AK60" s="260"/>
      <c r="AL60" s="260"/>
      <c r="AM60" s="260"/>
      <c r="AN60" s="260"/>
      <c r="AO60" s="260"/>
      <c r="AP60" s="260"/>
      <c r="AQ60" s="260"/>
      <c r="AR60" s="260"/>
      <c r="AS60" s="260"/>
    </row>
    <row r="61" spans="1:45" s="193" customFormat="1" ht="14.5" customHeight="1" x14ac:dyDescent="0.3">
      <c r="A61" s="274"/>
      <c r="B61" s="274" t="s">
        <v>705</v>
      </c>
      <c r="C61" s="310">
        <v>5431</v>
      </c>
      <c r="D61" s="310">
        <v>5499</v>
      </c>
      <c r="E61" s="310">
        <v>5003</v>
      </c>
      <c r="F61" s="310">
        <v>4611</v>
      </c>
      <c r="G61" s="310">
        <v>5159</v>
      </c>
      <c r="H61" s="310">
        <v>1693</v>
      </c>
      <c r="I61" s="310">
        <v>0</v>
      </c>
      <c r="J61" s="310">
        <v>0</v>
      </c>
      <c r="K61" s="310">
        <v>0</v>
      </c>
      <c r="L61" s="311">
        <v>0</v>
      </c>
      <c r="M61" s="311">
        <v>0</v>
      </c>
      <c r="N61" s="311">
        <v>0</v>
      </c>
      <c r="O61" s="317">
        <f t="shared" si="6"/>
        <v>27396</v>
      </c>
      <c r="P61" s="191"/>
      <c r="Q61" s="191"/>
      <c r="R61" s="191"/>
      <c r="S61" s="191"/>
      <c r="T61" s="191"/>
      <c r="U61" s="191"/>
      <c r="V61" s="301"/>
      <c r="W61" s="191"/>
      <c r="X61" s="191"/>
      <c r="Y61" s="223"/>
      <c r="Z61" s="223"/>
      <c r="AA61" s="223"/>
      <c r="AB61" s="223"/>
      <c r="AC61" s="223"/>
      <c r="AD61" s="271"/>
      <c r="AE61" s="271"/>
      <c r="AF61" s="260"/>
      <c r="AG61" s="260"/>
      <c r="AI61" s="260"/>
      <c r="AP61" s="260"/>
      <c r="AQ61" s="260"/>
      <c r="AR61" s="260"/>
      <c r="AS61" s="260"/>
    </row>
    <row r="62" spans="1:45" s="193" customFormat="1" ht="14.5" customHeight="1" x14ac:dyDescent="0.3">
      <c r="A62" s="314" t="s">
        <v>718</v>
      </c>
      <c r="B62" s="314" t="s">
        <v>0</v>
      </c>
      <c r="C62" s="315">
        <f t="shared" ref="C62:N62" si="11">SUM(C63:C65)</f>
        <v>67</v>
      </c>
      <c r="D62" s="315">
        <f t="shared" si="11"/>
        <v>78</v>
      </c>
      <c r="E62" s="315">
        <f t="shared" si="11"/>
        <v>63</v>
      </c>
      <c r="F62" s="315">
        <f t="shared" si="11"/>
        <v>76</v>
      </c>
      <c r="G62" s="315">
        <f t="shared" si="11"/>
        <v>127</v>
      </c>
      <c r="H62" s="315">
        <f t="shared" si="11"/>
        <v>27</v>
      </c>
      <c r="I62" s="315">
        <f t="shared" si="11"/>
        <v>0</v>
      </c>
      <c r="J62" s="315">
        <f t="shared" si="11"/>
        <v>0</v>
      </c>
      <c r="K62" s="315">
        <f t="shared" si="11"/>
        <v>0</v>
      </c>
      <c r="L62" s="315">
        <f t="shared" si="11"/>
        <v>0</v>
      </c>
      <c r="M62" s="315">
        <f t="shared" si="11"/>
        <v>0</v>
      </c>
      <c r="N62" s="315">
        <f t="shared" si="11"/>
        <v>0</v>
      </c>
      <c r="O62" s="315">
        <f t="shared" si="6"/>
        <v>438</v>
      </c>
      <c r="P62" s="191"/>
      <c r="Q62" s="191"/>
      <c r="R62" s="191"/>
      <c r="S62" s="191"/>
      <c r="T62" s="191"/>
      <c r="U62" s="191"/>
      <c r="V62" s="301"/>
      <c r="W62" s="191"/>
      <c r="X62" s="191"/>
      <c r="Y62" s="223"/>
      <c r="Z62" s="223"/>
      <c r="AA62" s="223"/>
      <c r="AB62" s="223"/>
      <c r="AC62" s="223"/>
      <c r="AD62" s="271"/>
      <c r="AE62" s="271"/>
      <c r="AF62" s="260"/>
      <c r="AG62" s="260"/>
      <c r="AI62" s="260"/>
      <c r="AP62" s="260"/>
      <c r="AQ62" s="260"/>
      <c r="AR62" s="260"/>
      <c r="AS62" s="260"/>
    </row>
    <row r="63" spans="1:45" s="193" customFormat="1" ht="14.5" customHeight="1" x14ac:dyDescent="0.3">
      <c r="A63" s="274"/>
      <c r="B63" s="274" t="s">
        <v>702</v>
      </c>
      <c r="C63" s="310">
        <v>33</v>
      </c>
      <c r="D63" s="310">
        <v>31</v>
      </c>
      <c r="E63" s="310">
        <v>20</v>
      </c>
      <c r="F63" s="310">
        <v>20</v>
      </c>
      <c r="G63" s="310">
        <v>26</v>
      </c>
      <c r="H63" s="310">
        <v>6</v>
      </c>
      <c r="I63" s="310">
        <v>0</v>
      </c>
      <c r="J63" s="310">
        <v>0</v>
      </c>
      <c r="K63" s="310">
        <v>0</v>
      </c>
      <c r="L63" s="311">
        <v>0</v>
      </c>
      <c r="M63" s="311">
        <v>0</v>
      </c>
      <c r="N63" s="311">
        <v>0</v>
      </c>
      <c r="O63" s="317">
        <f t="shared" si="6"/>
        <v>136</v>
      </c>
      <c r="P63" s="191"/>
      <c r="Q63" s="191"/>
      <c r="R63" s="191"/>
      <c r="S63" s="191"/>
      <c r="T63" s="191"/>
      <c r="U63" s="191"/>
      <c r="V63" s="301"/>
      <c r="W63" s="191"/>
      <c r="X63" s="191"/>
      <c r="Y63" s="223"/>
      <c r="Z63" s="223"/>
      <c r="AA63" s="223"/>
      <c r="AB63" s="223"/>
      <c r="AC63" s="223"/>
      <c r="AD63" s="271"/>
      <c r="AE63" s="271"/>
      <c r="AF63" s="260"/>
      <c r="AG63" s="260"/>
      <c r="AI63" s="260"/>
      <c r="AP63" s="260"/>
      <c r="AQ63" s="260"/>
      <c r="AR63" s="260"/>
      <c r="AS63" s="260"/>
    </row>
    <row r="64" spans="1:45" s="193" customFormat="1" ht="14.5" customHeight="1" x14ac:dyDescent="0.3">
      <c r="A64" s="274"/>
      <c r="B64" s="274" t="s">
        <v>703</v>
      </c>
      <c r="C64" s="310">
        <v>11</v>
      </c>
      <c r="D64" s="310">
        <v>5</v>
      </c>
      <c r="E64" s="310">
        <v>12</v>
      </c>
      <c r="F64" s="310">
        <v>4</v>
      </c>
      <c r="G64" s="310">
        <v>9</v>
      </c>
      <c r="H64" s="310">
        <v>5</v>
      </c>
      <c r="I64" s="310">
        <v>0</v>
      </c>
      <c r="J64" s="310">
        <v>0</v>
      </c>
      <c r="K64" s="310">
        <v>0</v>
      </c>
      <c r="L64" s="311">
        <v>0</v>
      </c>
      <c r="M64" s="311">
        <v>0</v>
      </c>
      <c r="N64" s="311">
        <v>0</v>
      </c>
      <c r="O64" s="317">
        <f t="shared" si="6"/>
        <v>46</v>
      </c>
      <c r="P64" s="191"/>
      <c r="Q64" s="191"/>
      <c r="R64" s="191"/>
      <c r="S64" s="191"/>
      <c r="T64" s="191"/>
      <c r="U64" s="191"/>
      <c r="V64" s="301"/>
      <c r="W64" s="191"/>
      <c r="X64" s="191"/>
      <c r="Y64" s="223"/>
      <c r="Z64" s="223"/>
      <c r="AA64" s="223"/>
      <c r="AB64" s="223"/>
      <c r="AC64" s="223"/>
      <c r="AD64" s="271"/>
      <c r="AE64" s="271"/>
      <c r="AF64" s="260"/>
      <c r="AG64" s="260"/>
      <c r="AI64" s="260"/>
      <c r="AP64" s="260"/>
      <c r="AQ64" s="260"/>
      <c r="AR64" s="260"/>
      <c r="AS64" s="260"/>
    </row>
    <row r="65" spans="1:45" s="193" customFormat="1" ht="14.5" customHeight="1" x14ac:dyDescent="0.3">
      <c r="A65" s="274"/>
      <c r="B65" s="274" t="s">
        <v>705</v>
      </c>
      <c r="C65" s="310">
        <v>23</v>
      </c>
      <c r="D65" s="310">
        <v>42</v>
      </c>
      <c r="E65" s="310">
        <v>31</v>
      </c>
      <c r="F65" s="310">
        <v>52</v>
      </c>
      <c r="G65" s="310">
        <v>92</v>
      </c>
      <c r="H65" s="310">
        <v>16</v>
      </c>
      <c r="I65" s="310">
        <v>0</v>
      </c>
      <c r="J65" s="310">
        <v>0</v>
      </c>
      <c r="K65" s="310">
        <v>0</v>
      </c>
      <c r="L65" s="311">
        <v>0</v>
      </c>
      <c r="M65" s="311">
        <v>0</v>
      </c>
      <c r="N65" s="311">
        <v>0</v>
      </c>
      <c r="O65" s="317">
        <f t="shared" si="6"/>
        <v>256</v>
      </c>
      <c r="P65" s="191"/>
      <c r="Q65" s="191"/>
      <c r="R65" s="191"/>
      <c r="S65" s="191"/>
      <c r="T65" s="191"/>
      <c r="U65" s="191"/>
      <c r="V65" s="301"/>
      <c r="W65" s="191"/>
      <c r="X65" s="191"/>
      <c r="Y65" s="223"/>
      <c r="Z65" s="223"/>
      <c r="AA65" s="223"/>
      <c r="AB65" s="223"/>
      <c r="AC65" s="223"/>
      <c r="AD65" s="271"/>
      <c r="AE65" s="271"/>
      <c r="AF65" s="260"/>
      <c r="AG65" s="260"/>
      <c r="AI65" s="260"/>
      <c r="AP65" s="260"/>
      <c r="AQ65" s="260"/>
      <c r="AR65" s="260"/>
      <c r="AS65" s="260"/>
    </row>
    <row r="66" spans="1:45" s="193" customFormat="1" ht="14.5" customHeight="1" x14ac:dyDescent="0.3">
      <c r="A66" s="314" t="s">
        <v>719</v>
      </c>
      <c r="B66" s="314" t="s">
        <v>0</v>
      </c>
      <c r="C66" s="315">
        <f t="shared" ref="C66:N66" si="12">SUM(C67:C69)</f>
        <v>9732</v>
      </c>
      <c r="D66" s="315">
        <f t="shared" si="12"/>
        <v>9023</v>
      </c>
      <c r="E66" s="315">
        <f t="shared" si="12"/>
        <v>8785</v>
      </c>
      <c r="F66" s="315">
        <f t="shared" si="12"/>
        <v>10804</v>
      </c>
      <c r="G66" s="315">
        <f t="shared" si="12"/>
        <v>12631</v>
      </c>
      <c r="H66" s="315">
        <f t="shared" si="12"/>
        <v>4127</v>
      </c>
      <c r="I66" s="315">
        <f t="shared" si="12"/>
        <v>0</v>
      </c>
      <c r="J66" s="315">
        <f t="shared" si="12"/>
        <v>0</v>
      </c>
      <c r="K66" s="315">
        <f t="shared" si="12"/>
        <v>0</v>
      </c>
      <c r="L66" s="315">
        <f t="shared" si="12"/>
        <v>0</v>
      </c>
      <c r="M66" s="315">
        <f t="shared" si="12"/>
        <v>0</v>
      </c>
      <c r="N66" s="315">
        <f t="shared" si="12"/>
        <v>0</v>
      </c>
      <c r="O66" s="315">
        <f t="shared" si="6"/>
        <v>55102</v>
      </c>
      <c r="P66" s="191"/>
      <c r="Q66" s="191"/>
      <c r="R66" s="191"/>
      <c r="S66" s="191"/>
      <c r="T66" s="191"/>
      <c r="U66" s="191"/>
      <c r="V66" s="301"/>
      <c r="W66" s="191"/>
      <c r="X66" s="191"/>
      <c r="Y66" s="223"/>
      <c r="Z66" s="223"/>
      <c r="AA66" s="223"/>
      <c r="AB66" s="223"/>
      <c r="AC66" s="223"/>
      <c r="AD66" s="271"/>
      <c r="AE66" s="271"/>
      <c r="AF66" s="260"/>
      <c r="AG66" s="260"/>
      <c r="AI66" s="260"/>
      <c r="AP66" s="260"/>
      <c r="AQ66" s="260"/>
      <c r="AR66" s="260"/>
      <c r="AS66" s="260"/>
    </row>
    <row r="67" spans="1:45" s="193" customFormat="1" ht="14.5" customHeight="1" x14ac:dyDescent="0.3">
      <c r="A67" s="274"/>
      <c r="B67" s="274" t="s">
        <v>702</v>
      </c>
      <c r="C67" s="310">
        <v>4096</v>
      </c>
      <c r="D67" s="310">
        <v>3943</v>
      </c>
      <c r="E67" s="310">
        <v>3876</v>
      </c>
      <c r="F67" s="310">
        <v>4382</v>
      </c>
      <c r="G67" s="310">
        <v>4430</v>
      </c>
      <c r="H67" s="310">
        <v>1426</v>
      </c>
      <c r="I67" s="310">
        <v>0</v>
      </c>
      <c r="J67" s="310">
        <v>0</v>
      </c>
      <c r="K67" s="310">
        <v>0</v>
      </c>
      <c r="L67" s="311">
        <v>0</v>
      </c>
      <c r="M67" s="311">
        <v>0</v>
      </c>
      <c r="N67" s="311">
        <v>0</v>
      </c>
      <c r="O67" s="317">
        <f t="shared" si="6"/>
        <v>22153</v>
      </c>
      <c r="P67" s="191"/>
      <c r="Q67" s="191"/>
      <c r="R67" s="191"/>
      <c r="S67" s="191"/>
      <c r="T67" s="191"/>
      <c r="U67" s="191"/>
      <c r="V67" s="301"/>
      <c r="W67" s="191"/>
      <c r="X67" s="191"/>
      <c r="Y67" s="223"/>
      <c r="Z67" s="223"/>
      <c r="AA67" s="223"/>
      <c r="AB67" s="223"/>
      <c r="AC67" s="223"/>
      <c r="AD67" s="271"/>
      <c r="AE67" s="271"/>
      <c r="AF67" s="260"/>
      <c r="AG67" s="260"/>
      <c r="AI67" s="260"/>
      <c r="AP67" s="260"/>
      <c r="AQ67" s="260"/>
      <c r="AR67" s="260"/>
      <c r="AS67" s="260"/>
    </row>
    <row r="68" spans="1:45" s="193" customFormat="1" ht="14.5" customHeight="1" x14ac:dyDescent="0.3">
      <c r="A68" s="274"/>
      <c r="B68" s="274" t="s">
        <v>703</v>
      </c>
      <c r="C68" s="310">
        <v>1073</v>
      </c>
      <c r="D68" s="310">
        <v>1042</v>
      </c>
      <c r="E68" s="310">
        <v>1017</v>
      </c>
      <c r="F68" s="310">
        <v>1197</v>
      </c>
      <c r="G68" s="310">
        <v>1119</v>
      </c>
      <c r="H68" s="310">
        <v>378</v>
      </c>
      <c r="I68" s="310">
        <v>0</v>
      </c>
      <c r="J68" s="310">
        <v>0</v>
      </c>
      <c r="K68" s="310">
        <v>0</v>
      </c>
      <c r="L68" s="311">
        <v>0</v>
      </c>
      <c r="M68" s="311">
        <v>0</v>
      </c>
      <c r="N68" s="311">
        <v>0</v>
      </c>
      <c r="O68" s="317">
        <f t="shared" si="6"/>
        <v>5826</v>
      </c>
      <c r="P68" s="191"/>
      <c r="Q68" s="191"/>
      <c r="R68" s="191"/>
      <c r="S68" s="191"/>
      <c r="T68" s="191"/>
      <c r="U68" s="191"/>
      <c r="V68" s="301"/>
      <c r="W68" s="191"/>
      <c r="X68" s="191"/>
      <c r="Y68" s="223"/>
      <c r="Z68" s="223"/>
      <c r="AA68" s="223"/>
      <c r="AB68" s="223"/>
      <c r="AC68" s="223"/>
      <c r="AD68" s="271"/>
      <c r="AE68" s="271"/>
      <c r="AF68" s="260"/>
      <c r="AG68" s="260"/>
      <c r="AI68" s="260"/>
      <c r="AP68" s="260"/>
      <c r="AQ68" s="260"/>
      <c r="AR68" s="260"/>
      <c r="AS68" s="260"/>
    </row>
    <row r="69" spans="1:45" s="193" customFormat="1" ht="14.5" customHeight="1" x14ac:dyDescent="0.3">
      <c r="A69" s="274"/>
      <c r="B69" s="274" t="s">
        <v>705</v>
      </c>
      <c r="C69" s="310">
        <v>4563</v>
      </c>
      <c r="D69" s="310">
        <v>4038</v>
      </c>
      <c r="E69" s="310">
        <v>3892</v>
      </c>
      <c r="F69" s="310">
        <v>5225</v>
      </c>
      <c r="G69" s="310">
        <v>7082</v>
      </c>
      <c r="H69" s="310">
        <v>2323</v>
      </c>
      <c r="I69" s="310">
        <v>0</v>
      </c>
      <c r="J69" s="310">
        <v>0</v>
      </c>
      <c r="K69" s="310">
        <v>0</v>
      </c>
      <c r="L69" s="311">
        <v>0</v>
      </c>
      <c r="M69" s="311">
        <v>0</v>
      </c>
      <c r="N69" s="311">
        <v>0</v>
      </c>
      <c r="O69" s="317">
        <f t="shared" si="6"/>
        <v>27123</v>
      </c>
      <c r="P69" s="191"/>
      <c r="Q69" s="191"/>
      <c r="R69" s="191"/>
      <c r="S69" s="191"/>
      <c r="T69" s="191"/>
      <c r="U69" s="191"/>
      <c r="V69" s="301"/>
      <c r="W69" s="191"/>
      <c r="X69" s="191"/>
      <c r="Y69" s="223"/>
      <c r="Z69" s="223"/>
      <c r="AA69" s="223"/>
      <c r="AB69" s="223"/>
      <c r="AC69" s="223"/>
      <c r="AD69" s="271"/>
      <c r="AE69" s="271"/>
      <c r="AF69" s="260"/>
      <c r="AG69" s="260"/>
      <c r="AI69" s="260"/>
      <c r="AP69" s="260"/>
      <c r="AQ69" s="260"/>
      <c r="AR69" s="260"/>
      <c r="AS69" s="260"/>
    </row>
    <row r="70" spans="1:45" s="193" customFormat="1" ht="14.5" customHeight="1" x14ac:dyDescent="0.3">
      <c r="A70" s="314" t="s">
        <v>720</v>
      </c>
      <c r="B70" s="314" t="s">
        <v>0</v>
      </c>
      <c r="C70" s="315">
        <f t="shared" ref="C70:N70" si="13">SUM(C71:C73)</f>
        <v>99</v>
      </c>
      <c r="D70" s="315">
        <f t="shared" si="13"/>
        <v>82</v>
      </c>
      <c r="E70" s="315">
        <f t="shared" si="13"/>
        <v>84</v>
      </c>
      <c r="F70" s="315">
        <f t="shared" si="13"/>
        <v>102</v>
      </c>
      <c r="G70" s="315">
        <f t="shared" si="13"/>
        <v>84</v>
      </c>
      <c r="H70" s="315">
        <f t="shared" si="13"/>
        <v>24</v>
      </c>
      <c r="I70" s="315">
        <f t="shared" si="13"/>
        <v>0</v>
      </c>
      <c r="J70" s="315">
        <f t="shared" si="13"/>
        <v>0</v>
      </c>
      <c r="K70" s="315">
        <f t="shared" si="13"/>
        <v>0</v>
      </c>
      <c r="L70" s="315">
        <f t="shared" si="13"/>
        <v>0</v>
      </c>
      <c r="M70" s="315">
        <f t="shared" si="13"/>
        <v>0</v>
      </c>
      <c r="N70" s="315">
        <f t="shared" si="13"/>
        <v>0</v>
      </c>
      <c r="O70" s="315">
        <f t="shared" si="6"/>
        <v>475</v>
      </c>
      <c r="P70" s="191"/>
      <c r="Q70" s="191"/>
      <c r="R70" s="191"/>
      <c r="S70" s="191"/>
      <c r="T70" s="191"/>
      <c r="U70" s="191"/>
      <c r="V70" s="301"/>
      <c r="W70" s="191"/>
      <c r="X70" s="191"/>
      <c r="Y70" s="223"/>
      <c r="Z70" s="223"/>
      <c r="AA70" s="223"/>
      <c r="AB70" s="223"/>
      <c r="AC70" s="223"/>
      <c r="AD70" s="271"/>
      <c r="AE70" s="271"/>
      <c r="AF70" s="260"/>
      <c r="AG70" s="260"/>
      <c r="AI70" s="260"/>
      <c r="AP70" s="260"/>
      <c r="AQ70" s="260"/>
      <c r="AR70" s="260"/>
      <c r="AS70" s="260"/>
    </row>
    <row r="71" spans="1:45" s="193" customFormat="1" ht="14.5" customHeight="1" x14ac:dyDescent="0.3">
      <c r="A71" s="274"/>
      <c r="B71" s="274" t="s">
        <v>702</v>
      </c>
      <c r="C71" s="310">
        <v>46</v>
      </c>
      <c r="D71" s="310">
        <v>44</v>
      </c>
      <c r="E71" s="310">
        <v>43</v>
      </c>
      <c r="F71" s="310">
        <v>57</v>
      </c>
      <c r="G71" s="310">
        <v>33</v>
      </c>
      <c r="H71" s="310">
        <v>9</v>
      </c>
      <c r="I71" s="310">
        <v>0</v>
      </c>
      <c r="J71" s="310">
        <v>0</v>
      </c>
      <c r="K71" s="310">
        <v>0</v>
      </c>
      <c r="L71" s="311">
        <v>0</v>
      </c>
      <c r="M71" s="311">
        <v>0</v>
      </c>
      <c r="N71" s="311">
        <v>0</v>
      </c>
      <c r="O71" s="317">
        <f t="shared" si="6"/>
        <v>232</v>
      </c>
      <c r="P71" s="191"/>
      <c r="Q71" s="191"/>
      <c r="R71" s="191"/>
      <c r="S71" s="191"/>
      <c r="T71" s="191"/>
      <c r="U71" s="191"/>
      <c r="V71" s="301"/>
      <c r="W71" s="191"/>
      <c r="X71" s="191"/>
      <c r="Y71" s="223"/>
      <c r="Z71" s="223"/>
      <c r="AA71" s="223"/>
      <c r="AB71" s="223"/>
      <c r="AC71" s="223"/>
      <c r="AD71" s="271"/>
      <c r="AE71" s="271"/>
      <c r="AF71" s="260"/>
      <c r="AG71" s="260"/>
      <c r="AI71" s="260"/>
      <c r="AP71" s="260"/>
      <c r="AQ71" s="260"/>
      <c r="AR71" s="260"/>
      <c r="AS71" s="260"/>
    </row>
    <row r="72" spans="1:45" s="193" customFormat="1" ht="14.5" customHeight="1" x14ac:dyDescent="0.3">
      <c r="A72" s="274"/>
      <c r="B72" s="274" t="s">
        <v>703</v>
      </c>
      <c r="C72" s="310">
        <v>15</v>
      </c>
      <c r="D72" s="310">
        <v>10</v>
      </c>
      <c r="E72" s="310">
        <v>13</v>
      </c>
      <c r="F72" s="310">
        <v>11</v>
      </c>
      <c r="G72" s="310">
        <v>8</v>
      </c>
      <c r="H72" s="310">
        <v>2</v>
      </c>
      <c r="I72" s="310">
        <v>0</v>
      </c>
      <c r="J72" s="310">
        <v>0</v>
      </c>
      <c r="K72" s="310">
        <v>0</v>
      </c>
      <c r="L72" s="311">
        <v>0</v>
      </c>
      <c r="M72" s="311">
        <v>0</v>
      </c>
      <c r="N72" s="311">
        <v>0</v>
      </c>
      <c r="O72" s="317">
        <f t="shared" si="6"/>
        <v>59</v>
      </c>
      <c r="P72" s="191"/>
      <c r="Q72" s="191"/>
      <c r="R72" s="191"/>
      <c r="S72" s="191"/>
      <c r="T72" s="191"/>
      <c r="U72" s="191"/>
      <c r="V72" s="301"/>
      <c r="W72" s="191"/>
      <c r="X72" s="191"/>
      <c r="Y72" s="223"/>
      <c r="Z72" s="223"/>
      <c r="AA72" s="223"/>
      <c r="AB72" s="223"/>
      <c r="AC72" s="223"/>
      <c r="AD72" s="271"/>
      <c r="AE72" s="271"/>
      <c r="AF72" s="260"/>
      <c r="AG72" s="260"/>
      <c r="AI72" s="260"/>
      <c r="AP72" s="260"/>
      <c r="AQ72" s="260"/>
      <c r="AR72" s="260"/>
      <c r="AS72" s="260"/>
    </row>
    <row r="73" spans="1:45" s="193" customFormat="1" ht="14.5" customHeight="1" x14ac:dyDescent="0.3">
      <c r="A73" s="274"/>
      <c r="B73" s="274" t="s">
        <v>705</v>
      </c>
      <c r="C73" s="310">
        <v>38</v>
      </c>
      <c r="D73" s="310">
        <v>28</v>
      </c>
      <c r="E73" s="310">
        <v>28</v>
      </c>
      <c r="F73" s="310">
        <v>34</v>
      </c>
      <c r="G73" s="310">
        <v>43</v>
      </c>
      <c r="H73" s="310">
        <v>13</v>
      </c>
      <c r="I73" s="310">
        <v>0</v>
      </c>
      <c r="J73" s="310">
        <v>0</v>
      </c>
      <c r="K73" s="310">
        <v>0</v>
      </c>
      <c r="L73" s="311">
        <v>0</v>
      </c>
      <c r="M73" s="311">
        <v>0</v>
      </c>
      <c r="N73" s="311">
        <v>0</v>
      </c>
      <c r="O73" s="317">
        <f t="shared" si="6"/>
        <v>184</v>
      </c>
      <c r="P73" s="191"/>
      <c r="Q73" s="191"/>
      <c r="R73" s="191"/>
      <c r="S73" s="191"/>
      <c r="T73" s="191"/>
      <c r="U73" s="191"/>
      <c r="V73" s="301"/>
      <c r="W73" s="191"/>
      <c r="X73" s="191"/>
      <c r="Y73" s="223"/>
      <c r="Z73" s="223"/>
      <c r="AA73" s="223"/>
      <c r="AB73" s="223"/>
      <c r="AC73" s="223"/>
      <c r="AD73" s="271"/>
      <c r="AE73" s="271"/>
      <c r="AF73" s="260"/>
      <c r="AG73" s="260"/>
      <c r="AI73" s="260"/>
      <c r="AP73" s="260"/>
      <c r="AQ73" s="260"/>
      <c r="AR73" s="260"/>
      <c r="AS73" s="260"/>
    </row>
    <row r="74" spans="1:45" s="193" customFormat="1" ht="14.5" customHeight="1" x14ac:dyDescent="0.3">
      <c r="A74" s="314" t="s">
        <v>721</v>
      </c>
      <c r="B74" s="314" t="s">
        <v>0</v>
      </c>
      <c r="C74" s="315">
        <f t="shared" ref="C74:N74" si="14">SUM(C75:C77)</f>
        <v>424</v>
      </c>
      <c r="D74" s="315">
        <f t="shared" si="14"/>
        <v>383</v>
      </c>
      <c r="E74" s="315">
        <f t="shared" si="14"/>
        <v>345</v>
      </c>
      <c r="F74" s="315">
        <f t="shared" si="14"/>
        <v>442</v>
      </c>
      <c r="G74" s="315">
        <f t="shared" si="14"/>
        <v>525</v>
      </c>
      <c r="H74" s="315">
        <f t="shared" si="14"/>
        <v>132</v>
      </c>
      <c r="I74" s="315">
        <f t="shared" si="14"/>
        <v>0</v>
      </c>
      <c r="J74" s="315">
        <f t="shared" si="14"/>
        <v>0</v>
      </c>
      <c r="K74" s="315">
        <f t="shared" si="14"/>
        <v>0</v>
      </c>
      <c r="L74" s="315">
        <f t="shared" si="14"/>
        <v>0</v>
      </c>
      <c r="M74" s="315">
        <f t="shared" si="14"/>
        <v>0</v>
      </c>
      <c r="N74" s="315">
        <f t="shared" si="14"/>
        <v>0</v>
      </c>
      <c r="O74" s="315">
        <f t="shared" si="6"/>
        <v>2251</v>
      </c>
      <c r="P74" s="191"/>
      <c r="Q74" s="191"/>
      <c r="R74" s="191"/>
      <c r="S74" s="191"/>
      <c r="T74" s="191"/>
      <c r="U74" s="191"/>
      <c r="V74" s="301"/>
      <c r="W74" s="191"/>
      <c r="X74" s="191"/>
      <c r="Y74" s="223"/>
      <c r="Z74" s="223"/>
      <c r="AA74" s="223"/>
      <c r="AB74" s="223"/>
      <c r="AC74" s="223"/>
      <c r="AD74" s="271"/>
      <c r="AE74" s="271"/>
      <c r="AF74" s="260"/>
      <c r="AG74" s="260"/>
      <c r="AI74" s="260"/>
      <c r="AP74" s="260"/>
      <c r="AQ74" s="260"/>
      <c r="AR74" s="260"/>
      <c r="AS74" s="260"/>
    </row>
    <row r="75" spans="1:45" s="193" customFormat="1" ht="14.5" customHeight="1" x14ac:dyDescent="0.3">
      <c r="A75" s="274"/>
      <c r="B75" s="274" t="s">
        <v>702</v>
      </c>
      <c r="C75" s="310">
        <v>296</v>
      </c>
      <c r="D75" s="310">
        <v>260</v>
      </c>
      <c r="E75" s="310">
        <v>243</v>
      </c>
      <c r="F75" s="310">
        <v>279</v>
      </c>
      <c r="G75" s="310">
        <v>279</v>
      </c>
      <c r="H75" s="310">
        <v>80</v>
      </c>
      <c r="I75" s="310">
        <v>0</v>
      </c>
      <c r="J75" s="310">
        <v>0</v>
      </c>
      <c r="K75" s="310">
        <v>0</v>
      </c>
      <c r="L75" s="311">
        <v>0</v>
      </c>
      <c r="M75" s="311">
        <v>0</v>
      </c>
      <c r="N75" s="311">
        <v>0</v>
      </c>
      <c r="O75" s="317">
        <f t="shared" si="6"/>
        <v>1437</v>
      </c>
      <c r="P75" s="191"/>
      <c r="Q75" s="191"/>
      <c r="R75" s="191"/>
      <c r="S75" s="191"/>
      <c r="T75" s="191"/>
      <c r="U75" s="191"/>
      <c r="V75" s="301"/>
      <c r="W75" s="191"/>
      <c r="X75" s="191"/>
      <c r="Y75" s="223"/>
      <c r="Z75" s="223"/>
      <c r="AA75" s="223"/>
      <c r="AB75" s="223"/>
      <c r="AC75" s="223"/>
      <c r="AD75" s="271"/>
      <c r="AE75" s="271"/>
      <c r="AF75" s="260"/>
      <c r="AG75" s="260"/>
      <c r="AI75" s="260"/>
      <c r="AP75" s="260"/>
      <c r="AQ75" s="260"/>
      <c r="AR75" s="260"/>
      <c r="AS75" s="260"/>
    </row>
    <row r="76" spans="1:45" s="193" customFormat="1" ht="14.5" customHeight="1" x14ac:dyDescent="0.3">
      <c r="A76" s="274"/>
      <c r="B76" s="274" t="s">
        <v>703</v>
      </c>
      <c r="C76" s="310">
        <v>83</v>
      </c>
      <c r="D76" s="310">
        <v>110</v>
      </c>
      <c r="E76" s="310">
        <v>83</v>
      </c>
      <c r="F76" s="310">
        <v>91</v>
      </c>
      <c r="G76" s="310">
        <v>99</v>
      </c>
      <c r="H76" s="310">
        <v>36</v>
      </c>
      <c r="I76" s="310">
        <v>0</v>
      </c>
      <c r="J76" s="310">
        <v>0</v>
      </c>
      <c r="K76" s="310">
        <v>0</v>
      </c>
      <c r="L76" s="311">
        <v>0</v>
      </c>
      <c r="M76" s="311">
        <v>0</v>
      </c>
      <c r="N76" s="311">
        <v>0</v>
      </c>
      <c r="O76" s="317">
        <f t="shared" si="6"/>
        <v>502</v>
      </c>
      <c r="P76" s="191"/>
      <c r="Q76" s="191"/>
      <c r="R76" s="191"/>
      <c r="S76" s="191"/>
      <c r="T76" s="191"/>
      <c r="U76" s="191"/>
      <c r="V76" s="301"/>
      <c r="W76" s="191"/>
      <c r="X76" s="191"/>
      <c r="Y76" s="223"/>
      <c r="Z76" s="223"/>
      <c r="AA76" s="223"/>
      <c r="AB76" s="223"/>
      <c r="AC76" s="223"/>
      <c r="AD76" s="271"/>
      <c r="AE76" s="271"/>
      <c r="AF76" s="260"/>
      <c r="AG76" s="260"/>
      <c r="AI76" s="260"/>
      <c r="AP76" s="260"/>
      <c r="AQ76" s="260"/>
      <c r="AR76" s="260"/>
      <c r="AS76" s="260"/>
    </row>
    <row r="77" spans="1:45" s="193" customFormat="1" ht="14.5" customHeight="1" x14ac:dyDescent="0.3">
      <c r="A77" s="274"/>
      <c r="B77" s="274" t="s">
        <v>705</v>
      </c>
      <c r="C77" s="310">
        <v>45</v>
      </c>
      <c r="D77" s="310">
        <v>13</v>
      </c>
      <c r="E77" s="310">
        <v>19</v>
      </c>
      <c r="F77" s="310">
        <v>72</v>
      </c>
      <c r="G77" s="310">
        <v>147</v>
      </c>
      <c r="H77" s="310">
        <v>16</v>
      </c>
      <c r="I77" s="310">
        <v>0</v>
      </c>
      <c r="J77" s="310">
        <v>0</v>
      </c>
      <c r="K77" s="310">
        <v>0</v>
      </c>
      <c r="L77" s="311">
        <v>0</v>
      </c>
      <c r="M77" s="311">
        <v>0</v>
      </c>
      <c r="N77" s="311">
        <v>0</v>
      </c>
      <c r="O77" s="317">
        <f t="shared" si="6"/>
        <v>312</v>
      </c>
      <c r="P77" s="191"/>
      <c r="Q77" s="191"/>
      <c r="R77" s="191"/>
      <c r="S77" s="191"/>
      <c r="T77" s="191"/>
      <c r="U77" s="191"/>
      <c r="V77" s="301"/>
      <c r="W77" s="191"/>
      <c r="X77" s="191"/>
      <c r="Y77" s="223"/>
      <c r="Z77" s="223"/>
      <c r="AA77" s="223"/>
      <c r="AB77" s="223"/>
      <c r="AC77" s="223"/>
      <c r="AD77" s="271"/>
      <c r="AE77" s="271"/>
      <c r="AF77" s="260"/>
      <c r="AG77" s="260"/>
      <c r="AI77" s="260"/>
      <c r="AP77" s="260"/>
      <c r="AQ77" s="260"/>
      <c r="AR77" s="260"/>
      <c r="AS77" s="260"/>
    </row>
    <row r="78" spans="1:45" s="193" customFormat="1" ht="14.5" customHeight="1" x14ac:dyDescent="0.3">
      <c r="A78" s="314" t="s">
        <v>722</v>
      </c>
      <c r="B78" s="314" t="s">
        <v>0</v>
      </c>
      <c r="C78" s="315">
        <f t="shared" ref="C78:N78" si="15">SUM(C79:C81)</f>
        <v>21</v>
      </c>
      <c r="D78" s="315">
        <f t="shared" si="15"/>
        <v>46</v>
      </c>
      <c r="E78" s="315">
        <f t="shared" si="15"/>
        <v>35</v>
      </c>
      <c r="F78" s="315">
        <f t="shared" si="15"/>
        <v>31</v>
      </c>
      <c r="G78" s="315">
        <f t="shared" si="15"/>
        <v>35</v>
      </c>
      <c r="H78" s="315">
        <f t="shared" si="15"/>
        <v>93</v>
      </c>
      <c r="I78" s="315">
        <f t="shared" si="15"/>
        <v>0</v>
      </c>
      <c r="J78" s="315">
        <f t="shared" si="15"/>
        <v>0</v>
      </c>
      <c r="K78" s="315">
        <f t="shared" si="15"/>
        <v>0</v>
      </c>
      <c r="L78" s="315">
        <f t="shared" si="15"/>
        <v>0</v>
      </c>
      <c r="M78" s="315">
        <f t="shared" si="15"/>
        <v>0</v>
      </c>
      <c r="N78" s="315">
        <f t="shared" si="15"/>
        <v>0</v>
      </c>
      <c r="O78" s="315">
        <f t="shared" si="6"/>
        <v>261</v>
      </c>
      <c r="P78" s="191"/>
      <c r="Q78" s="191"/>
      <c r="R78" s="191"/>
      <c r="S78" s="191"/>
      <c r="T78" s="191"/>
      <c r="U78" s="191"/>
      <c r="V78" s="301"/>
      <c r="W78" s="191"/>
      <c r="X78" s="191"/>
      <c r="Y78" s="223"/>
      <c r="Z78" s="223"/>
      <c r="AA78" s="223"/>
      <c r="AB78" s="223"/>
      <c r="AC78" s="223"/>
      <c r="AD78" s="271"/>
      <c r="AE78" s="271"/>
      <c r="AF78" s="260"/>
      <c r="AG78" s="260"/>
      <c r="AI78" s="260"/>
      <c r="AP78" s="260"/>
      <c r="AQ78" s="260"/>
      <c r="AR78" s="260"/>
      <c r="AS78" s="260"/>
    </row>
    <row r="79" spans="1:45" s="193" customFormat="1" ht="14.5" customHeight="1" x14ac:dyDescent="0.3">
      <c r="A79" s="274"/>
      <c r="B79" s="274" t="s">
        <v>702</v>
      </c>
      <c r="C79" s="310">
        <v>6</v>
      </c>
      <c r="D79" s="310">
        <v>16</v>
      </c>
      <c r="E79" s="310">
        <v>19</v>
      </c>
      <c r="F79" s="310">
        <v>5</v>
      </c>
      <c r="G79" s="310">
        <v>18</v>
      </c>
      <c r="H79" s="310">
        <v>29</v>
      </c>
      <c r="I79" s="310">
        <v>0</v>
      </c>
      <c r="J79" s="310">
        <v>0</v>
      </c>
      <c r="K79" s="310">
        <v>0</v>
      </c>
      <c r="L79" s="311">
        <v>0</v>
      </c>
      <c r="M79" s="311">
        <v>0</v>
      </c>
      <c r="N79" s="311">
        <v>0</v>
      </c>
      <c r="O79" s="317">
        <f t="shared" si="6"/>
        <v>93</v>
      </c>
      <c r="P79" s="191"/>
      <c r="Q79" s="191"/>
      <c r="R79" s="191"/>
      <c r="S79" s="191"/>
      <c r="T79" s="191"/>
      <c r="U79" s="191"/>
      <c r="V79" s="301"/>
      <c r="W79" s="191"/>
      <c r="X79" s="191"/>
      <c r="Y79" s="223"/>
      <c r="Z79" s="223"/>
      <c r="AA79" s="223"/>
      <c r="AB79" s="223"/>
      <c r="AC79" s="223"/>
      <c r="AD79" s="271"/>
      <c r="AE79" s="271"/>
      <c r="AF79" s="260"/>
      <c r="AG79" s="260"/>
      <c r="AI79" s="260"/>
      <c r="AP79" s="260"/>
      <c r="AQ79" s="260"/>
      <c r="AR79" s="260"/>
      <c r="AS79" s="260"/>
    </row>
    <row r="80" spans="1:45" s="193" customFormat="1" ht="14.5" customHeight="1" x14ac:dyDescent="0.3">
      <c r="A80" s="274"/>
      <c r="B80" s="274" t="s">
        <v>703</v>
      </c>
      <c r="C80" s="310">
        <v>7</v>
      </c>
      <c r="D80" s="310">
        <v>8</v>
      </c>
      <c r="E80" s="310">
        <v>2</v>
      </c>
      <c r="F80" s="310">
        <v>5</v>
      </c>
      <c r="G80" s="310">
        <v>4</v>
      </c>
      <c r="H80" s="310">
        <v>10</v>
      </c>
      <c r="I80" s="310">
        <v>0</v>
      </c>
      <c r="J80" s="310">
        <v>0</v>
      </c>
      <c r="K80" s="310">
        <v>0</v>
      </c>
      <c r="L80" s="311">
        <v>0</v>
      </c>
      <c r="M80" s="311">
        <v>0</v>
      </c>
      <c r="N80" s="311">
        <v>0</v>
      </c>
      <c r="O80" s="317">
        <f t="shared" si="6"/>
        <v>36</v>
      </c>
      <c r="P80" s="191"/>
      <c r="Q80" s="191"/>
      <c r="R80" s="191"/>
      <c r="S80" s="191"/>
      <c r="T80" s="191"/>
      <c r="U80" s="191"/>
      <c r="V80" s="301"/>
      <c r="W80" s="191"/>
      <c r="X80" s="191"/>
      <c r="Y80" s="223"/>
      <c r="Z80" s="223"/>
      <c r="AA80" s="223"/>
      <c r="AB80" s="223"/>
      <c r="AC80" s="223"/>
      <c r="AD80" s="271"/>
      <c r="AE80" s="271"/>
      <c r="AF80" s="260"/>
      <c r="AG80" s="260"/>
      <c r="AI80" s="260"/>
      <c r="AP80" s="260"/>
      <c r="AQ80" s="260"/>
      <c r="AR80" s="260"/>
      <c r="AS80" s="260"/>
    </row>
    <row r="81" spans="1:45" s="193" customFormat="1" ht="14.5" customHeight="1" x14ac:dyDescent="0.3">
      <c r="A81" s="274"/>
      <c r="B81" s="274" t="s">
        <v>705</v>
      </c>
      <c r="C81" s="310">
        <v>8</v>
      </c>
      <c r="D81" s="310">
        <v>22</v>
      </c>
      <c r="E81" s="310">
        <v>14</v>
      </c>
      <c r="F81" s="310">
        <v>21</v>
      </c>
      <c r="G81" s="310">
        <v>13</v>
      </c>
      <c r="H81" s="310">
        <v>54</v>
      </c>
      <c r="I81" s="310">
        <v>0</v>
      </c>
      <c r="J81" s="310">
        <v>0</v>
      </c>
      <c r="K81" s="310">
        <v>0</v>
      </c>
      <c r="L81" s="311">
        <v>0</v>
      </c>
      <c r="M81" s="311">
        <v>0</v>
      </c>
      <c r="N81" s="311">
        <v>0</v>
      </c>
      <c r="O81" s="317">
        <f t="shared" si="6"/>
        <v>132</v>
      </c>
      <c r="P81" s="191"/>
      <c r="Q81" s="191"/>
      <c r="R81" s="191"/>
      <c r="S81" s="191"/>
      <c r="T81" s="191"/>
      <c r="U81" s="191"/>
      <c r="V81" s="301"/>
      <c r="W81" s="191"/>
      <c r="X81" s="191"/>
      <c r="Y81" s="223"/>
      <c r="Z81" s="223"/>
      <c r="AA81" s="223"/>
      <c r="AB81" s="223"/>
      <c r="AC81" s="223"/>
      <c r="AD81" s="271"/>
      <c r="AE81" s="271"/>
      <c r="AF81" s="260"/>
      <c r="AG81" s="260"/>
      <c r="AI81" s="260"/>
      <c r="AP81" s="260"/>
      <c r="AQ81" s="260"/>
      <c r="AR81" s="260"/>
      <c r="AS81" s="260"/>
    </row>
    <row r="82" spans="1:45" s="193" customFormat="1" ht="14.5" customHeight="1" x14ac:dyDescent="0.3">
      <c r="A82" s="314" t="s">
        <v>683</v>
      </c>
      <c r="B82" s="314" t="s">
        <v>0</v>
      </c>
      <c r="C82" s="315">
        <f t="shared" ref="C82:N82" si="16">SUM(C83:C85)</f>
        <v>3</v>
      </c>
      <c r="D82" s="315">
        <f t="shared" si="16"/>
        <v>2</v>
      </c>
      <c r="E82" s="315">
        <f t="shared" si="16"/>
        <v>4</v>
      </c>
      <c r="F82" s="315">
        <f t="shared" si="16"/>
        <v>1</v>
      </c>
      <c r="G82" s="315">
        <f t="shared" si="16"/>
        <v>2</v>
      </c>
      <c r="H82" s="315">
        <f t="shared" si="16"/>
        <v>0</v>
      </c>
      <c r="I82" s="315">
        <f t="shared" si="16"/>
        <v>0</v>
      </c>
      <c r="J82" s="315">
        <f t="shared" si="16"/>
        <v>0</v>
      </c>
      <c r="K82" s="315">
        <f t="shared" si="16"/>
        <v>0</v>
      </c>
      <c r="L82" s="315">
        <f t="shared" si="16"/>
        <v>0</v>
      </c>
      <c r="M82" s="315">
        <f t="shared" si="16"/>
        <v>0</v>
      </c>
      <c r="N82" s="315">
        <f t="shared" si="16"/>
        <v>0</v>
      </c>
      <c r="O82" s="315">
        <f t="shared" si="6"/>
        <v>12</v>
      </c>
      <c r="P82" s="191"/>
      <c r="Q82" s="191"/>
      <c r="R82" s="191"/>
      <c r="S82" s="191"/>
      <c r="T82" s="191"/>
      <c r="U82" s="191"/>
      <c r="V82" s="301"/>
      <c r="W82" s="191"/>
      <c r="X82" s="191"/>
      <c r="Y82" s="223"/>
      <c r="Z82" s="223"/>
      <c r="AA82" s="223"/>
      <c r="AB82" s="223"/>
      <c r="AC82" s="223"/>
      <c r="AD82" s="271"/>
      <c r="AE82" s="271"/>
      <c r="AF82" s="260"/>
      <c r="AG82" s="260"/>
      <c r="AI82" s="260"/>
      <c r="AP82" s="260"/>
      <c r="AQ82" s="260"/>
      <c r="AR82" s="260"/>
      <c r="AS82" s="260"/>
    </row>
    <row r="83" spans="1:45" s="193" customFormat="1" ht="14.5" customHeight="1" x14ac:dyDescent="0.3">
      <c r="A83" s="274"/>
      <c r="B83" s="274" t="s">
        <v>702</v>
      </c>
      <c r="C83" s="310">
        <v>0</v>
      </c>
      <c r="D83" s="310">
        <v>0</v>
      </c>
      <c r="E83" s="310">
        <v>2</v>
      </c>
      <c r="F83" s="310">
        <v>0</v>
      </c>
      <c r="G83" s="310">
        <v>0</v>
      </c>
      <c r="H83" s="310">
        <v>0</v>
      </c>
      <c r="I83" s="310">
        <v>0</v>
      </c>
      <c r="J83" s="310">
        <v>0</v>
      </c>
      <c r="K83" s="310">
        <v>0</v>
      </c>
      <c r="L83" s="311">
        <v>0</v>
      </c>
      <c r="M83" s="311">
        <v>0</v>
      </c>
      <c r="N83" s="311">
        <v>0</v>
      </c>
      <c r="O83" s="317">
        <f t="shared" si="6"/>
        <v>2</v>
      </c>
      <c r="P83" s="191"/>
      <c r="Q83" s="191"/>
      <c r="R83" s="191"/>
      <c r="S83" s="191"/>
      <c r="T83" s="191"/>
      <c r="U83" s="191"/>
      <c r="V83" s="301"/>
      <c r="W83" s="191"/>
      <c r="X83" s="191"/>
      <c r="Y83" s="223"/>
      <c r="Z83" s="223"/>
      <c r="AA83" s="223"/>
      <c r="AB83" s="223"/>
      <c r="AC83" s="223"/>
      <c r="AD83" s="271"/>
      <c r="AE83" s="271"/>
      <c r="AF83" s="260"/>
      <c r="AG83" s="260"/>
      <c r="AI83" s="260"/>
      <c r="AP83" s="260"/>
      <c r="AQ83" s="260"/>
      <c r="AR83" s="260"/>
      <c r="AS83" s="260"/>
    </row>
    <row r="84" spans="1:45" s="193" customFormat="1" ht="14.5" customHeight="1" x14ac:dyDescent="0.3">
      <c r="A84" s="274"/>
      <c r="B84" s="274" t="s">
        <v>703</v>
      </c>
      <c r="C84" s="310">
        <v>0</v>
      </c>
      <c r="D84" s="310">
        <v>0</v>
      </c>
      <c r="E84" s="310">
        <v>0</v>
      </c>
      <c r="F84" s="310">
        <v>0</v>
      </c>
      <c r="G84" s="310">
        <v>1</v>
      </c>
      <c r="H84" s="310">
        <v>0</v>
      </c>
      <c r="I84" s="310">
        <v>0</v>
      </c>
      <c r="J84" s="310">
        <v>0</v>
      </c>
      <c r="K84" s="310">
        <v>0</v>
      </c>
      <c r="L84" s="311">
        <v>0</v>
      </c>
      <c r="M84" s="311">
        <v>0</v>
      </c>
      <c r="N84" s="311">
        <v>0</v>
      </c>
      <c r="O84" s="317">
        <f t="shared" si="6"/>
        <v>1</v>
      </c>
      <c r="P84" s="191"/>
      <c r="Q84" s="191"/>
      <c r="R84" s="191"/>
      <c r="S84" s="191"/>
      <c r="T84" s="191"/>
      <c r="U84" s="191"/>
      <c r="V84" s="301"/>
      <c r="W84" s="191"/>
      <c r="X84" s="191"/>
      <c r="Y84" s="223"/>
      <c r="Z84" s="223"/>
      <c r="AA84" s="223"/>
      <c r="AB84" s="223"/>
      <c r="AC84" s="223"/>
      <c r="AD84" s="271"/>
      <c r="AE84" s="271"/>
      <c r="AF84" s="260"/>
      <c r="AG84" s="260"/>
      <c r="AI84" s="260"/>
      <c r="AP84" s="260"/>
      <c r="AQ84" s="260"/>
      <c r="AR84" s="260"/>
      <c r="AS84" s="260"/>
    </row>
    <row r="85" spans="1:45" s="193" customFormat="1" ht="14.5" customHeight="1" x14ac:dyDescent="0.3">
      <c r="A85" s="274"/>
      <c r="B85" s="274" t="s">
        <v>705</v>
      </c>
      <c r="C85" s="310">
        <v>3</v>
      </c>
      <c r="D85" s="310">
        <v>2</v>
      </c>
      <c r="E85" s="310">
        <v>2</v>
      </c>
      <c r="F85" s="310">
        <v>1</v>
      </c>
      <c r="G85" s="310">
        <v>1</v>
      </c>
      <c r="H85" s="310">
        <v>0</v>
      </c>
      <c r="I85" s="310">
        <v>0</v>
      </c>
      <c r="J85" s="310">
        <v>0</v>
      </c>
      <c r="K85" s="310">
        <v>0</v>
      </c>
      <c r="L85" s="311">
        <v>0</v>
      </c>
      <c r="M85" s="311">
        <v>0</v>
      </c>
      <c r="N85" s="311">
        <v>0</v>
      </c>
      <c r="O85" s="317">
        <f t="shared" si="6"/>
        <v>9</v>
      </c>
      <c r="P85" s="191"/>
      <c r="Q85" s="191"/>
      <c r="R85" s="191"/>
      <c r="S85" s="191"/>
      <c r="T85" s="191"/>
      <c r="U85" s="191"/>
      <c r="V85" s="301"/>
      <c r="W85" s="191"/>
      <c r="X85" s="191"/>
      <c r="Y85" s="223"/>
      <c r="Z85" s="223"/>
      <c r="AA85" s="223"/>
      <c r="AB85" s="223"/>
      <c r="AC85" s="223"/>
      <c r="AD85" s="271"/>
      <c r="AE85" s="271"/>
      <c r="AF85" s="260"/>
      <c r="AG85" s="260"/>
      <c r="AI85" s="260"/>
      <c r="AP85" s="260"/>
      <c r="AQ85" s="260"/>
      <c r="AR85" s="260"/>
      <c r="AS85" s="260"/>
    </row>
    <row r="86" spans="1:45" s="193" customFormat="1" ht="12" x14ac:dyDescent="0.3">
      <c r="A86" s="278"/>
      <c r="E86" s="191"/>
      <c r="F86" s="191"/>
      <c r="G86" s="191"/>
      <c r="Q86" s="191"/>
      <c r="R86" s="207"/>
      <c r="S86" s="207"/>
      <c r="T86" s="231"/>
      <c r="U86" s="231"/>
      <c r="V86" s="318"/>
      <c r="W86" s="207"/>
      <c r="X86" s="231"/>
      <c r="Y86" s="231"/>
      <c r="Z86" s="207"/>
      <c r="AA86" s="207"/>
      <c r="AB86" s="207"/>
      <c r="AC86" s="255"/>
      <c r="AD86" s="255"/>
      <c r="AE86" s="255"/>
      <c r="AF86" s="255"/>
      <c r="AQ86" s="260"/>
      <c r="AS86" s="260"/>
    </row>
    <row r="87" spans="1:45" s="191" customFormat="1" ht="18" customHeight="1" x14ac:dyDescent="0.3">
      <c r="A87" s="319"/>
      <c r="B87" s="320"/>
      <c r="C87" s="320"/>
      <c r="D87" s="320"/>
      <c r="E87" s="320"/>
      <c r="F87" s="320"/>
      <c r="G87" s="320"/>
      <c r="H87" s="320"/>
      <c r="I87" s="320"/>
      <c r="J87" s="320"/>
      <c r="K87" s="320"/>
      <c r="L87" s="320"/>
      <c r="M87" s="320"/>
      <c r="N87" s="320"/>
      <c r="O87" s="320"/>
      <c r="P87" s="320"/>
      <c r="Q87" s="320"/>
      <c r="R87" s="320"/>
      <c r="S87" s="320"/>
      <c r="T87" s="320"/>
      <c r="U87" s="320"/>
      <c r="V87" s="321"/>
      <c r="W87" s="207"/>
      <c r="X87" s="207"/>
      <c r="Y87" s="207"/>
      <c r="Z87" s="207"/>
    </row>
    <row r="88" spans="1:45" s="193" customFormat="1" ht="12" x14ac:dyDescent="0.3">
      <c r="A88" s="278"/>
      <c r="F88" s="191"/>
      <c r="G88" s="191"/>
      <c r="H88" s="191"/>
      <c r="K88" s="191"/>
      <c r="L88" s="207"/>
      <c r="M88" s="207"/>
      <c r="N88" s="207"/>
      <c r="O88" s="207"/>
      <c r="P88" s="207"/>
      <c r="Q88" s="207"/>
      <c r="R88" s="207"/>
      <c r="S88" s="207"/>
      <c r="T88" s="207"/>
      <c r="U88" s="207"/>
      <c r="V88" s="277"/>
      <c r="W88" s="255"/>
      <c r="X88" s="255"/>
      <c r="Y88" s="255"/>
      <c r="Z88" s="255"/>
    </row>
    <row r="89" spans="1:45" s="193" customFormat="1" ht="23.25" customHeight="1" x14ac:dyDescent="0.3">
      <c r="A89" s="322" t="s">
        <v>723</v>
      </c>
      <c r="B89" s="323"/>
      <c r="C89" s="323"/>
      <c r="D89" s="323"/>
      <c r="E89" s="323"/>
      <c r="F89" s="323"/>
      <c r="G89" s="323"/>
      <c r="H89" s="323"/>
      <c r="I89" s="323"/>
      <c r="J89" s="323"/>
      <c r="K89" s="323"/>
      <c r="L89" s="323"/>
      <c r="M89" s="323"/>
      <c r="N89" s="323"/>
      <c r="O89" s="207"/>
      <c r="P89" s="207"/>
      <c r="Q89" s="300"/>
      <c r="R89" s="300"/>
      <c r="S89" s="300"/>
      <c r="T89" s="300"/>
      <c r="U89" s="300"/>
      <c r="V89" s="324"/>
      <c r="W89" s="256"/>
      <c r="X89" s="256"/>
      <c r="Y89" s="256"/>
      <c r="Z89" s="256"/>
      <c r="AA89" s="259"/>
      <c r="AB89" s="259"/>
    </row>
    <row r="90" spans="1:45" s="193" customFormat="1" ht="22.5" customHeight="1" x14ac:dyDescent="0.3">
      <c r="A90" s="216" t="s">
        <v>689</v>
      </c>
      <c r="B90" s="216" t="s">
        <v>690</v>
      </c>
      <c r="C90" s="216" t="s">
        <v>691</v>
      </c>
      <c r="D90" s="216" t="s">
        <v>692</v>
      </c>
      <c r="E90" s="216" t="s">
        <v>693</v>
      </c>
      <c r="F90" s="216" t="s">
        <v>694</v>
      </c>
      <c r="G90" s="216" t="s">
        <v>695</v>
      </c>
      <c r="H90" s="216" t="s">
        <v>696</v>
      </c>
      <c r="I90" s="216" t="s">
        <v>697</v>
      </c>
      <c r="J90" s="216" t="s">
        <v>698</v>
      </c>
      <c r="K90" s="216" t="s">
        <v>699</v>
      </c>
      <c r="L90" s="216" t="s">
        <v>700</v>
      </c>
      <c r="M90" s="216" t="s">
        <v>701</v>
      </c>
      <c r="N90" s="216" t="s">
        <v>724</v>
      </c>
      <c r="O90" s="207"/>
      <c r="P90" s="300"/>
      <c r="Q90" s="300"/>
      <c r="R90" s="300"/>
      <c r="S90" s="300"/>
      <c r="T90" s="300"/>
      <c r="U90" s="300"/>
      <c r="V90" s="324"/>
      <c r="W90" s="256"/>
      <c r="X90" s="256"/>
      <c r="Y90" s="256"/>
      <c r="Z90" s="256"/>
      <c r="AA90" s="259"/>
      <c r="AB90" s="259"/>
      <c r="AC90" s="259"/>
      <c r="AD90" s="259"/>
      <c r="AE90" s="259"/>
      <c r="AF90" s="259"/>
    </row>
    <row r="91" spans="1:45" s="193" customFormat="1" ht="12" x14ac:dyDescent="0.3">
      <c r="A91" s="325" t="s">
        <v>725</v>
      </c>
      <c r="B91" s="326">
        <v>28296.903225806502</v>
      </c>
      <c r="C91" s="327">
        <v>28812.9</v>
      </c>
      <c r="D91" s="328">
        <v>26092.451612903202</v>
      </c>
      <c r="E91" s="327">
        <v>26898.483870967699</v>
      </c>
      <c r="F91" s="328">
        <v>27457.965517241399</v>
      </c>
      <c r="G91" s="327">
        <v>27674.333333333299</v>
      </c>
      <c r="H91" s="327">
        <v>0</v>
      </c>
      <c r="I91" s="328">
        <v>0</v>
      </c>
      <c r="J91" s="327">
        <v>0</v>
      </c>
      <c r="K91" s="328">
        <v>0</v>
      </c>
      <c r="L91" s="328">
        <v>0</v>
      </c>
      <c r="M91" s="327">
        <v>0</v>
      </c>
      <c r="N91" s="328">
        <v>27513.4161490683</v>
      </c>
      <c r="O91" s="329"/>
      <c r="P91" s="330"/>
      <c r="Q91" s="330"/>
      <c r="R91" s="330"/>
      <c r="S91" s="330"/>
      <c r="T91" s="330"/>
      <c r="U91" s="330"/>
      <c r="V91" s="331"/>
      <c r="W91" s="332"/>
      <c r="X91" s="332"/>
      <c r="Y91" s="332"/>
      <c r="Z91" s="332"/>
      <c r="AA91" s="333"/>
      <c r="AB91" s="333"/>
    </row>
    <row r="92" spans="1:45" s="193" customFormat="1" ht="12" x14ac:dyDescent="0.3">
      <c r="A92" s="334" t="s">
        <v>702</v>
      </c>
      <c r="B92" s="275">
        <v>1605.4838709677399</v>
      </c>
      <c r="C92" s="335">
        <v>1741.36666666667</v>
      </c>
      <c r="D92" s="335">
        <v>1882.4516129032299</v>
      </c>
      <c r="E92" s="335">
        <v>1906.58064516129</v>
      </c>
      <c r="F92" s="335">
        <v>1812.8620689655199</v>
      </c>
      <c r="G92" s="335">
        <v>1713.6666666666699</v>
      </c>
      <c r="H92" s="335">
        <v>0</v>
      </c>
      <c r="I92" s="335">
        <v>0</v>
      </c>
      <c r="J92" s="335">
        <v>0</v>
      </c>
      <c r="K92" s="335">
        <v>0</v>
      </c>
      <c r="L92" s="335">
        <v>0</v>
      </c>
      <c r="M92" s="335">
        <v>0</v>
      </c>
      <c r="N92" s="335">
        <v>1785.50931677019</v>
      </c>
      <c r="O92" s="207"/>
      <c r="P92" s="330"/>
      <c r="Q92" s="330"/>
      <c r="R92" s="330"/>
      <c r="S92" s="330"/>
      <c r="T92" s="330"/>
      <c r="U92" s="231"/>
      <c r="V92" s="331"/>
      <c r="W92" s="332"/>
      <c r="X92" s="332"/>
      <c r="Y92" s="332"/>
      <c r="Z92" s="332"/>
      <c r="AA92" s="333"/>
      <c r="AB92" s="333"/>
      <c r="AC92" s="333"/>
      <c r="AD92" s="333"/>
      <c r="AE92" s="333"/>
      <c r="AF92" s="333"/>
      <c r="AG92" s="333"/>
    </row>
    <row r="93" spans="1:45" s="193" customFormat="1" ht="12" x14ac:dyDescent="0.3">
      <c r="A93" s="336" t="s">
        <v>703</v>
      </c>
      <c r="B93" s="275">
        <v>701.09677419354796</v>
      </c>
      <c r="C93" s="335">
        <v>679.43333333333305</v>
      </c>
      <c r="D93" s="335">
        <v>686.322580645161</v>
      </c>
      <c r="E93" s="335">
        <v>727.22580645161304</v>
      </c>
      <c r="F93" s="335">
        <v>736.89655172413802</v>
      </c>
      <c r="G93" s="335">
        <v>686.33333333333303</v>
      </c>
      <c r="H93" s="335">
        <v>0</v>
      </c>
      <c r="I93" s="335">
        <v>0</v>
      </c>
      <c r="J93" s="335">
        <v>0</v>
      </c>
      <c r="K93" s="335">
        <v>0</v>
      </c>
      <c r="L93" s="335">
        <v>0</v>
      </c>
      <c r="M93" s="335">
        <v>0</v>
      </c>
      <c r="N93" s="335">
        <v>704.86956521739103</v>
      </c>
      <c r="O93" s="207"/>
      <c r="P93" s="300"/>
      <c r="Q93" s="300"/>
      <c r="R93" s="300"/>
      <c r="S93" s="300"/>
      <c r="T93" s="300"/>
      <c r="U93" s="300"/>
      <c r="V93" s="324"/>
      <c r="W93" s="256"/>
      <c r="X93" s="256"/>
      <c r="Y93" s="256"/>
      <c r="Z93" s="256"/>
      <c r="AA93" s="333"/>
      <c r="AB93" s="333"/>
      <c r="AC93" s="333"/>
      <c r="AG93" s="333"/>
    </row>
    <row r="94" spans="1:45" s="338" customFormat="1" ht="12" x14ac:dyDescent="0.3">
      <c r="A94" s="336" t="s">
        <v>705</v>
      </c>
      <c r="B94" s="275">
        <v>25990.322580645199</v>
      </c>
      <c r="C94" s="335">
        <v>26392.1</v>
      </c>
      <c r="D94" s="335">
        <v>23523.677419354801</v>
      </c>
      <c r="E94" s="335">
        <v>24264.677419354801</v>
      </c>
      <c r="F94" s="335">
        <v>24908.206896551699</v>
      </c>
      <c r="G94" s="335">
        <v>25274.333333333299</v>
      </c>
      <c r="H94" s="335">
        <v>0</v>
      </c>
      <c r="I94" s="335">
        <v>0</v>
      </c>
      <c r="J94" s="335">
        <v>0</v>
      </c>
      <c r="K94" s="335">
        <v>0</v>
      </c>
      <c r="L94" s="335">
        <v>0</v>
      </c>
      <c r="M94" s="335">
        <v>0</v>
      </c>
      <c r="N94" s="335">
        <v>25023.037267080701</v>
      </c>
      <c r="O94" s="330"/>
      <c r="P94" s="330"/>
      <c r="Q94" s="330"/>
      <c r="R94" s="330"/>
      <c r="S94" s="330"/>
      <c r="T94" s="330"/>
      <c r="U94" s="330"/>
      <c r="V94" s="331"/>
      <c r="W94" s="337"/>
      <c r="X94" s="337"/>
      <c r="Y94" s="337"/>
      <c r="Z94" s="337"/>
      <c r="AA94" s="337"/>
      <c r="AB94" s="337"/>
      <c r="AC94" s="337"/>
      <c r="AD94" s="337"/>
      <c r="AE94" s="337"/>
      <c r="AF94" s="337"/>
      <c r="AG94" s="337"/>
    </row>
    <row r="95" spans="1:45" s="193" customFormat="1" ht="12" x14ac:dyDescent="0.3">
      <c r="A95" s="325" t="s">
        <v>726</v>
      </c>
      <c r="B95" s="326">
        <v>10217.7096774194</v>
      </c>
      <c r="C95" s="327">
        <v>10382.733333333301</v>
      </c>
      <c r="D95" s="328">
        <v>10906.677419354801</v>
      </c>
      <c r="E95" s="327">
        <v>11295.4516129032</v>
      </c>
      <c r="F95" s="328">
        <v>11629.103448275901</v>
      </c>
      <c r="G95" s="327">
        <v>11767.222222222201</v>
      </c>
      <c r="H95" s="327">
        <v>0</v>
      </c>
      <c r="I95" s="328">
        <v>0</v>
      </c>
      <c r="J95" s="327">
        <v>0</v>
      </c>
      <c r="K95" s="328">
        <v>0</v>
      </c>
      <c r="L95" s="328">
        <v>0</v>
      </c>
      <c r="M95" s="327">
        <v>0</v>
      </c>
      <c r="N95" s="328">
        <v>10929.4782608696</v>
      </c>
      <c r="O95" s="207"/>
      <c r="P95" s="330"/>
      <c r="Q95" s="330"/>
      <c r="R95" s="330"/>
      <c r="S95" s="330"/>
      <c r="T95" s="330"/>
      <c r="U95" s="330"/>
      <c r="V95" s="331"/>
      <c r="W95" s="333"/>
      <c r="X95" s="333"/>
      <c r="Y95" s="333"/>
      <c r="Z95" s="333"/>
      <c r="AA95" s="333"/>
      <c r="AB95" s="333"/>
      <c r="AC95" s="333"/>
      <c r="AD95" s="333"/>
      <c r="AE95" s="333"/>
      <c r="AF95" s="333"/>
      <c r="AG95" s="333"/>
    </row>
    <row r="96" spans="1:45" s="193" customFormat="1" ht="12" x14ac:dyDescent="0.3">
      <c r="A96" s="334" t="s">
        <v>702</v>
      </c>
      <c r="B96" s="275">
        <v>6904.5806451612898</v>
      </c>
      <c r="C96" s="335">
        <v>7066.3</v>
      </c>
      <c r="D96" s="335">
        <v>7268</v>
      </c>
      <c r="E96" s="335">
        <v>7328.3870967741896</v>
      </c>
      <c r="F96" s="335">
        <v>7642.8965517241404</v>
      </c>
      <c r="G96" s="335">
        <v>7705.8888888888896</v>
      </c>
      <c r="H96" s="335">
        <v>0</v>
      </c>
      <c r="I96" s="335">
        <v>0</v>
      </c>
      <c r="J96" s="335">
        <v>0</v>
      </c>
      <c r="K96" s="335">
        <v>0</v>
      </c>
      <c r="L96" s="335">
        <v>0</v>
      </c>
      <c r="M96" s="335">
        <v>0</v>
      </c>
      <c r="N96" s="335">
        <v>7264.0745341614902</v>
      </c>
      <c r="O96" s="207"/>
      <c r="P96" s="330"/>
      <c r="Q96" s="330"/>
      <c r="R96" s="330"/>
      <c r="S96" s="330"/>
      <c r="T96" s="330"/>
      <c r="U96" s="330"/>
      <c r="V96" s="331"/>
      <c r="W96" s="333"/>
      <c r="X96" s="333"/>
      <c r="Y96" s="333"/>
      <c r="Z96" s="333"/>
      <c r="AA96" s="333"/>
      <c r="AB96" s="333"/>
      <c r="AC96" s="260"/>
      <c r="AD96" s="333"/>
      <c r="AE96" s="333"/>
      <c r="AF96" s="333"/>
      <c r="AG96" s="333"/>
    </row>
    <row r="97" spans="1:34" s="193" customFormat="1" ht="12" x14ac:dyDescent="0.3">
      <c r="A97" s="336" t="s">
        <v>703</v>
      </c>
      <c r="B97" s="275">
        <v>2319.2580645161302</v>
      </c>
      <c r="C97" s="335">
        <v>2353.7666666666701</v>
      </c>
      <c r="D97" s="335">
        <v>2519</v>
      </c>
      <c r="E97" s="335">
        <v>2686.4838709677401</v>
      </c>
      <c r="F97" s="335">
        <v>2846.89655172414</v>
      </c>
      <c r="G97" s="335">
        <v>3004.4444444444398</v>
      </c>
      <c r="H97" s="335">
        <v>0</v>
      </c>
      <c r="I97" s="335">
        <v>0</v>
      </c>
      <c r="J97" s="335">
        <v>0</v>
      </c>
      <c r="K97" s="335">
        <v>0</v>
      </c>
      <c r="L97" s="335">
        <v>0</v>
      </c>
      <c r="M97" s="335">
        <v>0</v>
      </c>
      <c r="N97" s="335">
        <v>2568.1987577639802</v>
      </c>
      <c r="O97" s="207"/>
      <c r="P97" s="330"/>
      <c r="Q97" s="330"/>
      <c r="R97" s="330"/>
      <c r="S97" s="330"/>
      <c r="T97" s="231"/>
      <c r="U97" s="330"/>
      <c r="V97" s="331"/>
      <c r="W97" s="333"/>
      <c r="X97" s="333"/>
      <c r="Y97" s="333"/>
      <c r="Z97" s="333"/>
      <c r="AA97" s="333"/>
      <c r="AB97" s="333"/>
      <c r="AC97" s="333"/>
      <c r="AD97" s="333"/>
      <c r="AE97" s="333"/>
      <c r="AF97" s="333"/>
      <c r="AG97" s="333"/>
    </row>
    <row r="98" spans="1:34" s="193" customFormat="1" ht="12" x14ac:dyDescent="0.3">
      <c r="A98" s="336" t="s">
        <v>705</v>
      </c>
      <c r="B98" s="335">
        <v>993.87096774193503</v>
      </c>
      <c r="C98" s="335">
        <v>962.66666666666697</v>
      </c>
      <c r="D98" s="335">
        <v>1119.6774193548399</v>
      </c>
      <c r="E98" s="335">
        <v>1280.58064516129</v>
      </c>
      <c r="F98" s="335">
        <v>1139.3103448275899</v>
      </c>
      <c r="G98" s="335">
        <v>1056.8888888888901</v>
      </c>
      <c r="H98" s="335">
        <v>0</v>
      </c>
      <c r="I98" s="335">
        <v>0</v>
      </c>
      <c r="J98" s="335">
        <v>0</v>
      </c>
      <c r="K98" s="335">
        <v>0</v>
      </c>
      <c r="L98" s="335">
        <v>0</v>
      </c>
      <c r="M98" s="335">
        <v>0</v>
      </c>
      <c r="N98" s="335">
        <v>1097.2049689441001</v>
      </c>
      <c r="O98" s="207"/>
      <c r="P98" s="330"/>
      <c r="Q98" s="330"/>
      <c r="R98" s="330"/>
      <c r="S98" s="330"/>
      <c r="T98" s="330"/>
      <c r="U98" s="330"/>
      <c r="V98" s="331"/>
      <c r="W98" s="333"/>
      <c r="X98" s="333"/>
      <c r="Y98" s="333"/>
      <c r="Z98" s="260"/>
      <c r="AA98" s="333"/>
      <c r="AB98" s="333"/>
      <c r="AC98" s="333"/>
      <c r="AD98" s="333"/>
      <c r="AG98" s="333"/>
    </row>
    <row r="99" spans="1:34" s="193" customFormat="1" ht="12" x14ac:dyDescent="0.3">
      <c r="A99" s="325" t="s">
        <v>727</v>
      </c>
      <c r="B99" s="326">
        <v>38514.612903225803</v>
      </c>
      <c r="C99" s="327">
        <v>39195.633333333302</v>
      </c>
      <c r="D99" s="328">
        <v>36999.129032258097</v>
      </c>
      <c r="E99" s="327">
        <v>38193.935483870999</v>
      </c>
      <c r="F99" s="328">
        <v>39087.068965517203</v>
      </c>
      <c r="G99" s="327">
        <v>39441.555555555598</v>
      </c>
      <c r="H99" s="327">
        <v>0</v>
      </c>
      <c r="I99" s="328">
        <v>0</v>
      </c>
      <c r="J99" s="327">
        <v>0</v>
      </c>
      <c r="K99" s="328">
        <v>0</v>
      </c>
      <c r="L99" s="328">
        <v>0</v>
      </c>
      <c r="M99" s="327">
        <v>0</v>
      </c>
      <c r="N99" s="328">
        <v>38442.8944099379</v>
      </c>
      <c r="O99" s="207"/>
      <c r="P99" s="330"/>
      <c r="Q99" s="330"/>
      <c r="R99" s="330"/>
      <c r="S99" s="330"/>
      <c r="T99" s="330"/>
      <c r="U99" s="330"/>
      <c r="V99" s="331"/>
      <c r="W99" s="333"/>
      <c r="X99" s="333"/>
      <c r="Y99" s="333"/>
      <c r="Z99" s="333"/>
      <c r="AA99" s="333"/>
      <c r="AB99" s="333"/>
      <c r="AC99" s="333"/>
      <c r="AD99" s="333"/>
      <c r="AG99" s="333"/>
    </row>
    <row r="100" spans="1:34" s="193" customFormat="1" ht="12" x14ac:dyDescent="0.3">
      <c r="A100" s="334" t="s">
        <v>702</v>
      </c>
      <c r="B100" s="275">
        <v>8510.0645161290304</v>
      </c>
      <c r="C100" s="335">
        <v>8807.6666666666697</v>
      </c>
      <c r="D100" s="335">
        <v>9150.4516129032309</v>
      </c>
      <c r="E100" s="335">
        <v>9234.9677419354794</v>
      </c>
      <c r="F100" s="335">
        <v>9455.7586206896594</v>
      </c>
      <c r="G100" s="335">
        <v>9419.5555555555493</v>
      </c>
      <c r="H100" s="335">
        <v>0</v>
      </c>
      <c r="I100" s="335">
        <v>0</v>
      </c>
      <c r="J100" s="335">
        <v>0</v>
      </c>
      <c r="K100" s="335">
        <v>0</v>
      </c>
      <c r="L100" s="335">
        <v>0</v>
      </c>
      <c r="M100" s="335">
        <v>0</v>
      </c>
      <c r="N100" s="335">
        <v>9049.58385093168</v>
      </c>
      <c r="O100" s="207"/>
      <c r="P100" s="330"/>
      <c r="Q100" s="330"/>
      <c r="R100" s="333"/>
      <c r="S100" s="330"/>
      <c r="T100" s="330"/>
      <c r="U100" s="330"/>
      <c r="V100" s="331"/>
      <c r="W100" s="333"/>
      <c r="X100" s="333"/>
      <c r="Y100" s="333"/>
      <c r="Z100" s="333"/>
      <c r="AA100" s="333"/>
      <c r="AB100" s="333"/>
    </row>
    <row r="101" spans="1:34" s="193" customFormat="1" ht="12" x14ac:dyDescent="0.3">
      <c r="A101" s="336" t="s">
        <v>703</v>
      </c>
      <c r="B101" s="275">
        <v>3020.3548387096798</v>
      </c>
      <c r="C101" s="335">
        <v>3033.2</v>
      </c>
      <c r="D101" s="335">
        <v>3205.3225806451601</v>
      </c>
      <c r="E101" s="335">
        <v>3413.7096774193501</v>
      </c>
      <c r="F101" s="335">
        <v>3583.7931034482799</v>
      </c>
      <c r="G101" s="335">
        <v>3690.7777777777801</v>
      </c>
      <c r="H101" s="335">
        <v>0</v>
      </c>
      <c r="I101" s="335">
        <v>0</v>
      </c>
      <c r="J101" s="335">
        <v>0</v>
      </c>
      <c r="K101" s="335">
        <v>0</v>
      </c>
      <c r="L101" s="335">
        <v>0</v>
      </c>
      <c r="M101" s="335">
        <v>0</v>
      </c>
      <c r="N101" s="335">
        <v>3273.0683229813699</v>
      </c>
      <c r="O101" s="207"/>
      <c r="P101" s="330"/>
      <c r="Q101" s="330"/>
      <c r="R101" s="231"/>
      <c r="S101" s="330"/>
      <c r="T101" s="330"/>
      <c r="U101" s="330"/>
      <c r="V101" s="331"/>
      <c r="W101" s="333"/>
      <c r="X101" s="333"/>
      <c r="Y101" s="333"/>
      <c r="Z101" s="333"/>
      <c r="AA101" s="333"/>
      <c r="AB101" s="333"/>
    </row>
    <row r="102" spans="1:34" s="193" customFormat="1" ht="12" x14ac:dyDescent="0.3">
      <c r="A102" s="336" t="s">
        <v>705</v>
      </c>
      <c r="B102" s="275">
        <v>26984.193548387098</v>
      </c>
      <c r="C102" s="335">
        <v>27354.766666666699</v>
      </c>
      <c r="D102" s="335">
        <v>24643.3548387097</v>
      </c>
      <c r="E102" s="335">
        <v>25545.2580645161</v>
      </c>
      <c r="F102" s="335">
        <v>26047.517241379301</v>
      </c>
      <c r="G102" s="335">
        <v>26331.222222222201</v>
      </c>
      <c r="H102" s="335">
        <v>0</v>
      </c>
      <c r="I102" s="335">
        <v>0</v>
      </c>
      <c r="J102" s="335">
        <v>0</v>
      </c>
      <c r="K102" s="335">
        <v>0</v>
      </c>
      <c r="L102" s="335">
        <v>0</v>
      </c>
      <c r="M102" s="335">
        <v>0</v>
      </c>
      <c r="N102" s="335">
        <v>26120.242236024798</v>
      </c>
      <c r="O102" s="207"/>
      <c r="P102" s="330"/>
      <c r="Q102" s="330"/>
      <c r="R102" s="231"/>
      <c r="S102" s="231"/>
      <c r="T102" s="330"/>
      <c r="U102" s="330"/>
      <c r="V102" s="331"/>
      <c r="W102" s="333"/>
      <c r="X102" s="333"/>
      <c r="Y102" s="333"/>
      <c r="Z102" s="333"/>
      <c r="AA102" s="333"/>
      <c r="AB102" s="333"/>
    </row>
    <row r="103" spans="1:34" s="193" customFormat="1" ht="12" x14ac:dyDescent="0.3">
      <c r="A103" s="278"/>
      <c r="F103" s="191"/>
      <c r="G103" s="191"/>
      <c r="H103" s="191"/>
      <c r="I103" s="191"/>
      <c r="J103" s="191"/>
      <c r="K103" s="191"/>
      <c r="L103" s="207"/>
      <c r="M103" s="207"/>
      <c r="N103" s="207"/>
      <c r="O103" s="207"/>
      <c r="P103" s="330"/>
      <c r="Q103" s="330"/>
      <c r="R103" s="330"/>
      <c r="S103" s="231"/>
      <c r="T103" s="330"/>
      <c r="U103" s="330"/>
      <c r="V103" s="331"/>
      <c r="W103" s="333"/>
      <c r="X103" s="333"/>
      <c r="Y103" s="333"/>
      <c r="Z103" s="333"/>
      <c r="AA103" s="333"/>
      <c r="AB103" s="333"/>
    </row>
    <row r="104" spans="1:34" s="193" customFormat="1" ht="12" customHeight="1" x14ac:dyDescent="0.3">
      <c r="A104" s="339"/>
      <c r="B104" s="320"/>
      <c r="C104" s="320"/>
      <c r="D104" s="320"/>
      <c r="E104" s="320"/>
      <c r="F104" s="320"/>
      <c r="G104" s="320"/>
      <c r="H104" s="320"/>
      <c r="I104" s="320"/>
      <c r="J104" s="320"/>
      <c r="K104" s="320"/>
      <c r="L104" s="320"/>
      <c r="M104" s="320"/>
      <c r="N104" s="320"/>
      <c r="O104" s="320"/>
      <c r="P104" s="320"/>
      <c r="Q104" s="320"/>
      <c r="R104" s="320"/>
      <c r="S104" s="320"/>
      <c r="T104" s="320"/>
      <c r="U104" s="320"/>
      <c r="V104" s="340"/>
    </row>
    <row r="105" spans="1:34" s="193" customFormat="1" ht="12" x14ac:dyDescent="0.3">
      <c r="A105" s="278"/>
      <c r="F105" s="191"/>
      <c r="G105" s="191"/>
      <c r="H105" s="191"/>
      <c r="I105" s="191"/>
      <c r="J105" s="191"/>
      <c r="K105" s="191"/>
      <c r="L105" s="207"/>
      <c r="M105" s="207"/>
      <c r="N105" s="207"/>
      <c r="O105" s="207"/>
      <c r="P105" s="207"/>
      <c r="Q105" s="207"/>
      <c r="R105" s="207"/>
      <c r="S105" s="207"/>
      <c r="T105" s="207"/>
      <c r="U105" s="207"/>
      <c r="V105" s="277"/>
      <c r="AA105" s="259"/>
      <c r="AB105" s="259"/>
      <c r="AC105" s="259"/>
      <c r="AD105" s="259"/>
      <c r="AE105" s="259"/>
      <c r="AF105" s="259"/>
      <c r="AG105" s="259"/>
    </row>
    <row r="106" spans="1:34" s="193" customFormat="1" ht="24.75" customHeight="1" x14ac:dyDescent="0.3">
      <c r="A106" s="322" t="s">
        <v>728</v>
      </c>
      <c r="B106" s="323"/>
      <c r="C106" s="323"/>
      <c r="D106" s="323"/>
      <c r="E106" s="323"/>
      <c r="F106" s="323"/>
      <c r="G106" s="323"/>
      <c r="H106" s="323"/>
      <c r="I106" s="323"/>
      <c r="J106" s="323"/>
      <c r="K106" s="323"/>
      <c r="L106" s="323"/>
      <c r="M106" s="323"/>
      <c r="N106" s="323"/>
      <c r="O106" s="207"/>
      <c r="P106" s="207"/>
      <c r="Q106" s="300"/>
      <c r="R106" s="300"/>
      <c r="S106" s="300"/>
      <c r="T106" s="300"/>
      <c r="U106" s="300"/>
      <c r="V106" s="324"/>
      <c r="W106" s="259"/>
      <c r="X106" s="259"/>
      <c r="Y106" s="259"/>
      <c r="Z106" s="259"/>
      <c r="AA106" s="259"/>
      <c r="AB106" s="259"/>
    </row>
    <row r="107" spans="1:34" s="193" customFormat="1" ht="12" x14ac:dyDescent="0.3">
      <c r="A107" s="216" t="s">
        <v>689</v>
      </c>
      <c r="B107" s="216" t="s">
        <v>690</v>
      </c>
      <c r="C107" s="216" t="s">
        <v>691</v>
      </c>
      <c r="D107" s="216" t="s">
        <v>692</v>
      </c>
      <c r="E107" s="216" t="s">
        <v>693</v>
      </c>
      <c r="F107" s="216" t="s">
        <v>694</v>
      </c>
      <c r="G107" s="216" t="s">
        <v>695</v>
      </c>
      <c r="H107" s="216" t="s">
        <v>696</v>
      </c>
      <c r="I107" s="216" t="s">
        <v>697</v>
      </c>
      <c r="J107" s="216" t="s">
        <v>698</v>
      </c>
      <c r="K107" s="216" t="s">
        <v>699</v>
      </c>
      <c r="L107" s="216" t="s">
        <v>700</v>
      </c>
      <c r="M107" s="216" t="s">
        <v>701</v>
      </c>
      <c r="N107" s="216" t="s">
        <v>724</v>
      </c>
      <c r="O107" s="207"/>
      <c r="P107" s="300"/>
      <c r="Q107" s="300"/>
      <c r="R107" s="300"/>
      <c r="S107" s="300"/>
      <c r="T107" s="300"/>
      <c r="U107" s="300"/>
      <c r="V107" s="324"/>
      <c r="W107" s="259"/>
      <c r="X107" s="259"/>
      <c r="Y107" s="259"/>
      <c r="Z107" s="259"/>
      <c r="AA107" s="259"/>
      <c r="AB107" s="259"/>
      <c r="AC107" s="333"/>
      <c r="AD107" s="333"/>
      <c r="AE107" s="333"/>
      <c r="AF107" s="333"/>
      <c r="AG107" s="333"/>
      <c r="AH107" s="333"/>
    </row>
    <row r="108" spans="1:34" s="193" customFormat="1" ht="12.75" customHeight="1" x14ac:dyDescent="0.3">
      <c r="A108" s="325" t="s">
        <v>725</v>
      </c>
      <c r="B108" s="341">
        <v>44.576835352815401</v>
      </c>
      <c r="C108" s="342">
        <v>49.9864315774198</v>
      </c>
      <c r="D108" s="343">
        <v>54.475756918852497</v>
      </c>
      <c r="E108" s="342">
        <v>58.364093707763899</v>
      </c>
      <c r="F108" s="343">
        <v>44.9391250387837</v>
      </c>
      <c r="G108" s="342">
        <v>45.550839638309697</v>
      </c>
      <c r="H108" s="342">
        <v>0</v>
      </c>
      <c r="I108" s="343">
        <v>0</v>
      </c>
      <c r="J108" s="342">
        <v>0</v>
      </c>
      <c r="K108" s="343">
        <v>0</v>
      </c>
      <c r="L108" s="343">
        <v>0</v>
      </c>
      <c r="M108" s="342">
        <v>0</v>
      </c>
      <c r="N108" s="343">
        <v>49.887494608054602</v>
      </c>
      <c r="O108" s="207"/>
      <c r="P108" s="207"/>
      <c r="Q108" s="300"/>
      <c r="R108" s="300"/>
      <c r="S108" s="300"/>
      <c r="T108" s="300"/>
      <c r="U108" s="300"/>
      <c r="V108" s="324"/>
      <c r="W108" s="259"/>
      <c r="X108" s="259"/>
      <c r="Y108" s="259"/>
      <c r="Z108" s="259"/>
      <c r="AA108" s="259"/>
      <c r="AB108" s="259"/>
      <c r="AC108" s="333"/>
      <c r="AD108" s="333"/>
      <c r="AE108" s="333"/>
      <c r="AF108" s="333"/>
      <c r="AG108" s="333"/>
      <c r="AH108" s="333"/>
    </row>
    <row r="109" spans="1:34" s="193" customFormat="1" ht="12" x14ac:dyDescent="0.3">
      <c r="A109" s="334" t="s">
        <v>702</v>
      </c>
      <c r="B109" s="344">
        <v>41.0974770642202</v>
      </c>
      <c r="C109" s="345">
        <v>45.686059275521401</v>
      </c>
      <c r="D109" s="345">
        <v>52.754350051177099</v>
      </c>
      <c r="E109" s="345">
        <v>46.536895674300297</v>
      </c>
      <c r="F109" s="345">
        <v>46.861566484517297</v>
      </c>
      <c r="G109" s="345">
        <v>46.915942028985498</v>
      </c>
      <c r="H109" s="345">
        <v>0</v>
      </c>
      <c r="I109" s="345">
        <v>0</v>
      </c>
      <c r="J109" s="345">
        <v>0</v>
      </c>
      <c r="K109" s="345">
        <v>0</v>
      </c>
      <c r="L109" s="345">
        <v>0</v>
      </c>
      <c r="M109" s="345">
        <v>0</v>
      </c>
      <c r="N109" s="345">
        <v>46.730769230769198</v>
      </c>
      <c r="O109" s="207"/>
      <c r="P109" s="207"/>
      <c r="Q109" s="207"/>
      <c r="R109" s="300"/>
      <c r="S109" s="300"/>
      <c r="T109" s="300"/>
      <c r="U109" s="300"/>
      <c r="V109" s="324"/>
      <c r="W109" s="259"/>
      <c r="X109" s="259"/>
      <c r="Y109" s="259"/>
      <c r="Z109" s="259"/>
      <c r="AA109" s="333"/>
      <c r="AB109" s="333"/>
      <c r="AC109" s="260"/>
      <c r="AD109" s="333"/>
      <c r="AE109" s="333"/>
      <c r="AF109" s="333"/>
      <c r="AH109" s="333"/>
    </row>
    <row r="110" spans="1:34" s="193" customFormat="1" ht="12" x14ac:dyDescent="0.3">
      <c r="A110" s="336" t="s">
        <v>703</v>
      </c>
      <c r="B110" s="344">
        <v>57.894736842105303</v>
      </c>
      <c r="C110" s="345">
        <v>53.572674418604599</v>
      </c>
      <c r="D110" s="345">
        <v>60.561349693251501</v>
      </c>
      <c r="E110" s="345">
        <v>64.210674157303401</v>
      </c>
      <c r="F110" s="345">
        <v>60.462908011869402</v>
      </c>
      <c r="G110" s="345">
        <v>59.246376811594203</v>
      </c>
      <c r="H110" s="345">
        <v>0</v>
      </c>
      <c r="I110" s="345">
        <v>0</v>
      </c>
      <c r="J110" s="345">
        <v>0</v>
      </c>
      <c r="K110" s="345">
        <v>0</v>
      </c>
      <c r="L110" s="345">
        <v>0</v>
      </c>
      <c r="M110" s="345">
        <v>0</v>
      </c>
      <c r="N110" s="345">
        <v>59.350515463917503</v>
      </c>
      <c r="O110" s="207"/>
      <c r="P110" s="207"/>
      <c r="Q110" s="300"/>
      <c r="R110" s="300"/>
      <c r="S110" s="300"/>
      <c r="T110" s="300"/>
      <c r="U110" s="300"/>
      <c r="V110" s="324"/>
      <c r="W110" s="259"/>
      <c r="X110" s="259"/>
      <c r="AA110" s="333"/>
      <c r="AB110" s="333"/>
      <c r="AC110" s="333"/>
      <c r="AD110" s="333"/>
      <c r="AE110" s="333"/>
      <c r="AF110" s="333"/>
      <c r="AG110" s="333"/>
      <c r="AH110" s="333"/>
    </row>
    <row r="111" spans="1:34" s="193" customFormat="1" ht="12" x14ac:dyDescent="0.3">
      <c r="A111" s="336" t="s">
        <v>705</v>
      </c>
      <c r="B111" s="344">
        <v>44.458177278401998</v>
      </c>
      <c r="C111" s="345">
        <v>50.200686517123003</v>
      </c>
      <c r="D111" s="345">
        <v>54.451659221442199</v>
      </c>
      <c r="E111" s="345">
        <v>59.3708732920309</v>
      </c>
      <c r="F111" s="345">
        <v>44.438964577656698</v>
      </c>
      <c r="G111" s="345">
        <v>45.072528363046999</v>
      </c>
      <c r="H111" s="345">
        <v>0</v>
      </c>
      <c r="I111" s="345">
        <v>0</v>
      </c>
      <c r="J111" s="345">
        <v>0</v>
      </c>
      <c r="K111" s="345">
        <v>0</v>
      </c>
      <c r="L111" s="345">
        <v>0</v>
      </c>
      <c r="M111" s="345">
        <v>0</v>
      </c>
      <c r="N111" s="345">
        <v>49.880986749040098</v>
      </c>
      <c r="O111" s="207"/>
      <c r="P111" s="300"/>
      <c r="Q111" s="300"/>
      <c r="R111" s="300"/>
      <c r="S111" s="300"/>
      <c r="T111" s="300"/>
      <c r="U111" s="300"/>
      <c r="V111" s="324"/>
      <c r="W111" s="259"/>
      <c r="X111" s="259"/>
      <c r="Y111" s="259"/>
      <c r="Z111" s="259"/>
    </row>
    <row r="112" spans="1:34" s="193" customFormat="1" ht="12" x14ac:dyDescent="0.3">
      <c r="A112" s="325" t="s">
        <v>726</v>
      </c>
      <c r="B112" s="341">
        <v>43.461504489916102</v>
      </c>
      <c r="C112" s="342">
        <v>42.8298703327605</v>
      </c>
      <c r="D112" s="343">
        <v>39.789931545921299</v>
      </c>
      <c r="E112" s="342">
        <v>49.8051414663827</v>
      </c>
      <c r="F112" s="343">
        <v>43.575056011949201</v>
      </c>
      <c r="G112" s="342">
        <v>42.356859285399203</v>
      </c>
      <c r="H112" s="342">
        <v>0</v>
      </c>
      <c r="I112" s="343">
        <v>0</v>
      </c>
      <c r="J112" s="342">
        <v>0</v>
      </c>
      <c r="K112" s="343">
        <v>0</v>
      </c>
      <c r="L112" s="343">
        <v>0</v>
      </c>
      <c r="M112" s="342">
        <v>0</v>
      </c>
      <c r="N112" s="343">
        <v>43.746069050416899</v>
      </c>
      <c r="O112" s="207"/>
      <c r="P112" s="300"/>
      <c r="Q112" s="300"/>
      <c r="R112" s="330"/>
      <c r="S112" s="330"/>
      <c r="T112" s="330"/>
      <c r="U112" s="330"/>
      <c r="V112" s="277"/>
      <c r="Z112" s="259"/>
      <c r="AA112" s="259"/>
      <c r="AB112" s="259"/>
      <c r="AC112" s="259"/>
      <c r="AD112" s="259"/>
      <c r="AE112" s="259"/>
      <c r="AF112" s="259"/>
    </row>
    <row r="113" spans="1:33" s="193" customFormat="1" ht="12" x14ac:dyDescent="0.3">
      <c r="A113" s="334" t="s">
        <v>702</v>
      </c>
      <c r="B113" s="344">
        <v>48.148330982604598</v>
      </c>
      <c r="C113" s="345">
        <v>49.8491183879093</v>
      </c>
      <c r="D113" s="345">
        <v>50.780653594771202</v>
      </c>
      <c r="E113" s="345">
        <v>54.337640175524101</v>
      </c>
      <c r="F113" s="345">
        <v>47.146641877759699</v>
      </c>
      <c r="G113" s="345">
        <v>45.331267217630902</v>
      </c>
      <c r="H113" s="345">
        <v>0</v>
      </c>
      <c r="I113" s="345">
        <v>0</v>
      </c>
      <c r="J113" s="345">
        <v>0</v>
      </c>
      <c r="K113" s="345">
        <v>0</v>
      </c>
      <c r="L113" s="345">
        <v>0</v>
      </c>
      <c r="M113" s="345">
        <v>0</v>
      </c>
      <c r="N113" s="345">
        <v>49.691682644024503</v>
      </c>
      <c r="O113" s="207"/>
      <c r="P113" s="300"/>
      <c r="Q113" s="300"/>
      <c r="R113" s="300"/>
      <c r="S113" s="300"/>
      <c r="T113" s="300"/>
      <c r="U113" s="330"/>
      <c r="V113" s="324"/>
      <c r="W113" s="259"/>
      <c r="X113" s="259"/>
      <c r="Y113" s="259"/>
      <c r="Z113" s="259"/>
      <c r="AA113" s="259"/>
      <c r="AB113" s="259"/>
      <c r="AC113" s="259"/>
    </row>
    <row r="114" spans="1:33" s="193" customFormat="1" ht="12" customHeight="1" x14ac:dyDescent="0.3">
      <c r="A114" s="336" t="s">
        <v>703</v>
      </c>
      <c r="B114" s="344">
        <v>48.783216783216801</v>
      </c>
      <c r="C114" s="345">
        <v>42.332352941176502</v>
      </c>
      <c r="D114" s="345">
        <v>46.3247612049963</v>
      </c>
      <c r="E114" s="345">
        <v>52.399439383321699</v>
      </c>
      <c r="F114" s="345">
        <v>44.578512396694201</v>
      </c>
      <c r="G114" s="345">
        <v>40.526717557251899</v>
      </c>
      <c r="H114" s="345">
        <v>0</v>
      </c>
      <c r="I114" s="345">
        <v>0</v>
      </c>
      <c r="J114" s="345">
        <v>0</v>
      </c>
      <c r="K114" s="345">
        <v>0</v>
      </c>
      <c r="L114" s="345">
        <v>0</v>
      </c>
      <c r="M114" s="345">
        <v>0</v>
      </c>
      <c r="N114" s="345">
        <v>46.481069631983097</v>
      </c>
      <c r="O114" s="207"/>
      <c r="P114" s="300"/>
      <c r="Q114" s="300"/>
      <c r="R114" s="330"/>
      <c r="S114" s="330"/>
      <c r="T114" s="330"/>
      <c r="U114" s="330"/>
      <c r="V114" s="324"/>
      <c r="W114" s="259"/>
      <c r="X114" s="259"/>
      <c r="Y114" s="259"/>
      <c r="Z114" s="259"/>
      <c r="AA114" s="259"/>
      <c r="AB114" s="259"/>
    </row>
    <row r="115" spans="1:33" s="193" customFormat="1" ht="12" x14ac:dyDescent="0.3">
      <c r="A115" s="336" t="s">
        <v>705</v>
      </c>
      <c r="B115" s="344">
        <v>18.621280432822399</v>
      </c>
      <c r="C115" s="345">
        <v>17.442577030812298</v>
      </c>
      <c r="D115" s="345">
        <v>11.8964950711939</v>
      </c>
      <c r="E115" s="345">
        <v>28.470813397129199</v>
      </c>
      <c r="F115" s="345">
        <v>25.6755319148936</v>
      </c>
      <c r="G115" s="345">
        <v>30.810996563573902</v>
      </c>
      <c r="H115" s="345">
        <v>0</v>
      </c>
      <c r="I115" s="345">
        <v>0</v>
      </c>
      <c r="J115" s="345">
        <v>0</v>
      </c>
      <c r="K115" s="345">
        <v>0</v>
      </c>
      <c r="L115" s="345">
        <v>0</v>
      </c>
      <c r="M115" s="345">
        <v>0</v>
      </c>
      <c r="N115" s="345">
        <v>19.7242916268704</v>
      </c>
      <c r="O115" s="207"/>
      <c r="P115" s="300"/>
      <c r="Q115" s="300"/>
      <c r="R115" s="300"/>
      <c r="S115" s="300"/>
      <c r="T115" s="300"/>
      <c r="U115" s="300"/>
      <c r="V115" s="324"/>
      <c r="W115" s="259"/>
      <c r="X115" s="259"/>
      <c r="Y115" s="259"/>
      <c r="Z115" s="259"/>
      <c r="AA115" s="259"/>
      <c r="AB115" s="259"/>
    </row>
    <row r="116" spans="1:33" s="193" customFormat="1" ht="12" x14ac:dyDescent="0.3">
      <c r="A116" s="325" t="s">
        <v>727</v>
      </c>
      <c r="B116" s="341">
        <v>44.212985640877903</v>
      </c>
      <c r="C116" s="342">
        <v>47.716741812416402</v>
      </c>
      <c r="D116" s="343">
        <v>49.537048582801802</v>
      </c>
      <c r="E116" s="342">
        <v>55.535491654936699</v>
      </c>
      <c r="F116" s="343">
        <v>44.538754932047297</v>
      </c>
      <c r="G116" s="342">
        <v>44.608769190736403</v>
      </c>
      <c r="H116" s="342">
        <v>0</v>
      </c>
      <c r="I116" s="343">
        <v>0</v>
      </c>
      <c r="J116" s="342">
        <v>0</v>
      </c>
      <c r="K116" s="343">
        <v>0</v>
      </c>
      <c r="L116" s="343">
        <v>0</v>
      </c>
      <c r="M116" s="342">
        <v>0</v>
      </c>
      <c r="N116" s="343">
        <v>47.931890061918097</v>
      </c>
      <c r="O116" s="207"/>
      <c r="P116" s="207"/>
      <c r="Q116" s="207"/>
      <c r="R116" s="207"/>
      <c r="S116" s="207"/>
      <c r="T116" s="207"/>
      <c r="U116" s="207"/>
      <c r="V116" s="277"/>
    </row>
    <row r="117" spans="1:33" s="193" customFormat="1" ht="12" x14ac:dyDescent="0.3">
      <c r="A117" s="334" t="s">
        <v>702</v>
      </c>
      <c r="B117" s="344">
        <v>46.948888021849399</v>
      </c>
      <c r="C117" s="345">
        <v>49.072116369596401</v>
      </c>
      <c r="D117" s="345">
        <v>51.182215743440203</v>
      </c>
      <c r="E117" s="345">
        <v>52.596099223631903</v>
      </c>
      <c r="F117" s="345">
        <v>47.0886872801333</v>
      </c>
      <c r="G117" s="345">
        <v>45.635503617139697</v>
      </c>
      <c r="H117" s="345">
        <v>0</v>
      </c>
      <c r="I117" s="345">
        <v>0</v>
      </c>
      <c r="J117" s="345">
        <v>0</v>
      </c>
      <c r="K117" s="345">
        <v>0</v>
      </c>
      <c r="L117" s="345">
        <v>0</v>
      </c>
      <c r="M117" s="345">
        <v>0</v>
      </c>
      <c r="N117" s="345">
        <v>49.107703019642301</v>
      </c>
      <c r="O117" s="207"/>
      <c r="P117" s="207"/>
      <c r="Q117" s="207"/>
      <c r="R117" s="207"/>
      <c r="S117" s="207"/>
      <c r="T117" s="207"/>
      <c r="U117" s="207"/>
      <c r="V117" s="277"/>
    </row>
    <row r="118" spans="1:33" s="193" customFormat="1" ht="12" x14ac:dyDescent="0.3">
      <c r="A118" s="336" t="s">
        <v>703</v>
      </c>
      <c r="B118" s="344">
        <v>50.541760722347597</v>
      </c>
      <c r="C118" s="345">
        <v>44.601525821596198</v>
      </c>
      <c r="D118" s="345">
        <v>49.075874333135701</v>
      </c>
      <c r="E118" s="345">
        <v>54.757711721817202</v>
      </c>
      <c r="F118" s="345">
        <v>47.570709893795403</v>
      </c>
      <c r="G118" s="345">
        <v>44.429003021147999</v>
      </c>
      <c r="H118" s="345">
        <v>0</v>
      </c>
      <c r="I118" s="345">
        <v>0</v>
      </c>
      <c r="J118" s="345">
        <v>0</v>
      </c>
      <c r="K118" s="345">
        <v>0</v>
      </c>
      <c r="L118" s="345">
        <v>0</v>
      </c>
      <c r="M118" s="345">
        <v>0</v>
      </c>
      <c r="N118" s="345">
        <v>49.005108013195702</v>
      </c>
      <c r="O118" s="207"/>
      <c r="P118" s="207"/>
      <c r="Q118" s="207"/>
      <c r="R118" s="207"/>
      <c r="S118" s="207"/>
      <c r="T118" s="207"/>
      <c r="U118" s="207"/>
      <c r="V118" s="277"/>
    </row>
    <row r="119" spans="1:33" s="193" customFormat="1" ht="12" x14ac:dyDescent="0.3">
      <c r="A119" s="336" t="s">
        <v>705</v>
      </c>
      <c r="B119" s="344">
        <v>42.400502692998202</v>
      </c>
      <c r="C119" s="345">
        <v>47.620605971466397</v>
      </c>
      <c r="D119" s="345">
        <v>49.041150257624302</v>
      </c>
      <c r="E119" s="345">
        <v>56.853679451200499</v>
      </c>
      <c r="F119" s="345">
        <v>43.309795134443</v>
      </c>
      <c r="G119" s="345">
        <v>44.278553663669399</v>
      </c>
      <c r="H119" s="345">
        <v>0</v>
      </c>
      <c r="I119" s="345">
        <v>0</v>
      </c>
      <c r="J119" s="345">
        <v>0</v>
      </c>
      <c r="K119" s="345">
        <v>0</v>
      </c>
      <c r="L119" s="345">
        <v>0</v>
      </c>
      <c r="M119" s="345">
        <v>0</v>
      </c>
      <c r="N119" s="345">
        <v>47.373782424563302</v>
      </c>
      <c r="O119" s="207"/>
      <c r="P119" s="207"/>
      <c r="Q119" s="207"/>
      <c r="R119" s="207"/>
      <c r="S119" s="207"/>
      <c r="T119" s="207"/>
      <c r="U119" s="207"/>
      <c r="V119" s="277"/>
    </row>
    <row r="120" spans="1:33" s="193" customFormat="1" ht="12" x14ac:dyDescent="0.3">
      <c r="A120" s="278"/>
      <c r="F120" s="191"/>
      <c r="G120" s="191"/>
      <c r="H120" s="191"/>
      <c r="I120" s="191"/>
      <c r="J120" s="191"/>
      <c r="K120" s="191"/>
      <c r="L120" s="207"/>
      <c r="M120" s="207"/>
      <c r="N120" s="207"/>
      <c r="O120" s="207"/>
      <c r="P120" s="207"/>
      <c r="Q120" s="207"/>
      <c r="R120" s="207"/>
      <c r="S120" s="207"/>
      <c r="T120" s="207"/>
      <c r="U120" s="207"/>
      <c r="V120" s="277"/>
    </row>
    <row r="121" spans="1:33" s="193" customFormat="1" ht="12" x14ac:dyDescent="0.3">
      <c r="A121" s="339"/>
      <c r="B121" s="320"/>
      <c r="C121" s="320"/>
      <c r="D121" s="320"/>
      <c r="E121" s="320"/>
      <c r="F121" s="320"/>
      <c r="G121" s="320"/>
      <c r="H121" s="320"/>
      <c r="I121" s="320"/>
      <c r="J121" s="320"/>
      <c r="K121" s="320"/>
      <c r="L121" s="320"/>
      <c r="M121" s="320"/>
      <c r="N121" s="320"/>
      <c r="O121" s="320"/>
      <c r="P121" s="320"/>
      <c r="Q121" s="320"/>
      <c r="R121" s="320"/>
      <c r="S121" s="320"/>
      <c r="T121" s="320"/>
      <c r="U121" s="320"/>
      <c r="V121" s="340"/>
    </row>
    <row r="122" spans="1:33" s="193" customFormat="1" ht="12" x14ac:dyDescent="0.3">
      <c r="A122" s="278"/>
      <c r="F122" s="191"/>
      <c r="G122" s="191"/>
      <c r="H122" s="191"/>
      <c r="I122" s="191"/>
      <c r="J122" s="191"/>
      <c r="K122" s="191"/>
      <c r="L122" s="207"/>
      <c r="M122" s="207"/>
      <c r="N122" s="207"/>
      <c r="O122" s="207"/>
      <c r="P122" s="207"/>
      <c r="Q122" s="207"/>
      <c r="R122" s="207"/>
      <c r="S122" s="300"/>
      <c r="T122" s="300"/>
      <c r="U122" s="300"/>
      <c r="V122" s="324"/>
    </row>
    <row r="123" spans="1:33" s="191" customFormat="1" ht="24.75" customHeight="1" x14ac:dyDescent="0.3">
      <c r="A123" s="346" t="s">
        <v>729</v>
      </c>
      <c r="B123" s="252"/>
      <c r="C123" s="252"/>
      <c r="D123" s="252"/>
      <c r="E123" s="252"/>
      <c r="F123" s="252"/>
      <c r="G123" s="252"/>
      <c r="H123" s="252"/>
      <c r="I123" s="252"/>
      <c r="J123" s="252"/>
      <c r="K123" s="252"/>
      <c r="L123" s="252"/>
      <c r="M123" s="252"/>
      <c r="N123" s="252"/>
      <c r="O123" s="207"/>
      <c r="P123" s="300"/>
      <c r="Q123" s="300"/>
      <c r="R123" s="300"/>
      <c r="S123" s="300"/>
      <c r="T123" s="300"/>
      <c r="U123" s="300"/>
      <c r="V123" s="324"/>
      <c r="W123" s="287"/>
      <c r="X123" s="287"/>
      <c r="Y123" s="287"/>
      <c r="Z123" s="287"/>
      <c r="AA123" s="287"/>
      <c r="AB123" s="287"/>
    </row>
    <row r="124" spans="1:33" s="193" customFormat="1" ht="12" x14ac:dyDescent="0.3">
      <c r="A124" s="215" t="s">
        <v>709</v>
      </c>
      <c r="B124" s="216" t="s">
        <v>690</v>
      </c>
      <c r="C124" s="216" t="s">
        <v>691</v>
      </c>
      <c r="D124" s="216" t="s">
        <v>692</v>
      </c>
      <c r="E124" s="216" t="s">
        <v>693</v>
      </c>
      <c r="F124" s="216" t="s">
        <v>694</v>
      </c>
      <c r="G124" s="216" t="s">
        <v>695</v>
      </c>
      <c r="H124" s="216" t="s">
        <v>696</v>
      </c>
      <c r="I124" s="216" t="s">
        <v>697</v>
      </c>
      <c r="J124" s="216" t="s">
        <v>698</v>
      </c>
      <c r="K124" s="216" t="s">
        <v>699</v>
      </c>
      <c r="L124" s="216" t="s">
        <v>700</v>
      </c>
      <c r="M124" s="216" t="s">
        <v>701</v>
      </c>
      <c r="N124" s="216" t="s">
        <v>724</v>
      </c>
      <c r="O124" s="207"/>
      <c r="P124" s="330"/>
      <c r="Q124" s="300"/>
      <c r="R124" s="300"/>
      <c r="S124" s="300"/>
      <c r="T124" s="300"/>
      <c r="U124" s="300"/>
      <c r="V124" s="324"/>
      <c r="W124" s="259"/>
      <c r="X124" s="259"/>
      <c r="Y124" s="259"/>
      <c r="Z124" s="259"/>
      <c r="AA124" s="259"/>
      <c r="AB124" s="259"/>
      <c r="AC124" s="259"/>
      <c r="AD124" s="259"/>
      <c r="AE124" s="259"/>
      <c r="AF124" s="259"/>
    </row>
    <row r="125" spans="1:33" s="193" customFormat="1" ht="12.75" customHeight="1" thickBot="1" x14ac:dyDescent="0.35">
      <c r="A125" s="224" t="s">
        <v>0</v>
      </c>
      <c r="B125" s="326">
        <v>38514.612903225803</v>
      </c>
      <c r="C125" s="327">
        <v>39195.633333333302</v>
      </c>
      <c r="D125" s="328">
        <v>36999.129032258097</v>
      </c>
      <c r="E125" s="327">
        <v>38193.935483870999</v>
      </c>
      <c r="F125" s="328">
        <v>39087.068965517203</v>
      </c>
      <c r="G125" s="327">
        <v>39441.555555555598</v>
      </c>
      <c r="H125" s="327">
        <v>0</v>
      </c>
      <c r="I125" s="328">
        <v>0</v>
      </c>
      <c r="J125" s="327">
        <v>0</v>
      </c>
      <c r="K125" s="328">
        <v>0</v>
      </c>
      <c r="L125" s="328">
        <v>0</v>
      </c>
      <c r="M125" s="327">
        <v>0</v>
      </c>
      <c r="N125" s="326">
        <v>38442.8944099379</v>
      </c>
      <c r="O125" s="207"/>
      <c r="P125" s="330"/>
      <c r="Q125" s="330"/>
      <c r="R125" s="330"/>
      <c r="S125" s="330"/>
      <c r="T125" s="231"/>
      <c r="U125" s="330"/>
      <c r="V125" s="331"/>
      <c r="W125" s="333"/>
      <c r="X125" s="333"/>
      <c r="Y125" s="333"/>
      <c r="Z125" s="333"/>
      <c r="AA125" s="333"/>
      <c r="AB125" s="333"/>
    </row>
    <row r="126" spans="1:33" s="193" customFormat="1" ht="12.5" thickTop="1" x14ac:dyDescent="0.3">
      <c r="A126" s="240" t="s">
        <v>675</v>
      </c>
      <c r="B126" s="275">
        <v>38514.612903225803</v>
      </c>
      <c r="C126" s="335">
        <v>39195.633333333302</v>
      </c>
      <c r="D126" s="335">
        <v>36999.129032258097</v>
      </c>
      <c r="E126" s="335">
        <v>38193.935483870999</v>
      </c>
      <c r="F126" s="335">
        <v>39087.068965517203</v>
      </c>
      <c r="G126" s="335">
        <v>39441.555555555598</v>
      </c>
      <c r="H126" s="335">
        <v>0</v>
      </c>
      <c r="I126" s="335">
        <v>0</v>
      </c>
      <c r="J126" s="335">
        <v>0</v>
      </c>
      <c r="K126" s="335">
        <v>0</v>
      </c>
      <c r="L126" s="335">
        <v>0</v>
      </c>
      <c r="M126" s="335">
        <v>0</v>
      </c>
      <c r="N126" s="275">
        <v>38442.8944099379</v>
      </c>
      <c r="O126" s="207"/>
      <c r="P126" s="330"/>
      <c r="Q126" s="330"/>
      <c r="R126" s="330"/>
      <c r="S126" s="330"/>
      <c r="T126" s="330"/>
      <c r="U126" s="330"/>
      <c r="V126" s="331"/>
      <c r="W126" s="333"/>
      <c r="X126" s="333"/>
      <c r="Y126" s="333"/>
      <c r="Z126" s="333"/>
      <c r="AA126" s="259"/>
      <c r="AB126" s="333"/>
      <c r="AF126" s="333"/>
      <c r="AG126" s="333"/>
    </row>
    <row r="127" spans="1:33" s="348" customFormat="1" ht="23.25" customHeight="1" x14ac:dyDescent="0.3">
      <c r="A127" s="278"/>
      <c r="B127" s="193"/>
      <c r="C127" s="193"/>
      <c r="D127" s="193"/>
      <c r="E127" s="193"/>
      <c r="F127" s="191"/>
      <c r="G127" s="191"/>
      <c r="H127" s="191"/>
      <c r="I127" s="191"/>
      <c r="J127" s="191"/>
      <c r="K127" s="191"/>
      <c r="L127" s="207"/>
      <c r="M127" s="207"/>
      <c r="N127" s="207"/>
      <c r="O127" s="207"/>
      <c r="P127" s="330"/>
      <c r="Q127" s="330"/>
      <c r="R127" s="330"/>
      <c r="S127" s="330"/>
      <c r="T127" s="330"/>
      <c r="U127" s="330"/>
      <c r="V127" s="331"/>
      <c r="W127" s="347"/>
      <c r="X127" s="347"/>
      <c r="Y127" s="347"/>
      <c r="Z127" s="347"/>
      <c r="AA127" s="347"/>
      <c r="AB127" s="347"/>
      <c r="AC127" s="347"/>
      <c r="AD127" s="347"/>
      <c r="AE127" s="347"/>
      <c r="AF127" s="347"/>
      <c r="AG127" s="347"/>
    </row>
    <row r="128" spans="1:33" s="193" customFormat="1" ht="12.75" customHeight="1" x14ac:dyDescent="0.3">
      <c r="A128" s="346" t="s">
        <v>730</v>
      </c>
      <c r="B128" s="252"/>
      <c r="C128" s="252"/>
      <c r="D128" s="252"/>
      <c r="E128" s="252"/>
      <c r="F128" s="252"/>
      <c r="G128" s="252"/>
      <c r="H128" s="252"/>
      <c r="I128" s="252"/>
      <c r="J128" s="252"/>
      <c r="K128" s="252"/>
      <c r="L128" s="252"/>
      <c r="M128" s="252"/>
      <c r="N128" s="252"/>
      <c r="O128" s="207"/>
      <c r="P128" s="207"/>
      <c r="Q128" s="330"/>
      <c r="R128" s="330"/>
      <c r="S128" s="300"/>
      <c r="T128" s="300"/>
      <c r="U128" s="300"/>
      <c r="V128" s="331"/>
      <c r="W128" s="333"/>
      <c r="X128" s="333"/>
      <c r="Y128" s="333"/>
      <c r="Z128" s="333"/>
      <c r="AA128" s="333"/>
    </row>
    <row r="129" spans="1:32" s="193" customFormat="1" ht="12.75" customHeight="1" x14ac:dyDescent="0.3">
      <c r="A129" s="215" t="s">
        <v>709</v>
      </c>
      <c r="B129" s="216" t="s">
        <v>690</v>
      </c>
      <c r="C129" s="216" t="s">
        <v>691</v>
      </c>
      <c r="D129" s="216" t="s">
        <v>692</v>
      </c>
      <c r="E129" s="216" t="s">
        <v>693</v>
      </c>
      <c r="F129" s="216" t="s">
        <v>694</v>
      </c>
      <c r="G129" s="216" t="s">
        <v>695</v>
      </c>
      <c r="H129" s="216" t="s">
        <v>696</v>
      </c>
      <c r="I129" s="216" t="s">
        <v>697</v>
      </c>
      <c r="J129" s="216" t="s">
        <v>698</v>
      </c>
      <c r="K129" s="216" t="s">
        <v>699</v>
      </c>
      <c r="L129" s="216" t="s">
        <v>700</v>
      </c>
      <c r="M129" s="216" t="s">
        <v>701</v>
      </c>
      <c r="N129" s="216" t="s">
        <v>724</v>
      </c>
      <c r="O129" s="207"/>
      <c r="P129" s="300"/>
      <c r="Q129" s="300"/>
      <c r="R129" s="300"/>
      <c r="S129" s="300"/>
      <c r="T129" s="300"/>
      <c r="U129" s="300"/>
      <c r="V129" s="324"/>
      <c r="W129" s="259"/>
      <c r="X129" s="259"/>
      <c r="Y129" s="259"/>
      <c r="Z129" s="259"/>
      <c r="AA129" s="259"/>
      <c r="AB129" s="259"/>
      <c r="AC129" s="259"/>
      <c r="AD129" s="259"/>
      <c r="AE129" s="259"/>
      <c r="AF129" s="259"/>
    </row>
    <row r="130" spans="1:32" s="191" customFormat="1" ht="14.25" customHeight="1" thickBot="1" x14ac:dyDescent="0.35">
      <c r="A130" s="224" t="s">
        <v>0</v>
      </c>
      <c r="B130" s="341">
        <v>44.212985640877903</v>
      </c>
      <c r="C130" s="342">
        <v>47.716741812416402</v>
      </c>
      <c r="D130" s="343">
        <v>49.537048582801802</v>
      </c>
      <c r="E130" s="342">
        <v>55.535491654936699</v>
      </c>
      <c r="F130" s="343">
        <v>44.538754932047397</v>
      </c>
      <c r="G130" s="342">
        <v>44.608769190736403</v>
      </c>
      <c r="H130" s="342">
        <v>0</v>
      </c>
      <c r="I130" s="343">
        <v>0</v>
      </c>
      <c r="J130" s="342">
        <v>0</v>
      </c>
      <c r="K130" s="343">
        <v>0</v>
      </c>
      <c r="L130" s="343">
        <v>0</v>
      </c>
      <c r="M130" s="342">
        <v>0</v>
      </c>
      <c r="N130" s="343">
        <v>47.931890061918097</v>
      </c>
      <c r="P130" s="287"/>
      <c r="Q130" s="287"/>
      <c r="R130" s="287"/>
      <c r="S130" s="287"/>
      <c r="T130" s="287"/>
      <c r="U130" s="287"/>
      <c r="V130" s="349"/>
      <c r="W130" s="287"/>
      <c r="X130" s="287"/>
      <c r="Y130" s="287"/>
      <c r="Z130" s="287"/>
      <c r="AA130" s="350"/>
      <c r="AB130" s="287"/>
    </row>
    <row r="131" spans="1:32" s="193" customFormat="1" ht="12.75" customHeight="1" thickTop="1" x14ac:dyDescent="0.3">
      <c r="A131" s="240" t="s">
        <v>675</v>
      </c>
      <c r="B131" s="344">
        <v>44.212985640877903</v>
      </c>
      <c r="C131" s="345">
        <v>47.716741812416402</v>
      </c>
      <c r="D131" s="345">
        <v>49.537048582801802</v>
      </c>
      <c r="E131" s="345">
        <v>55.535491654936699</v>
      </c>
      <c r="F131" s="345">
        <v>44.538754932047397</v>
      </c>
      <c r="G131" s="345">
        <v>44.608769190736403</v>
      </c>
      <c r="H131" s="345">
        <v>0</v>
      </c>
      <c r="I131" s="345">
        <v>0</v>
      </c>
      <c r="J131" s="345">
        <v>0</v>
      </c>
      <c r="K131" s="345">
        <v>0</v>
      </c>
      <c r="L131" s="345">
        <v>0</v>
      </c>
      <c r="M131" s="345">
        <v>0</v>
      </c>
      <c r="N131" s="345">
        <v>47.931890061918097</v>
      </c>
      <c r="O131" s="207"/>
      <c r="P131" s="207"/>
      <c r="Q131" s="207"/>
      <c r="R131" s="300"/>
      <c r="S131" s="300"/>
      <c r="T131" s="300"/>
      <c r="U131" s="300"/>
      <c r="V131" s="351"/>
      <c r="W131" s="259"/>
      <c r="X131" s="259"/>
      <c r="Y131" s="259"/>
      <c r="Z131" s="259"/>
      <c r="AA131" s="259"/>
      <c r="AB131" s="259"/>
      <c r="AC131" s="259"/>
    </row>
    <row r="132" spans="1:32" s="193" customFormat="1" ht="12.75" customHeight="1" x14ac:dyDescent="0.3">
      <c r="A132" s="245"/>
      <c r="B132" s="352"/>
      <c r="C132" s="352"/>
      <c r="D132" s="352"/>
      <c r="E132" s="352"/>
      <c r="F132" s="352"/>
      <c r="G132" s="352"/>
      <c r="H132" s="352"/>
      <c r="I132" s="352"/>
      <c r="J132" s="352"/>
      <c r="K132" s="352"/>
      <c r="L132" s="352"/>
      <c r="M132" s="352"/>
      <c r="N132" s="352"/>
      <c r="O132" s="207"/>
      <c r="P132" s="207"/>
      <c r="Q132" s="207"/>
      <c r="R132" s="207"/>
      <c r="S132" s="207"/>
      <c r="T132" s="207"/>
      <c r="U132" s="207"/>
      <c r="V132" s="353"/>
    </row>
    <row r="133" spans="1:32" s="193" customFormat="1" ht="12" x14ac:dyDescent="0.3">
      <c r="A133" s="346" t="s">
        <v>731</v>
      </c>
      <c r="B133" s="252"/>
      <c r="C133" s="252"/>
      <c r="D133" s="252"/>
      <c r="E133" s="252"/>
      <c r="F133" s="252"/>
      <c r="G133" s="252"/>
      <c r="H133" s="252"/>
      <c r="I133" s="252"/>
      <c r="J133" s="252"/>
      <c r="K133" s="252"/>
      <c r="L133" s="252"/>
      <c r="M133" s="252"/>
      <c r="N133" s="252"/>
      <c r="O133" s="207"/>
      <c r="P133" s="207"/>
      <c r="Q133" s="207"/>
      <c r="R133" s="300"/>
      <c r="S133" s="300"/>
      <c r="T133" s="300"/>
      <c r="U133" s="300"/>
      <c r="V133" s="351"/>
      <c r="W133" s="259"/>
      <c r="X133" s="259"/>
      <c r="Y133" s="259"/>
      <c r="Z133" s="259"/>
      <c r="AA133" s="259"/>
      <c r="AB133" s="259"/>
      <c r="AC133" s="259"/>
    </row>
    <row r="134" spans="1:32" s="193" customFormat="1" ht="12" x14ac:dyDescent="0.3">
      <c r="A134" s="215" t="s">
        <v>732</v>
      </c>
      <c r="B134" s="216" t="s">
        <v>690</v>
      </c>
      <c r="C134" s="216" t="s">
        <v>691</v>
      </c>
      <c r="D134" s="216" t="s">
        <v>692</v>
      </c>
      <c r="E134" s="216" t="s">
        <v>693</v>
      </c>
      <c r="F134" s="216" t="s">
        <v>694</v>
      </c>
      <c r="G134" s="216" t="s">
        <v>695</v>
      </c>
      <c r="H134" s="216" t="s">
        <v>696</v>
      </c>
      <c r="I134" s="216" t="s">
        <v>697</v>
      </c>
      <c r="J134" s="216" t="s">
        <v>698</v>
      </c>
      <c r="K134" s="216" t="s">
        <v>699</v>
      </c>
      <c r="L134" s="216" t="s">
        <v>700</v>
      </c>
      <c r="M134" s="216" t="s">
        <v>701</v>
      </c>
      <c r="N134" s="216" t="s">
        <v>724</v>
      </c>
      <c r="O134" s="207"/>
      <c r="P134" s="207"/>
      <c r="Q134" s="207"/>
      <c r="R134" s="300"/>
      <c r="S134" s="300"/>
      <c r="T134" s="300"/>
      <c r="U134" s="300"/>
      <c r="V134" s="351"/>
      <c r="W134" s="259"/>
      <c r="X134" s="259"/>
      <c r="Y134" s="259"/>
      <c r="Z134" s="259"/>
      <c r="AA134" s="259"/>
      <c r="AB134" s="259"/>
      <c r="AC134" s="259"/>
    </row>
    <row r="135" spans="1:32" ht="15" thickBot="1" x14ac:dyDescent="0.4">
      <c r="A135" s="224" t="s">
        <v>0</v>
      </c>
      <c r="B135" s="341">
        <v>44.212985640877903</v>
      </c>
      <c r="C135" s="342">
        <v>47.716741812416402</v>
      </c>
      <c r="D135" s="343">
        <v>49.537048582801802</v>
      </c>
      <c r="E135" s="342">
        <v>55.535491654936699</v>
      </c>
      <c r="F135" s="343">
        <v>44.538754932047397</v>
      </c>
      <c r="G135" s="342">
        <v>44.608769190736403</v>
      </c>
      <c r="H135" s="342">
        <v>0</v>
      </c>
      <c r="I135" s="343">
        <v>0</v>
      </c>
      <c r="J135" s="342">
        <v>0</v>
      </c>
      <c r="K135" s="343">
        <v>0</v>
      </c>
      <c r="L135" s="343">
        <v>0</v>
      </c>
      <c r="M135" s="342">
        <v>0</v>
      </c>
      <c r="N135" s="343">
        <v>47.931890061918097</v>
      </c>
      <c r="V135" s="353"/>
    </row>
    <row r="136" spans="1:32" ht="15" thickTop="1" x14ac:dyDescent="0.35">
      <c r="A136" s="232" t="s">
        <v>25</v>
      </c>
      <c r="B136" s="344">
        <v>44.576835352815401</v>
      </c>
      <c r="C136" s="345">
        <v>49.9864315774198</v>
      </c>
      <c r="D136" s="345">
        <v>54.475756918852497</v>
      </c>
      <c r="E136" s="345">
        <v>58.364093707763899</v>
      </c>
      <c r="F136" s="345">
        <v>44.936336559940401</v>
      </c>
      <c r="G136" s="345">
        <v>45.550839638309697</v>
      </c>
      <c r="H136" s="345">
        <v>0</v>
      </c>
      <c r="I136" s="345">
        <v>0</v>
      </c>
      <c r="J136" s="345">
        <v>0</v>
      </c>
      <c r="K136" s="345">
        <v>0</v>
      </c>
      <c r="L136" s="345">
        <v>0</v>
      </c>
      <c r="M136" s="345">
        <v>0</v>
      </c>
      <c r="N136" s="345">
        <v>49.8868425180383</v>
      </c>
      <c r="V136" s="353"/>
    </row>
    <row r="137" spans="1:32" x14ac:dyDescent="0.35">
      <c r="A137" s="240" t="s">
        <v>41</v>
      </c>
      <c r="B137" s="344">
        <v>43.461504489916102</v>
      </c>
      <c r="C137" s="345">
        <v>42.8298703327605</v>
      </c>
      <c r="D137" s="345">
        <v>39.789931545921299</v>
      </c>
      <c r="E137" s="345">
        <v>49.8051414663827</v>
      </c>
      <c r="F137" s="345">
        <v>43.581565581117403</v>
      </c>
      <c r="G137" s="345">
        <v>42.356859285399203</v>
      </c>
      <c r="H137" s="345">
        <v>0</v>
      </c>
      <c r="I137" s="345">
        <v>0</v>
      </c>
      <c r="J137" s="345">
        <v>0</v>
      </c>
      <c r="K137" s="345">
        <v>0</v>
      </c>
      <c r="L137" s="345">
        <v>0</v>
      </c>
      <c r="M137" s="345">
        <v>0</v>
      </c>
      <c r="N137" s="345">
        <v>43.747293024817402</v>
      </c>
      <c r="O137" s="354"/>
      <c r="V137" s="353"/>
    </row>
    <row r="138" spans="1:32" x14ac:dyDescent="0.35">
      <c r="A138" s="246"/>
      <c r="B138" s="352"/>
      <c r="C138" s="352"/>
      <c r="D138" s="352"/>
      <c r="E138" s="352"/>
      <c r="F138" s="352"/>
      <c r="G138" s="352"/>
      <c r="H138" s="352"/>
      <c r="I138" s="352"/>
      <c r="J138" s="352"/>
      <c r="K138" s="355"/>
      <c r="L138" s="352"/>
      <c r="M138" s="352"/>
      <c r="N138" s="356"/>
      <c r="O138" s="354"/>
      <c r="V138" s="353"/>
    </row>
    <row r="139" spans="1:32" x14ac:dyDescent="0.35">
      <c r="A139" s="357" t="s">
        <v>733</v>
      </c>
      <c r="B139" s="352"/>
      <c r="C139" s="352"/>
      <c r="D139" s="352"/>
      <c r="E139" s="352"/>
      <c r="F139" s="352"/>
      <c r="G139" s="352"/>
      <c r="H139" s="352"/>
      <c r="I139" s="352"/>
      <c r="J139" s="352"/>
      <c r="K139" s="355"/>
      <c r="L139" s="352"/>
      <c r="M139" s="352"/>
      <c r="N139" s="356"/>
      <c r="O139" s="354"/>
      <c r="V139" s="353"/>
    </row>
    <row r="140" spans="1:32" x14ac:dyDescent="0.35">
      <c r="A140" s="215" t="s">
        <v>734</v>
      </c>
      <c r="B140" s="358" t="s">
        <v>690</v>
      </c>
      <c r="C140" s="358" t="s">
        <v>691</v>
      </c>
      <c r="D140" s="358" t="s">
        <v>692</v>
      </c>
      <c r="E140" s="358" t="s">
        <v>693</v>
      </c>
      <c r="F140" s="358" t="s">
        <v>694</v>
      </c>
      <c r="G140" s="358" t="s">
        <v>695</v>
      </c>
      <c r="H140" s="358" t="s">
        <v>696</v>
      </c>
      <c r="I140" s="358" t="s">
        <v>697</v>
      </c>
      <c r="J140" s="358" t="s">
        <v>698</v>
      </c>
      <c r="K140" s="358" t="s">
        <v>699</v>
      </c>
      <c r="L140" s="358" t="s">
        <v>700</v>
      </c>
      <c r="M140" s="358" t="s">
        <v>701</v>
      </c>
      <c r="N140" s="358" t="s">
        <v>724</v>
      </c>
      <c r="O140" s="354"/>
      <c r="V140" s="353"/>
      <c r="W140" s="193"/>
    </row>
    <row r="141" spans="1:32" x14ac:dyDescent="0.35">
      <c r="A141" s="359" t="s">
        <v>679</v>
      </c>
      <c r="B141" s="275">
        <v>411</v>
      </c>
      <c r="C141" s="335">
        <v>444</v>
      </c>
      <c r="D141" s="335">
        <v>514</v>
      </c>
      <c r="E141" s="335">
        <v>636</v>
      </c>
      <c r="F141" s="335">
        <v>621</v>
      </c>
      <c r="G141" s="335">
        <v>206</v>
      </c>
      <c r="H141" s="335">
        <v>0</v>
      </c>
      <c r="I141" s="335">
        <v>0</v>
      </c>
      <c r="J141" s="335">
        <v>0</v>
      </c>
      <c r="K141" s="335">
        <v>0</v>
      </c>
      <c r="L141" s="335">
        <v>0</v>
      </c>
      <c r="M141" s="335">
        <v>0</v>
      </c>
      <c r="N141" s="335">
        <f>SUM(B141:M141)</f>
        <v>2832</v>
      </c>
      <c r="O141" s="354"/>
      <c r="V141" s="353"/>
      <c r="W141" s="193"/>
    </row>
    <row r="142" spans="1:32" x14ac:dyDescent="0.35">
      <c r="A142" s="359" t="s">
        <v>735</v>
      </c>
      <c r="B142" s="275">
        <v>347</v>
      </c>
      <c r="C142" s="335">
        <v>305</v>
      </c>
      <c r="D142" s="335">
        <v>208</v>
      </c>
      <c r="E142" s="335">
        <v>376</v>
      </c>
      <c r="F142" s="335">
        <v>214</v>
      </c>
      <c r="G142" s="335">
        <v>522</v>
      </c>
      <c r="H142" s="335">
        <v>637</v>
      </c>
      <c r="I142" s="335">
        <v>587</v>
      </c>
      <c r="J142" s="335">
        <v>663</v>
      </c>
      <c r="K142" s="335">
        <v>765</v>
      </c>
      <c r="L142" s="335">
        <v>628</v>
      </c>
      <c r="M142" s="335">
        <v>424</v>
      </c>
      <c r="N142" s="335">
        <f>SUM(B142:M142)</f>
        <v>5676</v>
      </c>
      <c r="O142" s="354"/>
      <c r="V142" s="353"/>
      <c r="W142" s="193"/>
    </row>
    <row r="143" spans="1:32" x14ac:dyDescent="0.35">
      <c r="A143" s="360" t="s">
        <v>736</v>
      </c>
      <c r="B143" s="275">
        <v>111</v>
      </c>
      <c r="C143" s="335">
        <v>166</v>
      </c>
      <c r="D143" s="335">
        <v>220</v>
      </c>
      <c r="E143" s="335">
        <v>171</v>
      </c>
      <c r="F143" s="335">
        <v>316</v>
      </c>
      <c r="G143" s="335">
        <v>274</v>
      </c>
      <c r="H143" s="335">
        <v>85</v>
      </c>
      <c r="I143" s="335">
        <v>66</v>
      </c>
      <c r="J143" s="335">
        <v>123</v>
      </c>
      <c r="K143" s="335">
        <v>192</v>
      </c>
      <c r="L143" s="335">
        <v>153</v>
      </c>
      <c r="M143" s="335">
        <v>203</v>
      </c>
      <c r="N143" s="335">
        <f>SUM(B143:M143)</f>
        <v>2080</v>
      </c>
      <c r="O143" s="354"/>
      <c r="V143" s="353"/>
      <c r="W143" s="193"/>
    </row>
    <row r="144" spans="1:32" x14ac:dyDescent="0.35">
      <c r="A144" s="361"/>
      <c r="B144" s="246"/>
      <c r="C144" s="362"/>
      <c r="D144" s="362"/>
      <c r="E144" s="362"/>
      <c r="F144" s="362"/>
      <c r="G144" s="362"/>
      <c r="H144" s="362"/>
      <c r="I144" s="362"/>
      <c r="J144" s="362"/>
      <c r="K144" s="362"/>
      <c r="L144" s="355"/>
      <c r="M144" s="362"/>
      <c r="N144" s="362"/>
      <c r="O144" s="354"/>
      <c r="P144" s="354"/>
      <c r="V144" s="353"/>
      <c r="W144" s="193"/>
    </row>
    <row r="145" spans="1:22" x14ac:dyDescent="0.35">
      <c r="A145" s="357" t="s">
        <v>737</v>
      </c>
      <c r="B145" s="352"/>
      <c r="C145" s="352"/>
      <c r="D145" s="352"/>
      <c r="E145" s="352"/>
      <c r="F145" s="352"/>
      <c r="G145" s="352"/>
      <c r="H145" s="352"/>
      <c r="I145" s="352"/>
      <c r="J145" s="352"/>
      <c r="K145" s="355"/>
      <c r="L145" s="352"/>
      <c r="M145" s="352"/>
      <c r="N145" s="356"/>
      <c r="O145" s="354"/>
      <c r="V145" s="353"/>
    </row>
    <row r="146" spans="1:22" x14ac:dyDescent="0.35">
      <c r="A146" s="215" t="s">
        <v>734</v>
      </c>
      <c r="B146" s="215" t="s">
        <v>738</v>
      </c>
      <c r="C146" s="358" t="s">
        <v>690</v>
      </c>
      <c r="D146" s="358" t="s">
        <v>691</v>
      </c>
      <c r="E146" s="358" t="s">
        <v>692</v>
      </c>
      <c r="F146" s="358" t="s">
        <v>693</v>
      </c>
      <c r="G146" s="358" t="s">
        <v>694</v>
      </c>
      <c r="H146" s="358" t="s">
        <v>695</v>
      </c>
      <c r="I146" s="358" t="s">
        <v>696</v>
      </c>
      <c r="J146" s="358" t="s">
        <v>697</v>
      </c>
      <c r="K146" s="358" t="s">
        <v>698</v>
      </c>
      <c r="L146" s="358" t="s">
        <v>699</v>
      </c>
      <c r="M146" s="358" t="s">
        <v>700</v>
      </c>
      <c r="N146" s="358" t="s">
        <v>701</v>
      </c>
      <c r="O146" s="358" t="s">
        <v>724</v>
      </c>
      <c r="P146" s="354"/>
      <c r="V146" s="353"/>
    </row>
    <row r="147" spans="1:22" x14ac:dyDescent="0.35">
      <c r="A147" s="363" t="s">
        <v>679</v>
      </c>
      <c r="B147" s="274" t="s">
        <v>739</v>
      </c>
      <c r="C147" s="275">
        <v>323</v>
      </c>
      <c r="D147" s="335">
        <v>355</v>
      </c>
      <c r="E147" s="335">
        <v>351</v>
      </c>
      <c r="F147" s="335">
        <v>391</v>
      </c>
      <c r="G147" s="335">
        <v>376</v>
      </c>
      <c r="H147" s="335">
        <v>174</v>
      </c>
      <c r="I147" s="335">
        <v>0</v>
      </c>
      <c r="J147" s="335">
        <v>0</v>
      </c>
      <c r="K147" s="335">
        <v>0</v>
      </c>
      <c r="L147" s="335">
        <v>0</v>
      </c>
      <c r="M147" s="335">
        <v>0</v>
      </c>
      <c r="N147" s="335">
        <v>0</v>
      </c>
      <c r="O147" s="364">
        <f>SUM(C147:N147)</f>
        <v>1970</v>
      </c>
      <c r="P147" s="354"/>
      <c r="V147" s="353"/>
    </row>
    <row r="148" spans="1:22" x14ac:dyDescent="0.35">
      <c r="A148" s="365"/>
      <c r="B148" s="274" t="s">
        <v>740</v>
      </c>
      <c r="C148" s="275">
        <v>54</v>
      </c>
      <c r="D148" s="335">
        <v>65</v>
      </c>
      <c r="E148" s="335">
        <v>56</v>
      </c>
      <c r="F148" s="335">
        <v>69</v>
      </c>
      <c r="G148" s="335">
        <v>90</v>
      </c>
      <c r="H148" s="335">
        <v>31</v>
      </c>
      <c r="I148" s="335">
        <v>0</v>
      </c>
      <c r="J148" s="335">
        <v>0</v>
      </c>
      <c r="K148" s="335">
        <v>0</v>
      </c>
      <c r="L148" s="335">
        <v>0</v>
      </c>
      <c r="M148" s="335">
        <v>0</v>
      </c>
      <c r="N148" s="335">
        <v>0</v>
      </c>
      <c r="O148" s="364">
        <f>SUM(C148:N148)</f>
        <v>365</v>
      </c>
      <c r="P148" s="354"/>
      <c r="V148" s="353"/>
    </row>
    <row r="149" spans="1:22" x14ac:dyDescent="0.35">
      <c r="A149" s="363" t="s">
        <v>735</v>
      </c>
      <c r="B149" s="274" t="s">
        <v>739</v>
      </c>
      <c r="C149" s="275">
        <v>272</v>
      </c>
      <c r="D149" s="335">
        <v>248</v>
      </c>
      <c r="E149" s="335">
        <v>168</v>
      </c>
      <c r="F149" s="335">
        <v>326</v>
      </c>
      <c r="G149" s="335">
        <v>105</v>
      </c>
      <c r="H149" s="335">
        <v>407</v>
      </c>
      <c r="I149" s="335">
        <v>519</v>
      </c>
      <c r="J149" s="335">
        <v>498</v>
      </c>
      <c r="K149" s="335">
        <v>584</v>
      </c>
      <c r="L149" s="335">
        <v>642</v>
      </c>
      <c r="M149" s="335">
        <v>533</v>
      </c>
      <c r="N149" s="335">
        <v>310</v>
      </c>
      <c r="O149" s="364">
        <f>SUM(C149:N149)</f>
        <v>4612</v>
      </c>
      <c r="P149" s="354"/>
      <c r="V149" s="353"/>
    </row>
    <row r="150" spans="1:22" x14ac:dyDescent="0.35">
      <c r="A150" s="365"/>
      <c r="B150" s="274" t="s">
        <v>740</v>
      </c>
      <c r="C150" s="275">
        <v>45</v>
      </c>
      <c r="D150" s="335">
        <v>17</v>
      </c>
      <c r="E150" s="335">
        <v>14</v>
      </c>
      <c r="F150" s="335">
        <v>40</v>
      </c>
      <c r="G150" s="335">
        <v>59</v>
      </c>
      <c r="H150" s="335">
        <v>73</v>
      </c>
      <c r="I150" s="335">
        <v>77</v>
      </c>
      <c r="J150" s="335">
        <v>44</v>
      </c>
      <c r="K150" s="335">
        <v>32</v>
      </c>
      <c r="L150" s="335">
        <v>49</v>
      </c>
      <c r="M150" s="335">
        <v>66</v>
      </c>
      <c r="N150" s="335">
        <v>57</v>
      </c>
      <c r="O150" s="364">
        <f t="shared" ref="O150" si="17">SUM(C150:N150)</f>
        <v>573</v>
      </c>
      <c r="P150" s="354"/>
      <c r="V150" s="353"/>
    </row>
    <row r="151" spans="1:22" x14ac:dyDescent="0.35">
      <c r="A151" s="363" t="s">
        <v>736</v>
      </c>
      <c r="B151" s="274" t="s">
        <v>739</v>
      </c>
      <c r="C151" s="275">
        <v>43</v>
      </c>
      <c r="D151" s="335">
        <v>160</v>
      </c>
      <c r="E151" s="335">
        <v>198</v>
      </c>
      <c r="F151" s="335">
        <v>125</v>
      </c>
      <c r="G151" s="335">
        <v>266</v>
      </c>
      <c r="H151" s="335">
        <v>235</v>
      </c>
      <c r="I151" s="335">
        <v>56</v>
      </c>
      <c r="J151" s="335">
        <v>46</v>
      </c>
      <c r="K151" s="335">
        <v>101</v>
      </c>
      <c r="L151" s="335">
        <v>184</v>
      </c>
      <c r="M151" s="335">
        <v>130</v>
      </c>
      <c r="N151" s="335">
        <v>140</v>
      </c>
      <c r="O151" s="364">
        <f>SUM(C151:N151)</f>
        <v>1684</v>
      </c>
      <c r="P151" s="354"/>
      <c r="V151" s="353"/>
    </row>
    <row r="152" spans="1:22" x14ac:dyDescent="0.35">
      <c r="A152" s="365"/>
      <c r="B152" s="274" t="s">
        <v>740</v>
      </c>
      <c r="C152" s="275">
        <v>0</v>
      </c>
      <c r="D152" s="335">
        <v>3</v>
      </c>
      <c r="E152" s="335">
        <v>1</v>
      </c>
      <c r="F152" s="335">
        <v>11</v>
      </c>
      <c r="G152" s="335">
        <v>19</v>
      </c>
      <c r="H152" s="335">
        <v>10</v>
      </c>
      <c r="I152" s="335">
        <v>20</v>
      </c>
      <c r="J152" s="335">
        <v>14</v>
      </c>
      <c r="K152" s="335">
        <v>8</v>
      </c>
      <c r="L152" s="335">
        <v>8</v>
      </c>
      <c r="M152" s="335">
        <v>20</v>
      </c>
      <c r="N152" s="335">
        <v>50</v>
      </c>
      <c r="O152" s="364">
        <f t="shared" ref="O152" si="18">SUM(C152:N152)</f>
        <v>164</v>
      </c>
      <c r="P152" s="354"/>
      <c r="V152" s="353"/>
    </row>
    <row r="153" spans="1:22" x14ac:dyDescent="0.35">
      <c r="B153" s="354"/>
      <c r="C153" s="354"/>
      <c r="D153" s="354"/>
      <c r="E153" s="354"/>
      <c r="F153" s="354"/>
      <c r="G153" s="354"/>
      <c r="H153" s="354"/>
      <c r="I153" s="354"/>
      <c r="J153" s="354"/>
      <c r="K153" s="354"/>
      <c r="L153" s="354"/>
      <c r="M153" s="354"/>
      <c r="V153" s="353"/>
    </row>
    <row r="154" spans="1:22" ht="15" thickBot="1" x14ac:dyDescent="0.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7"/>
    </row>
    <row r="155" spans="1:22" x14ac:dyDescent="0.35">
      <c r="B155" s="368"/>
      <c r="C155" s="368"/>
      <c r="D155" s="368"/>
      <c r="E155" s="368"/>
      <c r="F155" s="368"/>
      <c r="G155" s="368"/>
      <c r="H155" s="368"/>
      <c r="I155" s="368"/>
      <c r="J155" s="368"/>
      <c r="K155" s="368"/>
      <c r="L155" s="368"/>
      <c r="M155" s="368"/>
      <c r="P155" s="368"/>
    </row>
    <row r="156" spans="1:22" x14ac:dyDescent="0.35">
      <c r="A156" s="369"/>
      <c r="B156" s="369"/>
      <c r="C156" s="369"/>
      <c r="D156" s="369"/>
      <c r="E156" s="369"/>
      <c r="F156" s="369"/>
      <c r="G156" s="369"/>
      <c r="H156" s="369"/>
      <c r="I156" s="369"/>
      <c r="J156" s="369"/>
      <c r="K156" s="369"/>
      <c r="L156" s="369"/>
      <c r="M156" s="369"/>
      <c r="N156" s="369"/>
    </row>
    <row r="157" spans="1:22" x14ac:dyDescent="0.35">
      <c r="A157" s="370"/>
      <c r="B157" s="370"/>
      <c r="C157" s="371"/>
      <c r="D157" s="368"/>
      <c r="E157" s="368"/>
      <c r="F157" s="368"/>
      <c r="G157" s="368"/>
      <c r="H157" s="368"/>
      <c r="I157" s="368"/>
      <c r="J157" s="368"/>
      <c r="K157" s="368"/>
      <c r="L157" s="368"/>
      <c r="M157" s="354"/>
      <c r="P157" s="368"/>
    </row>
    <row r="158" spans="1:22" x14ac:dyDescent="0.35">
      <c r="A158" s="372"/>
      <c r="B158" s="372"/>
      <c r="C158" s="372"/>
      <c r="D158" s="368"/>
      <c r="E158" s="368"/>
      <c r="F158" s="368"/>
      <c r="G158" s="368"/>
      <c r="H158" s="354"/>
      <c r="I158" s="354"/>
    </row>
    <row r="159" spans="1:22" x14ac:dyDescent="0.35">
      <c r="A159" s="372"/>
      <c r="B159" s="372"/>
      <c r="C159" s="372"/>
      <c r="D159" s="354"/>
      <c r="E159" s="368"/>
      <c r="F159" s="354"/>
    </row>
    <row r="160" spans="1:22" x14ac:dyDescent="0.35">
      <c r="A160" s="372"/>
      <c r="B160" s="372"/>
      <c r="C160" s="372"/>
    </row>
    <row r="161" spans="1:3" x14ac:dyDescent="0.35">
      <c r="A161" s="372"/>
      <c r="B161" s="372"/>
      <c r="C161" s="372"/>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41F7-5DEA-4C71-9F7F-3200BC44EC46}">
  <dimension ref="A1:AC34"/>
  <sheetViews>
    <sheetView showGridLines="0" zoomScale="90" zoomScaleNormal="90" workbookViewId="0">
      <pane xSplit="1" topLeftCell="R1" activePane="topRight" state="frozen"/>
      <selection pane="topRight" activeCell="T24" sqref="T24:AC28"/>
    </sheetView>
  </sheetViews>
  <sheetFormatPr defaultColWidth="9.1796875" defaultRowHeight="15.5" x14ac:dyDescent="0.35"/>
  <cols>
    <col min="1" max="1" width="71.1796875" style="75" customWidth="1"/>
    <col min="2" max="16384" width="9.1796875" style="75"/>
  </cols>
  <sheetData>
    <row r="1" spans="1:29" x14ac:dyDescent="0.35">
      <c r="A1" s="373" t="s">
        <v>741</v>
      </c>
    </row>
    <row r="2" spans="1:29" x14ac:dyDescent="0.35">
      <c r="A2" s="373"/>
    </row>
    <row r="3" spans="1:29" x14ac:dyDescent="0.35">
      <c r="A3" s="373"/>
    </row>
    <row r="4" spans="1:29" x14ac:dyDescent="0.35">
      <c r="A4" s="374" t="s">
        <v>742</v>
      </c>
      <c r="B4" s="375">
        <v>2023</v>
      </c>
      <c r="C4" s="376"/>
      <c r="D4" s="376"/>
      <c r="E4" s="376"/>
      <c r="F4" s="376"/>
      <c r="G4" s="376"/>
      <c r="H4" s="376"/>
      <c r="I4" s="376"/>
      <c r="J4" s="376"/>
      <c r="K4" s="376"/>
      <c r="L4" s="376"/>
      <c r="M4" s="376"/>
      <c r="N4" s="376"/>
      <c r="O4" s="376"/>
      <c r="P4" s="376"/>
      <c r="Q4" s="376"/>
      <c r="R4" s="376"/>
      <c r="S4" s="376"/>
      <c r="T4" s="376"/>
      <c r="U4" s="376"/>
      <c r="V4" s="376"/>
      <c r="W4" s="376"/>
      <c r="X4" s="376"/>
      <c r="Y4" s="377"/>
      <c r="Z4" s="378">
        <v>2024</v>
      </c>
      <c r="AA4" s="378"/>
      <c r="AB4" s="378"/>
      <c r="AC4" s="379"/>
    </row>
    <row r="5" spans="1:29" x14ac:dyDescent="0.35">
      <c r="A5" s="374"/>
      <c r="B5" s="380" t="s">
        <v>743</v>
      </c>
      <c r="C5" s="381"/>
      <c r="D5" s="380" t="s">
        <v>744</v>
      </c>
      <c r="E5" s="381"/>
      <c r="F5" s="380" t="s">
        <v>745</v>
      </c>
      <c r="G5" s="381"/>
      <c r="H5" s="380" t="s">
        <v>746</v>
      </c>
      <c r="I5" s="381"/>
      <c r="J5" s="380" t="s">
        <v>697</v>
      </c>
      <c r="K5" s="381"/>
      <c r="L5" s="380" t="s">
        <v>747</v>
      </c>
      <c r="M5" s="381"/>
      <c r="N5" s="380" t="s">
        <v>748</v>
      </c>
      <c r="O5" s="381"/>
      <c r="P5" s="380" t="s">
        <v>749</v>
      </c>
      <c r="Q5" s="381"/>
      <c r="R5" s="380" t="s">
        <v>750</v>
      </c>
      <c r="S5" s="381"/>
      <c r="T5" s="380" t="s">
        <v>751</v>
      </c>
      <c r="U5" s="381"/>
      <c r="V5" s="380" t="s">
        <v>752</v>
      </c>
      <c r="W5" s="381"/>
      <c r="X5" s="380" t="s">
        <v>753</v>
      </c>
      <c r="Y5" s="381"/>
      <c r="Z5" s="382" t="s">
        <v>743</v>
      </c>
      <c r="AA5" s="383"/>
      <c r="AB5" s="382" t="s">
        <v>744</v>
      </c>
      <c r="AC5" s="383"/>
    </row>
    <row r="6" spans="1:29" x14ac:dyDescent="0.35">
      <c r="A6" s="374"/>
      <c r="B6" s="384" t="s">
        <v>754</v>
      </c>
      <c r="C6" s="384" t="s">
        <v>755</v>
      </c>
      <c r="D6" s="384" t="s">
        <v>754</v>
      </c>
      <c r="E6" s="384" t="s">
        <v>755</v>
      </c>
      <c r="F6" s="384" t="s">
        <v>754</v>
      </c>
      <c r="G6" s="384" t="s">
        <v>755</v>
      </c>
      <c r="H6" s="384" t="s">
        <v>754</v>
      </c>
      <c r="I6" s="384" t="s">
        <v>755</v>
      </c>
      <c r="J6" s="384" t="s">
        <v>754</v>
      </c>
      <c r="K6" s="384" t="s">
        <v>755</v>
      </c>
      <c r="L6" s="384" t="s">
        <v>754</v>
      </c>
      <c r="M6" s="384" t="s">
        <v>755</v>
      </c>
      <c r="N6" s="384" t="s">
        <v>754</v>
      </c>
      <c r="O6" s="384" t="s">
        <v>755</v>
      </c>
      <c r="P6" s="384" t="s">
        <v>754</v>
      </c>
      <c r="Q6" s="384" t="s">
        <v>755</v>
      </c>
      <c r="R6" s="384" t="s">
        <v>754</v>
      </c>
      <c r="S6" s="384" t="s">
        <v>755</v>
      </c>
      <c r="T6" s="384" t="s">
        <v>754</v>
      </c>
      <c r="U6" s="384" t="s">
        <v>755</v>
      </c>
      <c r="V6" s="384" t="s">
        <v>754</v>
      </c>
      <c r="W6" s="384" t="s">
        <v>755</v>
      </c>
      <c r="X6" s="384" t="s">
        <v>754</v>
      </c>
      <c r="Y6" s="384" t="s">
        <v>755</v>
      </c>
      <c r="Z6" s="385" t="s">
        <v>754</v>
      </c>
      <c r="AA6" s="385" t="s">
        <v>755</v>
      </c>
      <c r="AB6" s="385" t="s">
        <v>754</v>
      </c>
      <c r="AC6" s="385" t="s">
        <v>755</v>
      </c>
    </row>
    <row r="7" spans="1:29" x14ac:dyDescent="0.35">
      <c r="A7" s="386" t="s">
        <v>756</v>
      </c>
      <c r="B7" s="387">
        <v>50.077658426273302</v>
      </c>
      <c r="C7" s="387">
        <v>43.682359565160901</v>
      </c>
      <c r="D7" s="387">
        <v>42.8849597689292</v>
      </c>
      <c r="E7" s="387">
        <v>42.793431428339098</v>
      </c>
      <c r="F7" s="387">
        <v>43.019862114248198</v>
      </c>
      <c r="G7" s="387">
        <v>45.321667390360403</v>
      </c>
      <c r="H7" s="387">
        <v>48.512544145301099</v>
      </c>
      <c r="I7" s="387">
        <v>50.272072432594697</v>
      </c>
      <c r="J7" s="387">
        <v>43.268614947011102</v>
      </c>
      <c r="K7" s="387">
        <v>35.515960701047199</v>
      </c>
      <c r="L7" s="387">
        <v>38.078070847470002</v>
      </c>
      <c r="M7" s="387">
        <v>39.270787586005</v>
      </c>
      <c r="N7" s="387">
        <v>42.1362040288302</v>
      </c>
      <c r="O7" s="387">
        <v>42.786277168932997</v>
      </c>
      <c r="P7" s="387">
        <v>39.808013122535201</v>
      </c>
      <c r="Q7" s="387">
        <v>38.775142406590902</v>
      </c>
      <c r="R7" s="387">
        <v>39.5924269346241</v>
      </c>
      <c r="S7" s="387">
        <v>41.875955231963403</v>
      </c>
      <c r="T7" s="387">
        <v>43.187766108430303</v>
      </c>
      <c r="U7" s="387">
        <v>44.3036422941016</v>
      </c>
      <c r="V7" s="387">
        <v>46.0105558889313</v>
      </c>
      <c r="W7" s="387">
        <v>50.494107966734198</v>
      </c>
      <c r="X7" s="387">
        <v>47.8858837271992</v>
      </c>
      <c r="Y7" s="387">
        <v>51.292805017791402</v>
      </c>
      <c r="Z7" s="387">
        <v>52.519083739690601</v>
      </c>
      <c r="AA7" s="387">
        <v>50.417174087385298</v>
      </c>
      <c r="AB7" s="387">
        <v>49.584516880093098</v>
      </c>
      <c r="AC7" s="387">
        <v>49.779579341232498</v>
      </c>
    </row>
    <row r="8" spans="1:29" x14ac:dyDescent="0.35">
      <c r="A8" s="386" t="s">
        <v>757</v>
      </c>
      <c r="B8" s="387">
        <v>71.904302019315196</v>
      </c>
      <c r="C8" s="387">
        <v>59.022913256955803</v>
      </c>
      <c r="D8" s="387">
        <v>58.804856115107903</v>
      </c>
      <c r="E8" s="387">
        <v>56.031290074377999</v>
      </c>
      <c r="F8" s="387">
        <v>52.507682593138298</v>
      </c>
      <c r="G8" s="387">
        <v>53.2716579959285</v>
      </c>
      <c r="H8" s="387">
        <v>55.766170368562399</v>
      </c>
      <c r="I8" s="387">
        <v>61.291329479768798</v>
      </c>
      <c r="J8" s="387">
        <v>62.604145077720197</v>
      </c>
      <c r="K8" s="387">
        <v>53.525115473441097</v>
      </c>
      <c r="L8" s="387">
        <v>51.425330341560702</v>
      </c>
      <c r="M8" s="387">
        <v>55.124661912957897</v>
      </c>
      <c r="N8" s="387">
        <v>56.2574047954866</v>
      </c>
      <c r="O8" s="387">
        <v>59.815751093826002</v>
      </c>
      <c r="P8" s="387">
        <v>62.833025586916399</v>
      </c>
      <c r="Q8" s="387">
        <v>64.755285412262197</v>
      </c>
      <c r="R8" s="387">
        <v>68.187044534412905</v>
      </c>
      <c r="S8" s="387">
        <v>68.341557440246703</v>
      </c>
      <c r="T8" s="387">
        <v>70.361000266028199</v>
      </c>
      <c r="U8" s="387">
        <v>73.978483337706606</v>
      </c>
      <c r="V8" s="387">
        <v>72.821142048135897</v>
      </c>
      <c r="W8" s="387">
        <v>78.480318763583696</v>
      </c>
      <c r="X8" s="387">
        <v>80.422896619787807</v>
      </c>
      <c r="Y8" s="387">
        <v>84.189856065798494</v>
      </c>
      <c r="Z8" s="387">
        <v>80.014817558807195</v>
      </c>
      <c r="AA8" s="387">
        <v>77.565551779645801</v>
      </c>
      <c r="AB8" s="387">
        <v>78.097657595590803</v>
      </c>
      <c r="AC8" s="387">
        <v>82.699605451936904</v>
      </c>
    </row>
    <row r="9" spans="1:29" x14ac:dyDescent="0.35">
      <c r="A9" s="388" t="s">
        <v>0</v>
      </c>
      <c r="B9" s="389">
        <v>52.365263400045997</v>
      </c>
      <c r="C9" s="389">
        <v>45.474946450428398</v>
      </c>
      <c r="D9" s="389">
        <v>44.8112146820935</v>
      </c>
      <c r="E9" s="389">
        <v>44.604399845619398</v>
      </c>
      <c r="F9" s="389">
        <v>44.567876644115501</v>
      </c>
      <c r="G9" s="389">
        <v>46.602018141415599</v>
      </c>
      <c r="H9" s="389">
        <v>49.659961389961403</v>
      </c>
      <c r="I9" s="389">
        <v>51.897872158969797</v>
      </c>
      <c r="J9" s="389">
        <v>45.535598574437103</v>
      </c>
      <c r="K9" s="389">
        <v>37.512175610380503</v>
      </c>
      <c r="L9" s="389">
        <v>39.781840748520104</v>
      </c>
      <c r="M9" s="389">
        <v>41.324806473192901</v>
      </c>
      <c r="N9" s="389">
        <v>44.054872400907101</v>
      </c>
      <c r="O9" s="389">
        <v>45.017676848106497</v>
      </c>
      <c r="P9" s="389">
        <v>42.498428060658398</v>
      </c>
      <c r="Q9" s="389">
        <v>41.5954901454514</v>
      </c>
      <c r="R9" s="389">
        <v>42.507194541502699</v>
      </c>
      <c r="S9" s="389">
        <v>44.649465377467699</v>
      </c>
      <c r="T9" s="389">
        <v>45.807586755238702</v>
      </c>
      <c r="U9" s="389">
        <v>47.089061845767297</v>
      </c>
      <c r="V9" s="389">
        <v>48.788630806846001</v>
      </c>
      <c r="W9" s="389">
        <v>53.530285564579501</v>
      </c>
      <c r="X9" s="389">
        <v>51.408119658119702</v>
      </c>
      <c r="Y9" s="389">
        <v>55.128559631316797</v>
      </c>
      <c r="Z9" s="389">
        <v>56.362833691515</v>
      </c>
      <c r="AA9" s="389">
        <v>54.2835600387182</v>
      </c>
      <c r="AB9" s="389">
        <v>53.706094706966098</v>
      </c>
      <c r="AC9" s="389">
        <v>54.272702795319901</v>
      </c>
    </row>
    <row r="11" spans="1:29" x14ac:dyDescent="0.35">
      <c r="A11" s="373" t="s">
        <v>758</v>
      </c>
    </row>
    <row r="12" spans="1:29" x14ac:dyDescent="0.35">
      <c r="A12" s="390"/>
    </row>
    <row r="13" spans="1:29" x14ac:dyDescent="0.35">
      <c r="A13" s="390"/>
    </row>
    <row r="14" spans="1:29" x14ac:dyDescent="0.35">
      <c r="A14" s="391" t="s">
        <v>742</v>
      </c>
      <c r="B14" s="375">
        <v>2023</v>
      </c>
      <c r="C14" s="376"/>
      <c r="D14" s="376"/>
      <c r="E14" s="376"/>
      <c r="F14" s="376"/>
      <c r="G14" s="376"/>
      <c r="H14" s="376"/>
      <c r="I14" s="376"/>
      <c r="J14" s="376"/>
      <c r="K14" s="376"/>
      <c r="L14" s="376"/>
      <c r="M14" s="376"/>
      <c r="N14" s="376"/>
      <c r="O14" s="376"/>
      <c r="P14" s="376"/>
      <c r="Q14" s="376"/>
      <c r="R14" s="376"/>
      <c r="S14" s="376"/>
      <c r="T14" s="376"/>
      <c r="U14" s="376"/>
      <c r="V14" s="376"/>
      <c r="W14" s="376"/>
      <c r="X14" s="376"/>
      <c r="Y14" s="377"/>
      <c r="Z14" s="378">
        <v>2024</v>
      </c>
      <c r="AA14" s="378"/>
      <c r="AB14" s="378"/>
      <c r="AC14" s="379"/>
    </row>
    <row r="15" spans="1:29" x14ac:dyDescent="0.35">
      <c r="A15" s="391"/>
      <c r="B15" s="380" t="s">
        <v>743</v>
      </c>
      <c r="C15" s="381"/>
      <c r="D15" s="380" t="s">
        <v>744</v>
      </c>
      <c r="E15" s="381"/>
      <c r="F15" s="380" t="s">
        <v>745</v>
      </c>
      <c r="G15" s="381"/>
      <c r="H15" s="380" t="s">
        <v>746</v>
      </c>
      <c r="I15" s="381"/>
      <c r="J15" s="380" t="s">
        <v>697</v>
      </c>
      <c r="K15" s="381"/>
      <c r="L15" s="380" t="s">
        <v>747</v>
      </c>
      <c r="M15" s="381"/>
      <c r="N15" s="380" t="s">
        <v>748</v>
      </c>
      <c r="O15" s="381"/>
      <c r="P15" s="380" t="s">
        <v>749</v>
      </c>
      <c r="Q15" s="381"/>
      <c r="R15" s="380" t="s">
        <v>750</v>
      </c>
      <c r="S15" s="381"/>
      <c r="T15" s="380" t="s">
        <v>751</v>
      </c>
      <c r="U15" s="381"/>
      <c r="V15" s="380" t="s">
        <v>752</v>
      </c>
      <c r="W15" s="381"/>
      <c r="X15" s="380" t="s">
        <v>753</v>
      </c>
      <c r="Y15" s="381"/>
      <c r="Z15" s="382" t="s">
        <v>743</v>
      </c>
      <c r="AA15" s="383"/>
      <c r="AB15" s="382" t="s">
        <v>744</v>
      </c>
      <c r="AC15" s="383"/>
    </row>
    <row r="16" spans="1:29" x14ac:dyDescent="0.35">
      <c r="A16" s="391"/>
      <c r="B16" s="384" t="s">
        <v>754</v>
      </c>
      <c r="C16" s="384" t="s">
        <v>755</v>
      </c>
      <c r="D16" s="384" t="s">
        <v>754</v>
      </c>
      <c r="E16" s="384" t="s">
        <v>755</v>
      </c>
      <c r="F16" s="384" t="s">
        <v>754</v>
      </c>
      <c r="G16" s="384" t="s">
        <v>755</v>
      </c>
      <c r="H16" s="384" t="s">
        <v>754</v>
      </c>
      <c r="I16" s="384" t="s">
        <v>755</v>
      </c>
      <c r="J16" s="384" t="s">
        <v>754</v>
      </c>
      <c r="K16" s="384" t="s">
        <v>755</v>
      </c>
      <c r="L16" s="384" t="s">
        <v>754</v>
      </c>
      <c r="M16" s="384" t="s">
        <v>755</v>
      </c>
      <c r="N16" s="384" t="s">
        <v>754</v>
      </c>
      <c r="O16" s="384" t="s">
        <v>755</v>
      </c>
      <c r="P16" s="384" t="s">
        <v>754</v>
      </c>
      <c r="Q16" s="384" t="s">
        <v>755</v>
      </c>
      <c r="R16" s="384" t="s">
        <v>754</v>
      </c>
      <c r="S16" s="384" t="s">
        <v>755</v>
      </c>
      <c r="T16" s="384" t="s">
        <v>754</v>
      </c>
      <c r="U16" s="384" t="s">
        <v>755</v>
      </c>
      <c r="V16" s="384" t="s">
        <v>754</v>
      </c>
      <c r="W16" s="384" t="s">
        <v>755</v>
      </c>
      <c r="X16" s="384" t="s">
        <v>754</v>
      </c>
      <c r="Y16" s="384" t="s">
        <v>755</v>
      </c>
      <c r="Z16" s="385" t="s">
        <v>754</v>
      </c>
      <c r="AA16" s="385" t="s">
        <v>755</v>
      </c>
      <c r="AB16" s="385" t="s">
        <v>754</v>
      </c>
      <c r="AC16" s="385" t="s">
        <v>755</v>
      </c>
    </row>
    <row r="17" spans="1:29" x14ac:dyDescent="0.35">
      <c r="A17" s="392" t="s">
        <v>756</v>
      </c>
      <c r="B17" s="393"/>
      <c r="C17" s="393"/>
      <c r="D17" s="393"/>
      <c r="E17" s="393"/>
      <c r="F17" s="393"/>
      <c r="G17" s="393"/>
      <c r="H17" s="393"/>
      <c r="I17" s="393"/>
      <c r="J17" s="393"/>
      <c r="K17" s="393"/>
      <c r="L17" s="393"/>
      <c r="M17" s="393"/>
      <c r="N17" s="393"/>
      <c r="O17" s="393"/>
      <c r="P17" s="393"/>
      <c r="Q17" s="393"/>
      <c r="R17" s="393"/>
      <c r="S17" s="393"/>
      <c r="T17" s="393"/>
      <c r="U17" s="393"/>
      <c r="V17" s="393"/>
      <c r="W17" s="393"/>
      <c r="X17" s="393"/>
      <c r="Y17" s="393"/>
      <c r="Z17" s="393"/>
      <c r="AA17" s="393"/>
      <c r="AB17" s="393"/>
      <c r="AC17" s="393"/>
    </row>
    <row r="18" spans="1:29" x14ac:dyDescent="0.35">
      <c r="A18" s="394" t="s">
        <v>759</v>
      </c>
      <c r="B18" s="394">
        <v>18356</v>
      </c>
      <c r="C18" s="394">
        <v>22026</v>
      </c>
      <c r="D18" s="394">
        <v>23176</v>
      </c>
      <c r="E18" s="394">
        <v>23562</v>
      </c>
      <c r="F18" s="394">
        <v>23326</v>
      </c>
      <c r="G18" s="394">
        <v>21987</v>
      </c>
      <c r="H18" s="394">
        <v>20755</v>
      </c>
      <c r="I18" s="394">
        <v>18911</v>
      </c>
      <c r="J18" s="394">
        <v>20705</v>
      </c>
      <c r="K18" s="394">
        <v>26752</v>
      </c>
      <c r="L18" s="394">
        <v>26400</v>
      </c>
      <c r="M18" s="394">
        <v>26307</v>
      </c>
      <c r="N18" s="394">
        <v>25999</v>
      </c>
      <c r="O18" s="394">
        <v>26225</v>
      </c>
      <c r="P18" s="394">
        <v>27603</v>
      </c>
      <c r="Q18" s="394">
        <v>29998</v>
      </c>
      <c r="R18" s="394">
        <v>31502</v>
      </c>
      <c r="S18" s="394">
        <v>32067</v>
      </c>
      <c r="T18" s="394">
        <v>34027</v>
      </c>
      <c r="U18" s="394">
        <v>35551</v>
      </c>
      <c r="V18" s="394">
        <v>35355</v>
      </c>
      <c r="W18" s="394">
        <v>32694</v>
      </c>
      <c r="X18" s="394">
        <v>32018</v>
      </c>
      <c r="Y18" s="394">
        <v>31734</v>
      </c>
      <c r="Z18" s="394">
        <v>31592</v>
      </c>
      <c r="AA18" s="394">
        <v>32024</v>
      </c>
      <c r="AB18" s="394">
        <v>32677</v>
      </c>
      <c r="AC18" s="394">
        <v>33576</v>
      </c>
    </row>
    <row r="19" spans="1:29" x14ac:dyDescent="0.35">
      <c r="A19" s="394" t="s">
        <v>760</v>
      </c>
      <c r="B19" s="394">
        <v>801</v>
      </c>
      <c r="C19" s="394">
        <v>769</v>
      </c>
      <c r="D19" s="394">
        <v>773</v>
      </c>
      <c r="E19" s="394">
        <v>766</v>
      </c>
      <c r="F19" s="394">
        <v>782</v>
      </c>
      <c r="G19" s="394">
        <v>794</v>
      </c>
      <c r="H19" s="394">
        <v>791</v>
      </c>
      <c r="I19" s="394">
        <v>820</v>
      </c>
      <c r="J19" s="394">
        <v>822</v>
      </c>
      <c r="K19" s="394">
        <v>779</v>
      </c>
      <c r="L19" s="394">
        <v>753</v>
      </c>
      <c r="M19" s="394">
        <v>757</v>
      </c>
      <c r="N19" s="394">
        <v>795</v>
      </c>
      <c r="O19" s="394">
        <v>803</v>
      </c>
      <c r="P19" s="394">
        <v>804</v>
      </c>
      <c r="Q19" s="394">
        <v>839</v>
      </c>
      <c r="R19" s="394">
        <v>887</v>
      </c>
      <c r="S19" s="394">
        <v>917</v>
      </c>
      <c r="T19" s="394">
        <v>931</v>
      </c>
      <c r="U19" s="394">
        <v>958</v>
      </c>
      <c r="V19" s="394">
        <v>1016</v>
      </c>
      <c r="W19" s="394">
        <v>1050</v>
      </c>
      <c r="X19" s="394">
        <v>1095</v>
      </c>
      <c r="Y19" s="394">
        <v>1157</v>
      </c>
      <c r="Z19" s="394">
        <v>1343</v>
      </c>
      <c r="AA19" s="394">
        <v>1350</v>
      </c>
      <c r="AB19" s="394">
        <v>1381</v>
      </c>
      <c r="AC19" s="394">
        <v>1392</v>
      </c>
    </row>
    <row r="20" spans="1:29" x14ac:dyDescent="0.35">
      <c r="A20" s="394" t="s">
        <v>761</v>
      </c>
      <c r="B20" s="394">
        <v>227</v>
      </c>
      <c r="C20" s="394">
        <v>219</v>
      </c>
      <c r="D20" s="394">
        <v>217</v>
      </c>
      <c r="E20" s="394">
        <v>207</v>
      </c>
      <c r="F20" s="394">
        <v>198</v>
      </c>
      <c r="G20" s="394">
        <v>189</v>
      </c>
      <c r="H20" s="394">
        <v>200</v>
      </c>
      <c r="I20" s="394">
        <v>204</v>
      </c>
      <c r="J20" s="394">
        <v>213</v>
      </c>
      <c r="K20" s="394">
        <v>202</v>
      </c>
      <c r="L20" s="394">
        <v>202</v>
      </c>
      <c r="M20" s="394">
        <v>209</v>
      </c>
      <c r="N20" s="394">
        <v>207</v>
      </c>
      <c r="O20" s="394">
        <v>200</v>
      </c>
      <c r="P20" s="394">
        <v>191</v>
      </c>
      <c r="Q20" s="394">
        <v>185</v>
      </c>
      <c r="R20" s="394">
        <v>201</v>
      </c>
      <c r="S20" s="394">
        <v>201</v>
      </c>
      <c r="T20" s="394">
        <v>209</v>
      </c>
      <c r="U20" s="394">
        <v>222</v>
      </c>
      <c r="V20" s="394">
        <v>236</v>
      </c>
      <c r="W20" s="394">
        <v>231</v>
      </c>
      <c r="X20" s="394">
        <v>222</v>
      </c>
      <c r="Y20" s="394">
        <v>219</v>
      </c>
      <c r="Z20" s="394">
        <v>232</v>
      </c>
      <c r="AA20" s="394">
        <v>241</v>
      </c>
      <c r="AB20" s="394">
        <v>252</v>
      </c>
      <c r="AC20" s="394">
        <v>260</v>
      </c>
    </row>
    <row r="21" spans="1:29" ht="16" thickBot="1" x14ac:dyDescent="0.4">
      <c r="A21" s="395" t="s">
        <v>762</v>
      </c>
      <c r="B21" s="395">
        <v>73</v>
      </c>
      <c r="C21" s="395">
        <v>75</v>
      </c>
      <c r="D21" s="395">
        <v>69</v>
      </c>
      <c r="E21" s="395">
        <v>67</v>
      </c>
      <c r="F21" s="395">
        <v>62</v>
      </c>
      <c r="G21" s="395">
        <v>60</v>
      </c>
      <c r="H21" s="395">
        <v>57</v>
      </c>
      <c r="I21" s="395">
        <v>56</v>
      </c>
      <c r="J21" s="395">
        <v>57</v>
      </c>
      <c r="K21" s="395">
        <v>54</v>
      </c>
      <c r="L21" s="395">
        <v>56</v>
      </c>
      <c r="M21" s="395">
        <v>51</v>
      </c>
      <c r="N21" s="395">
        <v>54</v>
      </c>
      <c r="O21" s="395">
        <v>55</v>
      </c>
      <c r="P21" s="395">
        <v>55</v>
      </c>
      <c r="Q21" s="395">
        <v>51</v>
      </c>
      <c r="R21" s="395">
        <v>52</v>
      </c>
      <c r="S21" s="395">
        <v>53</v>
      </c>
      <c r="T21" s="395">
        <v>63</v>
      </c>
      <c r="U21" s="395">
        <v>59</v>
      </c>
      <c r="V21" s="395">
        <v>55</v>
      </c>
      <c r="W21" s="395">
        <v>54</v>
      </c>
      <c r="X21" s="395">
        <v>52</v>
      </c>
      <c r="Y21" s="395">
        <v>52</v>
      </c>
      <c r="Z21" s="395">
        <v>55</v>
      </c>
      <c r="AA21" s="395">
        <v>52</v>
      </c>
      <c r="AB21" s="395">
        <v>50</v>
      </c>
      <c r="AC21" s="395">
        <v>50</v>
      </c>
    </row>
    <row r="22" spans="1:29" x14ac:dyDescent="0.35">
      <c r="A22" s="396" t="s">
        <v>0</v>
      </c>
      <c r="B22" s="396">
        <v>19457</v>
      </c>
      <c r="C22" s="396">
        <v>23089</v>
      </c>
      <c r="D22" s="396">
        <v>24235</v>
      </c>
      <c r="E22" s="396">
        <v>24602</v>
      </c>
      <c r="F22" s="396">
        <v>24368</v>
      </c>
      <c r="G22" s="396">
        <v>23030</v>
      </c>
      <c r="H22" s="396">
        <v>21803</v>
      </c>
      <c r="I22" s="396">
        <v>19991</v>
      </c>
      <c r="J22" s="396">
        <v>21797</v>
      </c>
      <c r="K22" s="396">
        <v>27787</v>
      </c>
      <c r="L22" s="396">
        <v>27411</v>
      </c>
      <c r="M22" s="396">
        <v>27324</v>
      </c>
      <c r="N22" s="396">
        <v>27055</v>
      </c>
      <c r="O22" s="396">
        <v>27283</v>
      </c>
      <c r="P22" s="396">
        <v>28653</v>
      </c>
      <c r="Q22" s="396">
        <v>31073</v>
      </c>
      <c r="R22" s="396">
        <v>32642</v>
      </c>
      <c r="S22" s="396">
        <v>33238</v>
      </c>
      <c r="T22" s="396">
        <v>35230</v>
      </c>
      <c r="U22" s="396">
        <v>36790</v>
      </c>
      <c r="V22" s="396">
        <v>36662</v>
      </c>
      <c r="W22" s="396">
        <v>34029</v>
      </c>
      <c r="X22" s="396">
        <v>33387</v>
      </c>
      <c r="Y22" s="396">
        <v>33162</v>
      </c>
      <c r="Z22" s="396">
        <v>33222</v>
      </c>
      <c r="AA22" s="396">
        <v>33667</v>
      </c>
      <c r="AB22" s="396">
        <v>34360</v>
      </c>
      <c r="AC22" s="396">
        <v>35278</v>
      </c>
    </row>
    <row r="23" spans="1:29" x14ac:dyDescent="0.35">
      <c r="A23" s="392" t="s">
        <v>757</v>
      </c>
      <c r="B23" s="393"/>
      <c r="C23" s="393"/>
      <c r="D23" s="393"/>
      <c r="E23" s="393"/>
      <c r="F23" s="393"/>
      <c r="G23" s="393"/>
      <c r="H23" s="393"/>
      <c r="I23" s="393"/>
      <c r="J23" s="393"/>
      <c r="K23" s="393"/>
      <c r="L23" s="393"/>
      <c r="M23" s="393"/>
      <c r="N23" s="393"/>
      <c r="O23" s="393"/>
      <c r="P23" s="393"/>
      <c r="Q23" s="393"/>
      <c r="R23" s="393"/>
      <c r="S23" s="393"/>
      <c r="T23" s="393"/>
      <c r="U23" s="393"/>
      <c r="V23" s="393"/>
      <c r="W23" s="393"/>
      <c r="X23" s="393"/>
      <c r="Y23" s="393"/>
      <c r="Z23" s="393"/>
      <c r="AA23" s="393"/>
      <c r="AB23" s="393"/>
      <c r="AC23" s="393"/>
    </row>
    <row r="24" spans="1:29" x14ac:dyDescent="0.35">
      <c r="A24" s="394" t="s">
        <v>759</v>
      </c>
      <c r="B24" s="394">
        <v>2089</v>
      </c>
      <c r="C24" s="394">
        <v>2861</v>
      </c>
      <c r="D24" s="394">
        <v>3122</v>
      </c>
      <c r="E24" s="394">
        <v>3678</v>
      </c>
      <c r="F24" s="394">
        <v>4536</v>
      </c>
      <c r="G24" s="394">
        <v>4211</v>
      </c>
      <c r="H24" s="394">
        <v>3888</v>
      </c>
      <c r="I24" s="394">
        <v>3252</v>
      </c>
      <c r="J24" s="394">
        <v>2737</v>
      </c>
      <c r="K24" s="394">
        <v>3312</v>
      </c>
      <c r="L24" s="394">
        <v>3855</v>
      </c>
      <c r="M24" s="394">
        <v>3889</v>
      </c>
      <c r="N24" s="394">
        <v>4048</v>
      </c>
      <c r="O24" s="394">
        <v>3905</v>
      </c>
      <c r="P24" s="394">
        <v>3590</v>
      </c>
      <c r="Q24" s="394">
        <v>3576</v>
      </c>
      <c r="R24" s="394">
        <v>3476</v>
      </c>
      <c r="S24" s="394">
        <v>3669</v>
      </c>
      <c r="T24" s="394">
        <v>3524</v>
      </c>
      <c r="U24" s="394">
        <v>3567</v>
      </c>
      <c r="V24" s="394">
        <v>3994</v>
      </c>
      <c r="W24" s="394">
        <v>3895</v>
      </c>
      <c r="X24" s="394">
        <v>3800</v>
      </c>
      <c r="Y24" s="394">
        <v>4087</v>
      </c>
      <c r="Z24" s="394">
        <v>5084</v>
      </c>
      <c r="AA24" s="394">
        <v>5257</v>
      </c>
      <c r="AB24" s="394">
        <v>5441</v>
      </c>
      <c r="AC24" s="394">
        <v>5185</v>
      </c>
    </row>
    <row r="25" spans="1:29" x14ac:dyDescent="0.35">
      <c r="A25" s="394" t="s">
        <v>760</v>
      </c>
      <c r="B25" s="394">
        <v>153</v>
      </c>
      <c r="C25" s="394">
        <v>157</v>
      </c>
      <c r="D25" s="394">
        <v>175</v>
      </c>
      <c r="E25" s="394">
        <v>183</v>
      </c>
      <c r="F25" s="394">
        <v>180</v>
      </c>
      <c r="G25" s="394">
        <v>172</v>
      </c>
      <c r="H25" s="394">
        <v>166</v>
      </c>
      <c r="I25" s="394">
        <v>164</v>
      </c>
      <c r="J25" s="394">
        <v>118</v>
      </c>
      <c r="K25" s="394">
        <v>115</v>
      </c>
      <c r="L25" s="394">
        <v>117</v>
      </c>
      <c r="M25" s="394">
        <v>136</v>
      </c>
      <c r="N25" s="394">
        <v>165</v>
      </c>
      <c r="O25" s="394">
        <v>170</v>
      </c>
      <c r="P25" s="394">
        <v>162</v>
      </c>
      <c r="Q25" s="394">
        <v>166</v>
      </c>
      <c r="R25" s="394">
        <v>189</v>
      </c>
      <c r="S25" s="394">
        <v>177</v>
      </c>
      <c r="T25" s="394">
        <v>194</v>
      </c>
      <c r="U25" s="394">
        <v>207</v>
      </c>
      <c r="V25" s="394">
        <v>209</v>
      </c>
      <c r="W25" s="394">
        <v>209</v>
      </c>
      <c r="X25" s="394">
        <v>217</v>
      </c>
      <c r="Y25" s="394">
        <v>250</v>
      </c>
      <c r="Z25" s="394">
        <v>268</v>
      </c>
      <c r="AA25" s="394">
        <v>286</v>
      </c>
      <c r="AB25" s="394">
        <v>315</v>
      </c>
      <c r="AC25" s="394">
        <v>332</v>
      </c>
    </row>
    <row r="26" spans="1:29" x14ac:dyDescent="0.35">
      <c r="A26" s="394" t="s">
        <v>761</v>
      </c>
      <c r="B26" s="394">
        <v>30</v>
      </c>
      <c r="C26" s="394">
        <v>31</v>
      </c>
      <c r="D26" s="394">
        <v>33</v>
      </c>
      <c r="E26" s="394">
        <v>32</v>
      </c>
      <c r="F26" s="394">
        <v>29</v>
      </c>
      <c r="G26" s="394">
        <v>32</v>
      </c>
      <c r="H26" s="394">
        <v>38</v>
      </c>
      <c r="I26" s="394">
        <v>39</v>
      </c>
      <c r="J26" s="394">
        <v>35</v>
      </c>
      <c r="K26" s="394">
        <v>32</v>
      </c>
      <c r="L26" s="394">
        <v>34</v>
      </c>
      <c r="M26" s="394">
        <v>37</v>
      </c>
      <c r="N26" s="394">
        <v>35</v>
      </c>
      <c r="O26" s="394">
        <v>32</v>
      </c>
      <c r="P26" s="394">
        <v>32</v>
      </c>
      <c r="Q26" s="394">
        <v>35</v>
      </c>
      <c r="R26" s="394">
        <v>34</v>
      </c>
      <c r="S26" s="394">
        <v>37</v>
      </c>
      <c r="T26" s="394">
        <v>39</v>
      </c>
      <c r="U26" s="394">
        <v>35</v>
      </c>
      <c r="V26" s="394">
        <v>34</v>
      </c>
      <c r="W26" s="394">
        <v>36</v>
      </c>
      <c r="X26" s="394">
        <v>35</v>
      </c>
      <c r="Y26" s="394">
        <v>38</v>
      </c>
      <c r="Z26" s="394">
        <v>44</v>
      </c>
      <c r="AA26" s="394">
        <v>46</v>
      </c>
      <c r="AB26" s="394">
        <v>48</v>
      </c>
      <c r="AC26" s="394">
        <v>57</v>
      </c>
    </row>
    <row r="27" spans="1:29" ht="16" thickBot="1" x14ac:dyDescent="0.4">
      <c r="A27" s="395" t="s">
        <v>762</v>
      </c>
      <c r="B27" s="395">
        <v>6</v>
      </c>
      <c r="C27" s="395">
        <v>6</v>
      </c>
      <c r="D27" s="395">
        <v>6</v>
      </c>
      <c r="E27" s="395">
        <v>6</v>
      </c>
      <c r="F27" s="395">
        <v>6</v>
      </c>
      <c r="G27" s="395">
        <v>6</v>
      </c>
      <c r="H27" s="395">
        <v>5</v>
      </c>
      <c r="I27" s="395">
        <v>5</v>
      </c>
      <c r="J27" s="395">
        <v>5</v>
      </c>
      <c r="K27" s="395">
        <v>5</v>
      </c>
      <c r="L27" s="395">
        <v>5</v>
      </c>
      <c r="M27" s="395">
        <v>5</v>
      </c>
      <c r="N27" s="395">
        <v>6</v>
      </c>
      <c r="O27" s="395">
        <v>7</v>
      </c>
      <c r="P27" s="395">
        <v>7</v>
      </c>
      <c r="Q27" s="395">
        <v>7</v>
      </c>
      <c r="R27" s="395">
        <v>6</v>
      </c>
      <c r="S27" s="395">
        <v>8</v>
      </c>
      <c r="T27" s="395">
        <v>2</v>
      </c>
      <c r="U27" s="395">
        <v>2</v>
      </c>
      <c r="V27" s="395">
        <v>1</v>
      </c>
      <c r="W27" s="395">
        <v>1</v>
      </c>
      <c r="X27" s="395">
        <v>1</v>
      </c>
      <c r="Y27" s="395">
        <v>2</v>
      </c>
      <c r="Z27" s="395">
        <v>3</v>
      </c>
      <c r="AA27" s="395">
        <v>2</v>
      </c>
      <c r="AB27" s="395">
        <v>2</v>
      </c>
      <c r="AC27" s="395">
        <v>2</v>
      </c>
    </row>
    <row r="28" spans="1:29" x14ac:dyDescent="0.35">
      <c r="A28" s="396" t="s">
        <v>0</v>
      </c>
      <c r="B28" s="396">
        <v>2278</v>
      </c>
      <c r="C28" s="396">
        <v>3055</v>
      </c>
      <c r="D28" s="396">
        <v>3336</v>
      </c>
      <c r="E28" s="396">
        <v>3899</v>
      </c>
      <c r="F28" s="396">
        <v>4751</v>
      </c>
      <c r="G28" s="396">
        <v>4421</v>
      </c>
      <c r="H28" s="396">
        <v>4097</v>
      </c>
      <c r="I28" s="396">
        <v>3460</v>
      </c>
      <c r="J28" s="396">
        <v>2895</v>
      </c>
      <c r="K28" s="396">
        <v>3464</v>
      </c>
      <c r="L28" s="396">
        <v>4011</v>
      </c>
      <c r="M28" s="396">
        <v>4067</v>
      </c>
      <c r="N28" s="396">
        <v>4254</v>
      </c>
      <c r="O28" s="396">
        <v>4114</v>
      </c>
      <c r="P28" s="396">
        <v>3791</v>
      </c>
      <c r="Q28" s="396">
        <v>3784</v>
      </c>
      <c r="R28" s="396">
        <v>3705</v>
      </c>
      <c r="S28" s="396">
        <v>3891</v>
      </c>
      <c r="T28" s="396">
        <v>3759</v>
      </c>
      <c r="U28" s="396">
        <v>3811</v>
      </c>
      <c r="V28" s="396">
        <v>4238</v>
      </c>
      <c r="W28" s="396">
        <v>4141</v>
      </c>
      <c r="X28" s="396">
        <v>4053</v>
      </c>
      <c r="Y28" s="396">
        <v>4377</v>
      </c>
      <c r="Z28" s="396">
        <v>5399</v>
      </c>
      <c r="AA28" s="396">
        <v>5591</v>
      </c>
      <c r="AB28" s="396">
        <v>5806</v>
      </c>
      <c r="AC28" s="396">
        <v>5576</v>
      </c>
    </row>
    <row r="29" spans="1:29" x14ac:dyDescent="0.35">
      <c r="A29" s="392" t="s">
        <v>0</v>
      </c>
      <c r="B29" s="393"/>
      <c r="C29" s="393"/>
      <c r="D29" s="393"/>
      <c r="E29" s="393"/>
      <c r="F29" s="393"/>
      <c r="G29" s="393"/>
      <c r="H29" s="393"/>
      <c r="I29" s="393"/>
      <c r="J29" s="393"/>
      <c r="K29" s="393"/>
      <c r="L29" s="393"/>
      <c r="M29" s="393"/>
      <c r="N29" s="393"/>
      <c r="O29" s="393"/>
      <c r="P29" s="393"/>
      <c r="Q29" s="393"/>
      <c r="R29" s="393"/>
      <c r="S29" s="393"/>
      <c r="T29" s="393"/>
      <c r="U29" s="393"/>
      <c r="V29" s="393"/>
      <c r="W29" s="393"/>
      <c r="X29" s="393"/>
      <c r="Y29" s="393"/>
      <c r="Z29" s="393"/>
      <c r="AA29" s="393"/>
      <c r="AB29" s="393"/>
      <c r="AC29" s="393"/>
    </row>
    <row r="30" spans="1:29" x14ac:dyDescent="0.35">
      <c r="A30" s="394" t="s">
        <v>759</v>
      </c>
      <c r="B30" s="394">
        <f t="shared" ref="B30:AC33" si="0">SUM(B18,B24)</f>
        <v>20445</v>
      </c>
      <c r="C30" s="394">
        <f t="shared" si="0"/>
        <v>24887</v>
      </c>
      <c r="D30" s="394">
        <f t="shared" si="0"/>
        <v>26298</v>
      </c>
      <c r="E30" s="394">
        <f t="shared" si="0"/>
        <v>27240</v>
      </c>
      <c r="F30" s="394">
        <f t="shared" si="0"/>
        <v>27862</v>
      </c>
      <c r="G30" s="394">
        <f t="shared" si="0"/>
        <v>26198</v>
      </c>
      <c r="H30" s="394">
        <f t="shared" si="0"/>
        <v>24643</v>
      </c>
      <c r="I30" s="394">
        <f t="shared" si="0"/>
        <v>22163</v>
      </c>
      <c r="J30" s="394">
        <f t="shared" si="0"/>
        <v>23442</v>
      </c>
      <c r="K30" s="394">
        <f t="shared" si="0"/>
        <v>30064</v>
      </c>
      <c r="L30" s="394">
        <f t="shared" si="0"/>
        <v>30255</v>
      </c>
      <c r="M30" s="394">
        <f t="shared" si="0"/>
        <v>30196</v>
      </c>
      <c r="N30" s="394">
        <f t="shared" si="0"/>
        <v>30047</v>
      </c>
      <c r="O30" s="394">
        <f t="shared" si="0"/>
        <v>30130</v>
      </c>
      <c r="P30" s="394">
        <f t="shared" si="0"/>
        <v>31193</v>
      </c>
      <c r="Q30" s="394">
        <f t="shared" si="0"/>
        <v>33574</v>
      </c>
      <c r="R30" s="394">
        <f t="shared" si="0"/>
        <v>34978</v>
      </c>
      <c r="S30" s="394">
        <f t="shared" si="0"/>
        <v>35736</v>
      </c>
      <c r="T30" s="394">
        <f t="shared" si="0"/>
        <v>37551</v>
      </c>
      <c r="U30" s="394">
        <f t="shared" si="0"/>
        <v>39118</v>
      </c>
      <c r="V30" s="394">
        <f t="shared" si="0"/>
        <v>39349</v>
      </c>
      <c r="W30" s="394">
        <f t="shared" si="0"/>
        <v>36589</v>
      </c>
      <c r="X30" s="394">
        <f t="shared" si="0"/>
        <v>35818</v>
      </c>
      <c r="Y30" s="394">
        <f t="shared" si="0"/>
        <v>35821</v>
      </c>
      <c r="Z30" s="394">
        <f t="shared" si="0"/>
        <v>36676</v>
      </c>
      <c r="AA30" s="394">
        <f t="shared" si="0"/>
        <v>37281</v>
      </c>
      <c r="AB30" s="394">
        <f t="shared" si="0"/>
        <v>38118</v>
      </c>
      <c r="AC30" s="394">
        <f t="shared" si="0"/>
        <v>38761</v>
      </c>
    </row>
    <row r="31" spans="1:29" x14ac:dyDescent="0.35">
      <c r="A31" s="394" t="s">
        <v>760</v>
      </c>
      <c r="B31" s="394">
        <f t="shared" si="0"/>
        <v>954</v>
      </c>
      <c r="C31" s="394">
        <f t="shared" si="0"/>
        <v>926</v>
      </c>
      <c r="D31" s="394">
        <f t="shared" si="0"/>
        <v>948</v>
      </c>
      <c r="E31" s="394">
        <f t="shared" si="0"/>
        <v>949</v>
      </c>
      <c r="F31" s="394">
        <f t="shared" si="0"/>
        <v>962</v>
      </c>
      <c r="G31" s="394">
        <f t="shared" si="0"/>
        <v>966</v>
      </c>
      <c r="H31" s="394">
        <f t="shared" si="0"/>
        <v>957</v>
      </c>
      <c r="I31" s="394">
        <f t="shared" si="0"/>
        <v>984</v>
      </c>
      <c r="J31" s="394">
        <f t="shared" si="0"/>
        <v>940</v>
      </c>
      <c r="K31" s="394">
        <f t="shared" si="0"/>
        <v>894</v>
      </c>
      <c r="L31" s="394">
        <f t="shared" si="0"/>
        <v>870</v>
      </c>
      <c r="M31" s="394">
        <f t="shared" si="0"/>
        <v>893</v>
      </c>
      <c r="N31" s="394">
        <f t="shared" si="0"/>
        <v>960</v>
      </c>
      <c r="O31" s="394">
        <f t="shared" si="0"/>
        <v>973</v>
      </c>
      <c r="P31" s="394">
        <f t="shared" si="0"/>
        <v>966</v>
      </c>
      <c r="Q31" s="394">
        <f t="shared" si="0"/>
        <v>1005</v>
      </c>
      <c r="R31" s="394">
        <f t="shared" si="0"/>
        <v>1076</v>
      </c>
      <c r="S31" s="394">
        <f t="shared" si="0"/>
        <v>1094</v>
      </c>
      <c r="T31" s="394">
        <f t="shared" si="0"/>
        <v>1125</v>
      </c>
      <c r="U31" s="394">
        <f t="shared" si="0"/>
        <v>1165</v>
      </c>
      <c r="V31" s="394">
        <f t="shared" si="0"/>
        <v>1225</v>
      </c>
      <c r="W31" s="394">
        <f t="shared" si="0"/>
        <v>1259</v>
      </c>
      <c r="X31" s="394">
        <f t="shared" si="0"/>
        <v>1312</v>
      </c>
      <c r="Y31" s="394">
        <f t="shared" si="0"/>
        <v>1407</v>
      </c>
      <c r="Z31" s="394">
        <f t="shared" si="0"/>
        <v>1611</v>
      </c>
      <c r="AA31" s="394">
        <f t="shared" si="0"/>
        <v>1636</v>
      </c>
      <c r="AB31" s="394">
        <f t="shared" si="0"/>
        <v>1696</v>
      </c>
      <c r="AC31" s="394">
        <f t="shared" si="0"/>
        <v>1724</v>
      </c>
    </row>
    <row r="32" spans="1:29" x14ac:dyDescent="0.35">
      <c r="A32" s="394" t="s">
        <v>761</v>
      </c>
      <c r="B32" s="394">
        <f t="shared" si="0"/>
        <v>257</v>
      </c>
      <c r="C32" s="394">
        <f t="shared" si="0"/>
        <v>250</v>
      </c>
      <c r="D32" s="394">
        <f t="shared" si="0"/>
        <v>250</v>
      </c>
      <c r="E32" s="394">
        <f t="shared" si="0"/>
        <v>239</v>
      </c>
      <c r="F32" s="394">
        <f t="shared" si="0"/>
        <v>227</v>
      </c>
      <c r="G32" s="394">
        <f t="shared" si="0"/>
        <v>221</v>
      </c>
      <c r="H32" s="394">
        <f t="shared" si="0"/>
        <v>238</v>
      </c>
      <c r="I32" s="394">
        <f t="shared" si="0"/>
        <v>243</v>
      </c>
      <c r="J32" s="394">
        <f t="shared" si="0"/>
        <v>248</v>
      </c>
      <c r="K32" s="394">
        <f t="shared" si="0"/>
        <v>234</v>
      </c>
      <c r="L32" s="394">
        <f t="shared" si="0"/>
        <v>236</v>
      </c>
      <c r="M32" s="394">
        <f t="shared" si="0"/>
        <v>246</v>
      </c>
      <c r="N32" s="394">
        <f t="shared" si="0"/>
        <v>242</v>
      </c>
      <c r="O32" s="394">
        <f t="shared" si="0"/>
        <v>232</v>
      </c>
      <c r="P32" s="394">
        <f t="shared" si="0"/>
        <v>223</v>
      </c>
      <c r="Q32" s="394">
        <f t="shared" si="0"/>
        <v>220</v>
      </c>
      <c r="R32" s="394">
        <f t="shared" si="0"/>
        <v>235</v>
      </c>
      <c r="S32" s="394">
        <f t="shared" si="0"/>
        <v>238</v>
      </c>
      <c r="T32" s="394">
        <f t="shared" si="0"/>
        <v>248</v>
      </c>
      <c r="U32" s="394">
        <f t="shared" si="0"/>
        <v>257</v>
      </c>
      <c r="V32" s="394">
        <f t="shared" si="0"/>
        <v>270</v>
      </c>
      <c r="W32" s="394">
        <f t="shared" si="0"/>
        <v>267</v>
      </c>
      <c r="X32" s="394">
        <f t="shared" si="0"/>
        <v>257</v>
      </c>
      <c r="Y32" s="394">
        <f t="shared" si="0"/>
        <v>257</v>
      </c>
      <c r="Z32" s="394">
        <f t="shared" si="0"/>
        <v>276</v>
      </c>
      <c r="AA32" s="394">
        <f t="shared" si="0"/>
        <v>287</v>
      </c>
      <c r="AB32" s="394">
        <f t="shared" si="0"/>
        <v>300</v>
      </c>
      <c r="AC32" s="394">
        <f t="shared" si="0"/>
        <v>317</v>
      </c>
    </row>
    <row r="33" spans="1:29" ht="16" thickBot="1" x14ac:dyDescent="0.4">
      <c r="A33" s="395" t="s">
        <v>762</v>
      </c>
      <c r="B33" s="394">
        <f t="shared" si="0"/>
        <v>79</v>
      </c>
      <c r="C33" s="394">
        <f t="shared" si="0"/>
        <v>81</v>
      </c>
      <c r="D33" s="394">
        <f t="shared" si="0"/>
        <v>75</v>
      </c>
      <c r="E33" s="394">
        <f t="shared" si="0"/>
        <v>73</v>
      </c>
      <c r="F33" s="394">
        <f t="shared" si="0"/>
        <v>68</v>
      </c>
      <c r="G33" s="394">
        <f t="shared" si="0"/>
        <v>66</v>
      </c>
      <c r="H33" s="394">
        <f t="shared" si="0"/>
        <v>62</v>
      </c>
      <c r="I33" s="394">
        <f t="shared" si="0"/>
        <v>61</v>
      </c>
      <c r="J33" s="394">
        <f t="shared" si="0"/>
        <v>62</v>
      </c>
      <c r="K33" s="394">
        <f t="shared" si="0"/>
        <v>59</v>
      </c>
      <c r="L33" s="394">
        <f t="shared" si="0"/>
        <v>61</v>
      </c>
      <c r="M33" s="394">
        <f t="shared" si="0"/>
        <v>56</v>
      </c>
      <c r="N33" s="394">
        <f t="shared" si="0"/>
        <v>60</v>
      </c>
      <c r="O33" s="394">
        <f t="shared" si="0"/>
        <v>62</v>
      </c>
      <c r="P33" s="394">
        <f t="shared" si="0"/>
        <v>62</v>
      </c>
      <c r="Q33" s="394">
        <f t="shared" si="0"/>
        <v>58</v>
      </c>
      <c r="R33" s="394">
        <f t="shared" si="0"/>
        <v>58</v>
      </c>
      <c r="S33" s="394">
        <f t="shared" si="0"/>
        <v>61</v>
      </c>
      <c r="T33" s="394">
        <f t="shared" si="0"/>
        <v>65</v>
      </c>
      <c r="U33" s="394">
        <f t="shared" si="0"/>
        <v>61</v>
      </c>
      <c r="V33" s="394">
        <f t="shared" si="0"/>
        <v>56</v>
      </c>
      <c r="W33" s="394">
        <f t="shared" si="0"/>
        <v>55</v>
      </c>
      <c r="X33" s="394">
        <f t="shared" si="0"/>
        <v>53</v>
      </c>
      <c r="Y33" s="394">
        <f t="shared" si="0"/>
        <v>54</v>
      </c>
      <c r="Z33" s="394">
        <f t="shared" si="0"/>
        <v>58</v>
      </c>
      <c r="AA33" s="394">
        <f t="shared" si="0"/>
        <v>54</v>
      </c>
      <c r="AB33" s="394">
        <f t="shared" si="0"/>
        <v>52</v>
      </c>
      <c r="AC33" s="394">
        <f t="shared" si="0"/>
        <v>52</v>
      </c>
    </row>
    <row r="34" spans="1:29" x14ac:dyDescent="0.35">
      <c r="A34" s="396" t="s">
        <v>0</v>
      </c>
      <c r="B34" s="396">
        <f t="shared" ref="B34:C34" si="1">SUM(B30:B33)</f>
        <v>21735</v>
      </c>
      <c r="C34" s="396">
        <f t="shared" si="1"/>
        <v>26144</v>
      </c>
      <c r="D34" s="396">
        <f t="shared" ref="D34:AC34" si="2">SUM(D30:D33)</f>
        <v>27571</v>
      </c>
      <c r="E34" s="396">
        <f t="shared" si="2"/>
        <v>28501</v>
      </c>
      <c r="F34" s="396">
        <f t="shared" si="2"/>
        <v>29119</v>
      </c>
      <c r="G34" s="396">
        <f t="shared" si="2"/>
        <v>27451</v>
      </c>
      <c r="H34" s="396">
        <f t="shared" si="2"/>
        <v>25900</v>
      </c>
      <c r="I34" s="396">
        <f t="shared" si="2"/>
        <v>23451</v>
      </c>
      <c r="J34" s="396">
        <f t="shared" si="2"/>
        <v>24692</v>
      </c>
      <c r="K34" s="396">
        <f t="shared" si="2"/>
        <v>31251</v>
      </c>
      <c r="L34" s="396">
        <f t="shared" si="2"/>
        <v>31422</v>
      </c>
      <c r="M34" s="396">
        <f t="shared" si="2"/>
        <v>31391</v>
      </c>
      <c r="N34" s="396">
        <f t="shared" si="2"/>
        <v>31309</v>
      </c>
      <c r="O34" s="396">
        <f t="shared" si="2"/>
        <v>31397</v>
      </c>
      <c r="P34" s="396">
        <f t="shared" si="2"/>
        <v>32444</v>
      </c>
      <c r="Q34" s="396">
        <f t="shared" si="2"/>
        <v>34857</v>
      </c>
      <c r="R34" s="396">
        <f t="shared" si="2"/>
        <v>36347</v>
      </c>
      <c r="S34" s="396">
        <f t="shared" si="2"/>
        <v>37129</v>
      </c>
      <c r="T34" s="396">
        <f t="shared" si="2"/>
        <v>38989</v>
      </c>
      <c r="U34" s="396">
        <f t="shared" si="2"/>
        <v>40601</v>
      </c>
      <c r="V34" s="396">
        <f t="shared" si="2"/>
        <v>40900</v>
      </c>
      <c r="W34" s="396">
        <f t="shared" si="2"/>
        <v>38170</v>
      </c>
      <c r="X34" s="396">
        <f t="shared" si="2"/>
        <v>37440</v>
      </c>
      <c r="Y34" s="396">
        <f t="shared" si="2"/>
        <v>37539</v>
      </c>
      <c r="Z34" s="396">
        <f t="shared" si="2"/>
        <v>38621</v>
      </c>
      <c r="AA34" s="396">
        <f t="shared" si="2"/>
        <v>39258</v>
      </c>
      <c r="AB34" s="396">
        <f t="shared" si="2"/>
        <v>40166</v>
      </c>
      <c r="AC34" s="396">
        <f t="shared" si="2"/>
        <v>40854</v>
      </c>
    </row>
  </sheetData>
  <mergeCells count="30">
    <mergeCell ref="Z15:AA15"/>
    <mergeCell ref="AB15:AC15"/>
    <mergeCell ref="N15:O15"/>
    <mergeCell ref="P15:Q15"/>
    <mergeCell ref="R15:S15"/>
    <mergeCell ref="T15:U15"/>
    <mergeCell ref="V15:W15"/>
    <mergeCell ref="X15:Y15"/>
    <mergeCell ref="X5:Y5"/>
    <mergeCell ref="Z5:AA5"/>
    <mergeCell ref="AB5:AC5"/>
    <mergeCell ref="A14:A16"/>
    <mergeCell ref="B15:C15"/>
    <mergeCell ref="D15:E15"/>
    <mergeCell ref="F15:G15"/>
    <mergeCell ref="H15:I15"/>
    <mergeCell ref="J15:K15"/>
    <mergeCell ref="L15:M1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F99D3-543F-4CFE-A5CF-4C6E88CE8C84}">
  <dimension ref="A1:O8"/>
  <sheetViews>
    <sheetView showGridLines="0" zoomScale="80" zoomScaleNormal="80" workbookViewId="0">
      <selection activeCell="J7" sqref="J7:O7"/>
    </sheetView>
  </sheetViews>
  <sheetFormatPr defaultColWidth="8.7265625" defaultRowHeight="15.5" x14ac:dyDescent="0.35"/>
  <cols>
    <col min="1" max="1" width="64" style="75" customWidth="1"/>
    <col min="2" max="2" width="10.7265625" style="75" customWidth="1"/>
    <col min="3" max="3" width="12.81640625" style="75" customWidth="1"/>
    <col min="4" max="4" width="10.7265625" style="75" bestFit="1" customWidth="1"/>
    <col min="5" max="6" width="11.453125" style="75" customWidth="1"/>
    <col min="7" max="7" width="10.1796875" style="75" bestFit="1" customWidth="1"/>
    <col min="8" max="8" width="11" style="75" bestFit="1" customWidth="1"/>
    <col min="9" max="9" width="13.81640625" style="75" customWidth="1"/>
    <col min="10" max="10" width="15.1796875" style="75" customWidth="1"/>
    <col min="11" max="11" width="13.54296875" style="75" customWidth="1"/>
    <col min="12" max="12" width="12.26953125" style="75" customWidth="1"/>
    <col min="13" max="13" width="11.54296875" style="75" customWidth="1"/>
    <col min="14" max="14" width="10.26953125" style="75" bestFit="1" customWidth="1"/>
    <col min="15" max="15" width="10.453125" style="75" bestFit="1" customWidth="1"/>
    <col min="16" max="16384" width="8.7265625" style="75"/>
  </cols>
  <sheetData>
    <row r="1" spans="1:15" x14ac:dyDescent="0.35">
      <c r="A1" s="373" t="s">
        <v>763</v>
      </c>
    </row>
    <row r="2" spans="1:15" ht="16" thickBot="1" x14ac:dyDescent="0.4"/>
    <row r="3" spans="1:15" x14ac:dyDescent="0.35">
      <c r="A3" s="397"/>
      <c r="B3" s="398">
        <v>44958</v>
      </c>
      <c r="C3" s="398">
        <v>44986</v>
      </c>
      <c r="D3" s="398">
        <v>45017</v>
      </c>
      <c r="E3" s="398">
        <v>45047</v>
      </c>
      <c r="F3" s="398">
        <v>45078</v>
      </c>
      <c r="G3" s="398">
        <v>45108</v>
      </c>
      <c r="H3" s="398">
        <v>45139</v>
      </c>
      <c r="I3" s="399">
        <v>45170</v>
      </c>
      <c r="J3" s="400">
        <v>45200</v>
      </c>
      <c r="K3" s="401">
        <v>45231</v>
      </c>
      <c r="L3" s="401">
        <v>45261</v>
      </c>
      <c r="M3" s="401">
        <v>45292</v>
      </c>
      <c r="N3" s="401">
        <v>45323</v>
      </c>
      <c r="O3" s="402">
        <v>45352</v>
      </c>
    </row>
    <row r="4" spans="1:15" x14ac:dyDescent="0.35">
      <c r="A4" s="403" t="s">
        <v>764</v>
      </c>
      <c r="B4" s="404">
        <v>10111</v>
      </c>
      <c r="C4" s="404">
        <v>14255</v>
      </c>
      <c r="D4" s="404">
        <v>12671</v>
      </c>
      <c r="E4" s="404">
        <v>12442</v>
      </c>
      <c r="F4" s="404">
        <v>11090</v>
      </c>
      <c r="G4" s="404">
        <v>11255</v>
      </c>
      <c r="H4" s="404">
        <v>12344</v>
      </c>
      <c r="I4" s="405">
        <v>10474</v>
      </c>
      <c r="J4" s="406">
        <v>20383</v>
      </c>
      <c r="K4" s="404">
        <v>19637</v>
      </c>
      <c r="L4" s="404">
        <v>20278</v>
      </c>
      <c r="M4" s="404">
        <v>19293</v>
      </c>
      <c r="N4" s="404">
        <v>22137</v>
      </c>
      <c r="O4" s="405">
        <v>7521</v>
      </c>
    </row>
    <row r="5" spans="1:15" x14ac:dyDescent="0.35">
      <c r="A5" s="403" t="s">
        <v>765</v>
      </c>
      <c r="B5" s="404">
        <v>1062</v>
      </c>
      <c r="C5" s="404">
        <v>2026</v>
      </c>
      <c r="D5" s="404">
        <v>1004</v>
      </c>
      <c r="E5" s="404">
        <v>1251</v>
      </c>
      <c r="F5" s="404">
        <v>980</v>
      </c>
      <c r="G5" s="404">
        <v>1112</v>
      </c>
      <c r="H5" s="404">
        <v>1446</v>
      </c>
      <c r="I5" s="405">
        <v>1201</v>
      </c>
      <c r="J5" s="406">
        <v>1165</v>
      </c>
      <c r="K5" s="404">
        <v>1138</v>
      </c>
      <c r="L5" s="404">
        <v>1035</v>
      </c>
      <c r="M5" s="404">
        <v>776</v>
      </c>
      <c r="N5" s="404">
        <v>901</v>
      </c>
      <c r="O5" s="405">
        <v>321</v>
      </c>
    </row>
    <row r="6" spans="1:15" x14ac:dyDescent="0.35">
      <c r="A6" s="403" t="s">
        <v>766</v>
      </c>
      <c r="B6" s="407">
        <f t="shared" ref="B6:O6" si="0">IF(ISERROR(B5/B4),0,B5/B4)</f>
        <v>0.10503412125407971</v>
      </c>
      <c r="C6" s="407">
        <f t="shared" si="0"/>
        <v>0.1421255699754472</v>
      </c>
      <c r="D6" s="407">
        <f t="shared" si="0"/>
        <v>7.9236050824717866E-2</v>
      </c>
      <c r="E6" s="407">
        <f t="shared" si="0"/>
        <v>0.10054653592669989</v>
      </c>
      <c r="F6" s="407">
        <f t="shared" si="0"/>
        <v>8.8367899008115425E-2</v>
      </c>
      <c r="G6" s="407">
        <f t="shared" si="0"/>
        <v>9.8800533096401605E-2</v>
      </c>
      <c r="H6" s="407">
        <f t="shared" si="0"/>
        <v>0.11714193130265717</v>
      </c>
      <c r="I6" s="408">
        <f t="shared" si="0"/>
        <v>0.11466488447584496</v>
      </c>
      <c r="J6" s="409">
        <f t="shared" si="0"/>
        <v>5.7155472697836433E-2</v>
      </c>
      <c r="K6" s="407">
        <f t="shared" si="0"/>
        <v>5.7951825635280341E-2</v>
      </c>
      <c r="L6" s="407">
        <f t="shared" si="0"/>
        <v>5.1040536542065293E-2</v>
      </c>
      <c r="M6" s="407">
        <f t="shared" si="0"/>
        <v>4.0221842118903228E-2</v>
      </c>
      <c r="N6" s="407">
        <f t="shared" si="0"/>
        <v>4.0701088675068886E-2</v>
      </c>
      <c r="O6" s="408">
        <f t="shared" si="0"/>
        <v>4.268049461507778E-2</v>
      </c>
    </row>
    <row r="7" spans="1:15" x14ac:dyDescent="0.35">
      <c r="A7" s="403" t="s">
        <v>767</v>
      </c>
      <c r="B7" s="410">
        <v>5433.9796860572496</v>
      </c>
      <c r="C7" s="410">
        <v>4149.3917274939204</v>
      </c>
      <c r="D7" s="410">
        <v>6354.3983822042501</v>
      </c>
      <c r="E7" s="410">
        <v>6341.3197172034597</v>
      </c>
      <c r="F7" s="410">
        <v>6934.8484848484804</v>
      </c>
      <c r="G7" s="410">
        <v>7137.2134038800696</v>
      </c>
      <c r="H7" s="410">
        <v>6818.7070151306698</v>
      </c>
      <c r="I7" s="411">
        <v>6917.0357751277697</v>
      </c>
      <c r="J7" s="412">
        <v>6569.9145299145302</v>
      </c>
      <c r="K7" s="410">
        <v>6332.73862622658</v>
      </c>
      <c r="L7" s="410">
        <v>6730.5801376597801</v>
      </c>
      <c r="M7" s="410">
        <v>6609.1145833333303</v>
      </c>
      <c r="N7" s="410">
        <v>7062.4309392265204</v>
      </c>
      <c r="O7" s="411">
        <v>6761.1683848797302</v>
      </c>
    </row>
    <row r="8" spans="1:15" ht="16" thickBot="1" x14ac:dyDescent="0.4">
      <c r="A8" s="413" t="s">
        <v>768</v>
      </c>
      <c r="B8" s="414">
        <v>56.538606403013198</v>
      </c>
      <c r="C8" s="414">
        <v>34.517275419545904</v>
      </c>
      <c r="D8" s="414">
        <v>46.820717131474098</v>
      </c>
      <c r="E8" s="414">
        <v>44.201438848920901</v>
      </c>
      <c r="F8" s="414">
        <v>48.1367346938775</v>
      </c>
      <c r="G8" s="414">
        <v>48.999100719424497</v>
      </c>
      <c r="H8" s="414">
        <v>47.914246196403901</v>
      </c>
      <c r="I8" s="415">
        <v>48.601998334721102</v>
      </c>
      <c r="J8" s="416">
        <v>57.422317596600003</v>
      </c>
      <c r="K8" s="414">
        <v>61.863796133599998</v>
      </c>
      <c r="L8" s="414">
        <v>65.108212560400005</v>
      </c>
      <c r="M8" s="414">
        <v>73.382731958799994</v>
      </c>
      <c r="N8" s="414">
        <v>76.973362930099995</v>
      </c>
      <c r="O8" s="415">
        <v>73.781931464199999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5188-8A0B-4070-8459-339F5E088C34}">
  <dimension ref="A1:L139"/>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17" t="s">
        <v>769</v>
      </c>
      <c r="B1" s="418"/>
      <c r="C1" s="418"/>
      <c r="D1" s="418"/>
      <c r="E1" s="418"/>
      <c r="F1" s="418"/>
      <c r="G1" s="418"/>
      <c r="H1" s="418"/>
      <c r="I1" s="418"/>
      <c r="J1" s="418"/>
      <c r="K1" s="418"/>
      <c r="L1" s="418"/>
    </row>
    <row r="2" spans="1:12" ht="12.65" customHeight="1" x14ac:dyDescent="0.35"/>
    <row r="3" spans="1:12" ht="16" thickBot="1" x14ac:dyDescent="0.4">
      <c r="A3" s="373" t="s">
        <v>770</v>
      </c>
      <c r="B3" s="75"/>
      <c r="C3" s="75"/>
    </row>
    <row r="4" spans="1:12" ht="15" x14ac:dyDescent="0.35">
      <c r="A4" s="397" t="s">
        <v>734</v>
      </c>
      <c r="B4" s="399" t="s">
        <v>771</v>
      </c>
    </row>
    <row r="5" spans="1:12" ht="15.5" x14ac:dyDescent="0.35">
      <c r="A5" s="403" t="s">
        <v>772</v>
      </c>
      <c r="B5" s="419">
        <v>15</v>
      </c>
    </row>
    <row r="6" spans="1:12" ht="15.5" x14ac:dyDescent="0.35">
      <c r="A6" s="403" t="s">
        <v>773</v>
      </c>
      <c r="B6" s="419">
        <v>9</v>
      </c>
    </row>
    <row r="7" spans="1:12" ht="15.5" x14ac:dyDescent="0.35">
      <c r="A7" s="403" t="s">
        <v>774</v>
      </c>
      <c r="B7" s="419">
        <v>10</v>
      </c>
    </row>
    <row r="8" spans="1:12" ht="15.5" x14ac:dyDescent="0.35">
      <c r="A8" s="403" t="s">
        <v>775</v>
      </c>
      <c r="B8" s="419">
        <v>25</v>
      </c>
    </row>
    <row r="9" spans="1:12" ht="15.5" x14ac:dyDescent="0.35">
      <c r="A9" s="403" t="s">
        <v>776</v>
      </c>
      <c r="B9" s="419">
        <v>17</v>
      </c>
    </row>
    <row r="10" spans="1:12" ht="16" thickBot="1" x14ac:dyDescent="0.4">
      <c r="A10" s="413" t="s">
        <v>735</v>
      </c>
      <c r="B10" s="420">
        <v>25</v>
      </c>
    </row>
    <row r="12" spans="1:12" ht="16" thickBot="1" x14ac:dyDescent="0.4">
      <c r="A12" s="373" t="s">
        <v>777</v>
      </c>
      <c r="B12" s="75"/>
    </row>
    <row r="13" spans="1:12" ht="15" x14ac:dyDescent="0.35">
      <c r="A13" s="397" t="s">
        <v>734</v>
      </c>
      <c r="B13" s="399" t="s">
        <v>778</v>
      </c>
    </row>
    <row r="14" spans="1:12" ht="15.5" x14ac:dyDescent="0.35">
      <c r="A14" s="403" t="s">
        <v>772</v>
      </c>
      <c r="B14" s="419">
        <v>22</v>
      </c>
    </row>
    <row r="15" spans="1:12" ht="15.5" x14ac:dyDescent="0.35">
      <c r="A15" s="403" t="s">
        <v>773</v>
      </c>
      <c r="B15" s="419">
        <v>21</v>
      </c>
    </row>
    <row r="16" spans="1:12" ht="15.5" x14ac:dyDescent="0.35">
      <c r="A16" s="403" t="s">
        <v>774</v>
      </c>
      <c r="B16" s="419">
        <v>19</v>
      </c>
    </row>
    <row r="17" spans="1:2" ht="15.5" x14ac:dyDescent="0.35">
      <c r="A17" s="403" t="s">
        <v>775</v>
      </c>
      <c r="B17" s="419">
        <v>19</v>
      </c>
    </row>
    <row r="18" spans="1:2" ht="15.5" x14ac:dyDescent="0.35">
      <c r="A18" s="403" t="s">
        <v>776</v>
      </c>
      <c r="B18" s="419">
        <v>19</v>
      </c>
    </row>
    <row r="19" spans="1:2" ht="16" thickBot="1" x14ac:dyDescent="0.4">
      <c r="A19" s="413" t="s">
        <v>735</v>
      </c>
      <c r="B19" s="420">
        <v>20</v>
      </c>
    </row>
    <row r="20" spans="1:2" ht="15.5" x14ac:dyDescent="0.35">
      <c r="B20" s="421"/>
    </row>
    <row r="21" spans="1:2" ht="16" thickBot="1" x14ac:dyDescent="0.4">
      <c r="A21" s="373" t="s">
        <v>779</v>
      </c>
      <c r="B21" s="75"/>
    </row>
    <row r="22" spans="1:2" ht="15" x14ac:dyDescent="0.35">
      <c r="A22" s="397" t="s">
        <v>734</v>
      </c>
      <c r="B22" s="399" t="s">
        <v>710</v>
      </c>
    </row>
    <row r="23" spans="1:2" ht="15.5" x14ac:dyDescent="0.35">
      <c r="A23" s="403" t="s">
        <v>772</v>
      </c>
      <c r="B23" s="405">
        <v>12</v>
      </c>
    </row>
    <row r="24" spans="1:2" ht="15.5" x14ac:dyDescent="0.35">
      <c r="A24" s="403" t="s">
        <v>773</v>
      </c>
      <c r="B24" s="405">
        <v>3</v>
      </c>
    </row>
    <row r="25" spans="1:2" ht="15.5" x14ac:dyDescent="0.35">
      <c r="A25" s="403" t="s">
        <v>774</v>
      </c>
      <c r="B25" s="405">
        <v>9</v>
      </c>
    </row>
    <row r="26" spans="1:2" ht="15.5" x14ac:dyDescent="0.35">
      <c r="A26" s="403" t="s">
        <v>775</v>
      </c>
      <c r="B26" s="405">
        <v>11</v>
      </c>
    </row>
    <row r="27" spans="1:2" ht="15.5" x14ac:dyDescent="0.35">
      <c r="A27" s="403" t="s">
        <v>776</v>
      </c>
      <c r="B27" s="405">
        <v>8</v>
      </c>
    </row>
    <row r="28" spans="1:2" ht="16" thickBot="1" x14ac:dyDescent="0.4">
      <c r="A28" s="413" t="s">
        <v>735</v>
      </c>
      <c r="B28" s="422">
        <v>14</v>
      </c>
    </row>
    <row r="29" spans="1:2" ht="15.5" x14ac:dyDescent="0.35">
      <c r="B29" s="421"/>
    </row>
    <row r="30" spans="1:2" ht="16" thickBot="1" x14ac:dyDescent="0.4">
      <c r="A30" s="373" t="s">
        <v>780</v>
      </c>
      <c r="B30" s="75"/>
    </row>
    <row r="31" spans="1:2" ht="15" x14ac:dyDescent="0.35">
      <c r="A31" s="397" t="s">
        <v>734</v>
      </c>
      <c r="B31" s="399" t="s">
        <v>771</v>
      </c>
    </row>
    <row r="32" spans="1:2" ht="15.5" x14ac:dyDescent="0.35">
      <c r="A32" s="403" t="s">
        <v>772</v>
      </c>
      <c r="B32" s="419">
        <v>30</v>
      </c>
    </row>
    <row r="33" spans="1:2" ht="15.5" x14ac:dyDescent="0.35">
      <c r="A33" s="403" t="s">
        <v>773</v>
      </c>
      <c r="B33" s="419">
        <v>12</v>
      </c>
    </row>
    <row r="34" spans="1:2" ht="15.5" x14ac:dyDescent="0.35">
      <c r="A34" s="403" t="s">
        <v>774</v>
      </c>
      <c r="B34" s="419">
        <v>11</v>
      </c>
    </row>
    <row r="35" spans="1:2" ht="15.5" x14ac:dyDescent="0.35">
      <c r="A35" s="403" t="s">
        <v>775</v>
      </c>
      <c r="B35" s="419">
        <v>6</v>
      </c>
    </row>
    <row r="36" spans="1:2" ht="15.5" x14ac:dyDescent="0.35">
      <c r="A36" s="403" t="s">
        <v>736</v>
      </c>
      <c r="B36" s="405">
        <v>1</v>
      </c>
    </row>
    <row r="37" spans="1:2" ht="16" thickBot="1" x14ac:dyDescent="0.4">
      <c r="A37" s="413" t="s">
        <v>735</v>
      </c>
      <c r="B37" s="422">
        <v>7</v>
      </c>
    </row>
    <row r="39" spans="1:2" ht="16" thickBot="1" x14ac:dyDescent="0.4">
      <c r="A39" s="373" t="s">
        <v>781</v>
      </c>
      <c r="B39" s="75"/>
    </row>
    <row r="40" spans="1:2" ht="15" x14ac:dyDescent="0.35">
      <c r="A40" s="397" t="s">
        <v>734</v>
      </c>
      <c r="B40" s="399" t="s">
        <v>778</v>
      </c>
    </row>
    <row r="41" spans="1:2" ht="15.5" x14ac:dyDescent="0.35">
      <c r="A41" s="403" t="s">
        <v>772</v>
      </c>
      <c r="B41" s="419">
        <v>19</v>
      </c>
    </row>
    <row r="42" spans="1:2" ht="15.5" x14ac:dyDescent="0.35">
      <c r="A42" s="403" t="s">
        <v>773</v>
      </c>
      <c r="B42" s="419">
        <v>8</v>
      </c>
    </row>
    <row r="43" spans="1:2" ht="15.5" x14ac:dyDescent="0.35">
      <c r="A43" s="403" t="s">
        <v>774</v>
      </c>
      <c r="B43" s="419">
        <v>9</v>
      </c>
    </row>
    <row r="44" spans="1:2" ht="15.5" x14ac:dyDescent="0.35">
      <c r="A44" s="403" t="s">
        <v>775</v>
      </c>
      <c r="B44" s="419">
        <v>4</v>
      </c>
    </row>
    <row r="45" spans="1:2" ht="15.5" x14ac:dyDescent="0.35">
      <c r="A45" s="403" t="s">
        <v>736</v>
      </c>
      <c r="B45" s="423">
        <v>1</v>
      </c>
    </row>
    <row r="46" spans="1:2" ht="16" thickBot="1" x14ac:dyDescent="0.4">
      <c r="A46" s="413" t="s">
        <v>735</v>
      </c>
      <c r="B46" s="424">
        <v>4</v>
      </c>
    </row>
    <row r="47" spans="1:2" ht="15.5" x14ac:dyDescent="0.35">
      <c r="B47" s="421"/>
    </row>
    <row r="48" spans="1:2" ht="16" thickBot="1" x14ac:dyDescent="0.4">
      <c r="A48" s="373" t="s">
        <v>782</v>
      </c>
      <c r="B48" s="75"/>
    </row>
    <row r="49" spans="1:2" ht="15" x14ac:dyDescent="0.35">
      <c r="A49" s="397" t="s">
        <v>734</v>
      </c>
      <c r="B49" s="399" t="s">
        <v>710</v>
      </c>
    </row>
    <row r="50" spans="1:2" ht="15.5" x14ac:dyDescent="0.35">
      <c r="A50" s="403" t="s">
        <v>772</v>
      </c>
      <c r="B50" s="405">
        <v>2</v>
      </c>
    </row>
    <row r="51" spans="1:2" ht="15.5" x14ac:dyDescent="0.35">
      <c r="A51" s="403" t="s">
        <v>773</v>
      </c>
      <c r="B51" s="405">
        <v>1</v>
      </c>
    </row>
    <row r="52" spans="1:2" ht="15.5" x14ac:dyDescent="0.35">
      <c r="A52" s="403" t="s">
        <v>774</v>
      </c>
      <c r="B52" s="405">
        <v>0</v>
      </c>
    </row>
    <row r="53" spans="1:2" ht="15.5" x14ac:dyDescent="0.35">
      <c r="A53" s="403" t="s">
        <v>775</v>
      </c>
      <c r="B53" s="405">
        <v>0</v>
      </c>
    </row>
    <row r="54" spans="1:2" ht="15.5" x14ac:dyDescent="0.35">
      <c r="A54" s="403" t="s">
        <v>776</v>
      </c>
      <c r="B54" s="405">
        <v>0</v>
      </c>
    </row>
    <row r="55" spans="1:2" ht="16" thickBot="1" x14ac:dyDescent="0.4">
      <c r="A55" s="413" t="s">
        <v>735</v>
      </c>
      <c r="B55" s="422">
        <v>0</v>
      </c>
    </row>
    <row r="56" spans="1:2" ht="15.5" x14ac:dyDescent="0.35">
      <c r="B56" s="421"/>
    </row>
    <row r="57" spans="1:2" ht="16" thickBot="1" x14ac:dyDescent="0.4">
      <c r="A57" s="373" t="s">
        <v>783</v>
      </c>
      <c r="B57" s="75"/>
    </row>
    <row r="58" spans="1:2" ht="15" x14ac:dyDescent="0.35">
      <c r="A58" s="397" t="s">
        <v>734</v>
      </c>
      <c r="B58" s="399" t="s">
        <v>771</v>
      </c>
    </row>
    <row r="59" spans="1:2" ht="15.5" x14ac:dyDescent="0.35">
      <c r="A59" s="403" t="s">
        <v>772</v>
      </c>
      <c r="B59" s="419">
        <v>24545</v>
      </c>
    </row>
    <row r="60" spans="1:2" ht="15.5" x14ac:dyDescent="0.35">
      <c r="A60" s="403" t="s">
        <v>773</v>
      </c>
      <c r="B60" s="419">
        <v>22976</v>
      </c>
    </row>
    <row r="61" spans="1:2" ht="15.5" x14ac:dyDescent="0.35">
      <c r="A61" s="403" t="s">
        <v>774</v>
      </c>
      <c r="B61" s="419">
        <v>16174</v>
      </c>
    </row>
    <row r="62" spans="1:2" ht="15.5" x14ac:dyDescent="0.35">
      <c r="A62" s="403" t="s">
        <v>775</v>
      </c>
      <c r="B62" s="419">
        <v>6941</v>
      </c>
    </row>
    <row r="63" spans="1:2" ht="15.5" x14ac:dyDescent="0.35">
      <c r="A63" s="403" t="s">
        <v>776</v>
      </c>
      <c r="B63" s="419">
        <v>5977</v>
      </c>
    </row>
    <row r="64" spans="1:2" ht="16" thickBot="1" x14ac:dyDescent="0.4">
      <c r="A64" s="413" t="s">
        <v>735</v>
      </c>
      <c r="B64" s="420">
        <v>9042</v>
      </c>
    </row>
    <row r="66" spans="1:2" ht="16" thickBot="1" x14ac:dyDescent="0.4">
      <c r="A66" s="373" t="s">
        <v>784</v>
      </c>
      <c r="B66" s="75"/>
    </row>
    <row r="67" spans="1:2" ht="15" x14ac:dyDescent="0.35">
      <c r="A67" s="397" t="s">
        <v>734</v>
      </c>
      <c r="B67" s="399" t="s">
        <v>778</v>
      </c>
    </row>
    <row r="68" spans="1:2" ht="15.5" x14ac:dyDescent="0.35">
      <c r="A68" s="403" t="s">
        <v>772</v>
      </c>
      <c r="B68" s="419">
        <v>25793</v>
      </c>
    </row>
    <row r="69" spans="1:2" ht="15.5" x14ac:dyDescent="0.35">
      <c r="A69" s="403" t="s">
        <v>773</v>
      </c>
      <c r="B69" s="419">
        <v>24371</v>
      </c>
    </row>
    <row r="70" spans="1:2" ht="15.5" x14ac:dyDescent="0.35">
      <c r="A70" s="403" t="s">
        <v>774</v>
      </c>
      <c r="B70" s="419">
        <v>17657</v>
      </c>
    </row>
    <row r="71" spans="1:2" ht="15.5" x14ac:dyDescent="0.35">
      <c r="A71" s="403" t="s">
        <v>775</v>
      </c>
      <c r="B71" s="419">
        <v>7422</v>
      </c>
    </row>
    <row r="72" spans="1:2" ht="15.5" x14ac:dyDescent="0.35">
      <c r="A72" s="403" t="s">
        <v>776</v>
      </c>
      <c r="B72" s="419">
        <v>6468</v>
      </c>
    </row>
    <row r="73" spans="1:2" ht="16" thickBot="1" x14ac:dyDescent="0.4">
      <c r="A73" s="413" t="s">
        <v>735</v>
      </c>
      <c r="B73" s="420">
        <v>9470</v>
      </c>
    </row>
    <row r="74" spans="1:2" ht="15.5" x14ac:dyDescent="0.35">
      <c r="B74" s="421"/>
    </row>
    <row r="75" spans="1:2" ht="16" thickBot="1" x14ac:dyDescent="0.4">
      <c r="A75" s="373" t="s">
        <v>785</v>
      </c>
      <c r="B75" s="75"/>
    </row>
    <row r="76" spans="1:2" ht="15" x14ac:dyDescent="0.35">
      <c r="A76" s="397" t="s">
        <v>734</v>
      </c>
      <c r="B76" s="399" t="s">
        <v>710</v>
      </c>
    </row>
    <row r="77" spans="1:2" ht="15.5" x14ac:dyDescent="0.35">
      <c r="A77" s="403" t="s">
        <v>772</v>
      </c>
      <c r="B77" s="405">
        <v>13632</v>
      </c>
    </row>
    <row r="78" spans="1:2" ht="15.5" x14ac:dyDescent="0.35">
      <c r="A78" s="403" t="s">
        <v>773</v>
      </c>
      <c r="B78" s="405">
        <v>13203</v>
      </c>
    </row>
    <row r="79" spans="1:2" ht="15.5" x14ac:dyDescent="0.35">
      <c r="A79" s="403" t="s">
        <v>774</v>
      </c>
      <c r="B79" s="405">
        <v>10998</v>
      </c>
    </row>
    <row r="80" spans="1:2" ht="15.5" x14ac:dyDescent="0.35">
      <c r="A80" s="403" t="s">
        <v>775</v>
      </c>
      <c r="B80" s="405">
        <v>64</v>
      </c>
    </row>
    <row r="81" spans="1:7" ht="15.5" x14ac:dyDescent="0.35">
      <c r="A81" s="403" t="s">
        <v>776</v>
      </c>
      <c r="B81" s="405">
        <v>4065</v>
      </c>
    </row>
    <row r="82" spans="1:7" ht="16" thickBot="1" x14ac:dyDescent="0.4">
      <c r="A82" s="413" t="s">
        <v>735</v>
      </c>
      <c r="B82" s="422">
        <v>5801</v>
      </c>
    </row>
    <row r="83" spans="1:7" ht="15.5" x14ac:dyDescent="0.35">
      <c r="B83" s="421"/>
    </row>
    <row r="84" spans="1:7" ht="16" thickBot="1" x14ac:dyDescent="0.4">
      <c r="A84" s="373" t="s">
        <v>786</v>
      </c>
      <c r="B84" s="75"/>
    </row>
    <row r="85" spans="1:7" ht="15" x14ac:dyDescent="0.35">
      <c r="A85" s="397" t="s">
        <v>787</v>
      </c>
      <c r="B85" s="398" t="s">
        <v>772</v>
      </c>
      <c r="C85" s="398" t="s">
        <v>773</v>
      </c>
      <c r="D85" s="398" t="s">
        <v>774</v>
      </c>
      <c r="E85" s="398" t="s">
        <v>775</v>
      </c>
      <c r="F85" s="398" t="s">
        <v>736</v>
      </c>
      <c r="G85" s="399" t="s">
        <v>735</v>
      </c>
    </row>
    <row r="86" spans="1:7" ht="15.5" x14ac:dyDescent="0.35">
      <c r="A86" s="403" t="s">
        <v>788</v>
      </c>
      <c r="B86" s="425"/>
      <c r="C86" s="425"/>
      <c r="D86" s="425"/>
      <c r="E86" s="425"/>
      <c r="F86" s="404">
        <v>23</v>
      </c>
      <c r="G86" s="405">
        <v>123</v>
      </c>
    </row>
    <row r="87" spans="1:7" ht="15.5" x14ac:dyDescent="0.35">
      <c r="A87" s="403" t="s">
        <v>789</v>
      </c>
      <c r="B87" s="425">
        <v>0</v>
      </c>
      <c r="C87" s="425">
        <v>0</v>
      </c>
      <c r="D87" s="425">
        <v>0</v>
      </c>
      <c r="E87" s="404">
        <v>10</v>
      </c>
      <c r="F87" s="404">
        <v>37</v>
      </c>
      <c r="G87" s="405">
        <v>69</v>
      </c>
    </row>
    <row r="88" spans="1:7" ht="15.5" x14ac:dyDescent="0.35">
      <c r="A88" s="403" t="s">
        <v>790</v>
      </c>
      <c r="B88" s="425"/>
      <c r="C88" s="425"/>
      <c r="D88" s="425"/>
      <c r="E88" s="425"/>
      <c r="F88" s="404">
        <v>54</v>
      </c>
      <c r="G88" s="405">
        <v>129</v>
      </c>
    </row>
    <row r="89" spans="1:7" ht="15.5" x14ac:dyDescent="0.35">
      <c r="A89" s="403" t="s">
        <v>791</v>
      </c>
      <c r="B89" s="404">
        <v>10119</v>
      </c>
      <c r="C89" s="404">
        <v>9164</v>
      </c>
      <c r="D89" s="404">
        <v>6123</v>
      </c>
      <c r="E89" s="404">
        <v>5270</v>
      </c>
      <c r="F89" s="404">
        <v>6607</v>
      </c>
      <c r="G89" s="405">
        <v>5089</v>
      </c>
    </row>
    <row r="90" spans="1:7" ht="15.5" x14ac:dyDescent="0.35">
      <c r="A90" s="403" t="s">
        <v>792</v>
      </c>
      <c r="B90" s="425"/>
      <c r="C90" s="425"/>
      <c r="D90" s="425"/>
      <c r="E90" s="425"/>
      <c r="F90" s="425"/>
      <c r="G90" s="405">
        <v>39</v>
      </c>
    </row>
    <row r="91" spans="1:7" ht="15.5" x14ac:dyDescent="0.35">
      <c r="A91" s="403" t="s">
        <v>793</v>
      </c>
      <c r="B91" s="425">
        <v>0</v>
      </c>
      <c r="C91" s="425">
        <v>0</v>
      </c>
      <c r="D91" s="425">
        <v>0</v>
      </c>
      <c r="E91" s="404">
        <v>1303</v>
      </c>
      <c r="F91" s="404">
        <v>4296</v>
      </c>
      <c r="G91" s="405">
        <v>1008</v>
      </c>
    </row>
    <row r="92" spans="1:7" ht="15.5" x14ac:dyDescent="0.35">
      <c r="A92" s="403" t="s">
        <v>794</v>
      </c>
      <c r="B92" s="404">
        <v>13597</v>
      </c>
      <c r="C92" s="404">
        <v>13716</v>
      </c>
      <c r="D92" s="404">
        <v>9950</v>
      </c>
      <c r="E92" s="404">
        <v>10790</v>
      </c>
      <c r="F92" s="404">
        <v>16487</v>
      </c>
      <c r="G92" s="405">
        <v>11532</v>
      </c>
    </row>
    <row r="93" spans="1:7" ht="15.5" x14ac:dyDescent="0.35">
      <c r="A93" s="403" t="s">
        <v>795</v>
      </c>
      <c r="B93" s="404">
        <v>53</v>
      </c>
      <c r="C93" s="404">
        <v>34</v>
      </c>
      <c r="D93" s="404">
        <v>36</v>
      </c>
      <c r="E93" s="404">
        <v>11</v>
      </c>
      <c r="F93" s="404">
        <v>30</v>
      </c>
      <c r="G93" s="405">
        <v>58</v>
      </c>
    </row>
    <row r="94" spans="1:7" ht="15.5" x14ac:dyDescent="0.35">
      <c r="A94" s="403" t="s">
        <v>796</v>
      </c>
      <c r="B94" s="404">
        <v>637</v>
      </c>
      <c r="C94" s="404">
        <v>823</v>
      </c>
      <c r="D94" s="404">
        <v>543</v>
      </c>
      <c r="E94" s="404">
        <v>2222</v>
      </c>
      <c r="F94" s="404">
        <v>10858</v>
      </c>
      <c r="G94" s="405">
        <v>21525</v>
      </c>
    </row>
    <row r="95" spans="1:7" ht="15.5" x14ac:dyDescent="0.35">
      <c r="A95" s="403" t="s">
        <v>797</v>
      </c>
      <c r="B95" s="404">
        <v>236</v>
      </c>
      <c r="C95" s="404">
        <v>132</v>
      </c>
      <c r="D95" s="404">
        <v>105</v>
      </c>
      <c r="E95" s="404">
        <v>52</v>
      </c>
      <c r="F95" s="404">
        <v>88</v>
      </c>
      <c r="G95" s="405">
        <v>194</v>
      </c>
    </row>
    <row r="96" spans="1:7" ht="15.5" x14ac:dyDescent="0.35">
      <c r="A96" s="403" t="s">
        <v>798</v>
      </c>
      <c r="B96" s="404">
        <v>81</v>
      </c>
      <c r="C96" s="404">
        <v>40</v>
      </c>
      <c r="D96" s="404">
        <v>29</v>
      </c>
      <c r="E96" s="404">
        <v>12</v>
      </c>
      <c r="F96" s="404">
        <v>5</v>
      </c>
      <c r="G96" s="405">
        <v>8</v>
      </c>
    </row>
    <row r="97" spans="1:7" ht="15.5" x14ac:dyDescent="0.35">
      <c r="A97" s="403" t="s">
        <v>799</v>
      </c>
      <c r="B97" s="404">
        <v>134</v>
      </c>
      <c r="C97" s="404">
        <v>82</v>
      </c>
      <c r="D97" s="404">
        <v>72</v>
      </c>
      <c r="E97" s="404">
        <v>29</v>
      </c>
      <c r="F97" s="404">
        <v>26</v>
      </c>
      <c r="G97" s="405">
        <v>38</v>
      </c>
    </row>
    <row r="98" spans="1:7" ht="15.5" x14ac:dyDescent="0.35">
      <c r="A98" s="403" t="s">
        <v>800</v>
      </c>
      <c r="B98" s="404">
        <v>27</v>
      </c>
      <c r="C98" s="404">
        <v>19</v>
      </c>
      <c r="D98" s="404">
        <v>17</v>
      </c>
      <c r="E98" s="404">
        <v>7</v>
      </c>
      <c r="F98" s="404">
        <v>12</v>
      </c>
      <c r="G98" s="405">
        <v>25</v>
      </c>
    </row>
    <row r="99" spans="1:7" ht="15.5" x14ac:dyDescent="0.35">
      <c r="A99" s="403" t="s">
        <v>801</v>
      </c>
      <c r="B99" s="425"/>
      <c r="C99" s="425"/>
      <c r="D99" s="425"/>
      <c r="E99" s="425"/>
      <c r="F99" s="404">
        <v>86</v>
      </c>
      <c r="G99" s="405">
        <v>199</v>
      </c>
    </row>
    <row r="100" spans="1:7" ht="15.5" x14ac:dyDescent="0.35">
      <c r="A100" s="403" t="s">
        <v>802</v>
      </c>
      <c r="B100" s="425">
        <v>0</v>
      </c>
      <c r="C100" s="425">
        <v>0</v>
      </c>
      <c r="D100" s="425">
        <v>0</v>
      </c>
      <c r="E100" s="404">
        <v>2452</v>
      </c>
      <c r="F100" s="404">
        <v>17061</v>
      </c>
      <c r="G100" s="405">
        <v>17048</v>
      </c>
    </row>
    <row r="101" spans="1:7" ht="16" thickBot="1" x14ac:dyDescent="0.4">
      <c r="A101" s="413" t="s">
        <v>803</v>
      </c>
      <c r="B101" s="426">
        <v>51</v>
      </c>
      <c r="C101" s="426">
        <v>32</v>
      </c>
      <c r="D101" s="426">
        <v>14</v>
      </c>
      <c r="E101" s="426">
        <v>5</v>
      </c>
      <c r="F101" s="426">
        <v>24</v>
      </c>
      <c r="G101" s="422">
        <v>9</v>
      </c>
    </row>
    <row r="103" spans="1:7" ht="16" thickBot="1" x14ac:dyDescent="0.4">
      <c r="A103" s="373" t="s">
        <v>804</v>
      </c>
      <c r="B103" s="75"/>
    </row>
    <row r="104" spans="1:7" ht="15" x14ac:dyDescent="0.35">
      <c r="A104" s="397" t="s">
        <v>787</v>
      </c>
      <c r="B104" s="398" t="s">
        <v>772</v>
      </c>
      <c r="C104" s="398" t="s">
        <v>773</v>
      </c>
      <c r="D104" s="398" t="s">
        <v>774</v>
      </c>
      <c r="E104" s="398" t="s">
        <v>775</v>
      </c>
      <c r="F104" s="398" t="s">
        <v>736</v>
      </c>
      <c r="G104" s="399" t="s">
        <v>735</v>
      </c>
    </row>
    <row r="105" spans="1:7" ht="15.5" x14ac:dyDescent="0.35">
      <c r="A105" s="403" t="s">
        <v>788</v>
      </c>
      <c r="B105" s="425"/>
      <c r="C105" s="425"/>
      <c r="D105" s="425"/>
      <c r="E105" s="425"/>
      <c r="F105" s="404">
        <v>173</v>
      </c>
      <c r="G105" s="405">
        <v>649</v>
      </c>
    </row>
    <row r="106" spans="1:7" ht="15.5" x14ac:dyDescent="0.35">
      <c r="A106" s="403" t="s">
        <v>789</v>
      </c>
      <c r="B106" s="425">
        <v>0</v>
      </c>
      <c r="C106" s="425">
        <v>0</v>
      </c>
      <c r="D106" s="425">
        <v>0</v>
      </c>
      <c r="E106" s="404">
        <v>10</v>
      </c>
      <c r="F106" s="404">
        <v>36</v>
      </c>
      <c r="G106" s="405">
        <v>49</v>
      </c>
    </row>
    <row r="107" spans="1:7" ht="15.5" x14ac:dyDescent="0.35">
      <c r="A107" s="403" t="s">
        <v>790</v>
      </c>
      <c r="B107" s="425"/>
      <c r="C107" s="425"/>
      <c r="D107" s="425"/>
      <c r="E107" s="425"/>
      <c r="F107" s="404">
        <v>108</v>
      </c>
      <c r="G107" s="405">
        <v>689</v>
      </c>
    </row>
    <row r="108" spans="1:7" ht="15.5" x14ac:dyDescent="0.35">
      <c r="A108" s="403" t="s">
        <v>791</v>
      </c>
      <c r="B108" s="404">
        <v>33169</v>
      </c>
      <c r="C108" s="404">
        <v>43408</v>
      </c>
      <c r="D108" s="404">
        <v>11108</v>
      </c>
      <c r="E108" s="404">
        <v>5137</v>
      </c>
      <c r="F108" s="404">
        <v>5367</v>
      </c>
      <c r="G108" s="405">
        <v>8904</v>
      </c>
    </row>
    <row r="109" spans="1:7" ht="15.5" x14ac:dyDescent="0.35">
      <c r="A109" s="403" t="s">
        <v>792</v>
      </c>
      <c r="B109" s="425"/>
      <c r="C109" s="425"/>
      <c r="D109" s="425"/>
      <c r="E109" s="425"/>
      <c r="F109" s="425"/>
      <c r="G109" s="405">
        <v>200</v>
      </c>
    </row>
    <row r="110" spans="1:7" ht="15.5" x14ac:dyDescent="0.35">
      <c r="A110" s="403" t="s">
        <v>793</v>
      </c>
      <c r="B110" s="425">
        <v>0</v>
      </c>
      <c r="C110" s="425">
        <v>0</v>
      </c>
      <c r="D110" s="425">
        <v>0</v>
      </c>
      <c r="E110" s="404">
        <v>12331</v>
      </c>
      <c r="F110" s="404">
        <v>3926</v>
      </c>
      <c r="G110" s="405">
        <v>1684</v>
      </c>
    </row>
    <row r="111" spans="1:7" ht="15.5" x14ac:dyDescent="0.35">
      <c r="A111" s="403" t="s">
        <v>794</v>
      </c>
      <c r="B111" s="404">
        <v>62461</v>
      </c>
      <c r="C111" s="404">
        <v>104166</v>
      </c>
      <c r="D111" s="404">
        <v>16860</v>
      </c>
      <c r="E111" s="404">
        <v>13106</v>
      </c>
      <c r="F111" s="404">
        <v>11239</v>
      </c>
      <c r="G111" s="405">
        <v>21610</v>
      </c>
    </row>
    <row r="112" spans="1:7" ht="15.5" x14ac:dyDescent="0.35">
      <c r="A112" s="403" t="s">
        <v>795</v>
      </c>
      <c r="B112" s="404">
        <v>777</v>
      </c>
      <c r="C112" s="404">
        <v>371</v>
      </c>
      <c r="D112" s="404">
        <v>152</v>
      </c>
      <c r="E112" s="404">
        <v>384</v>
      </c>
      <c r="F112" s="404">
        <v>962</v>
      </c>
      <c r="G112" s="405">
        <v>835</v>
      </c>
    </row>
    <row r="113" spans="1:7" ht="15.5" x14ac:dyDescent="0.35">
      <c r="A113" s="403" t="s">
        <v>796</v>
      </c>
      <c r="B113" s="404">
        <v>3428</v>
      </c>
      <c r="C113" s="404">
        <v>7893</v>
      </c>
      <c r="D113" s="404">
        <v>1467</v>
      </c>
      <c r="E113" s="404">
        <v>26920</v>
      </c>
      <c r="F113" s="404">
        <v>48045</v>
      </c>
      <c r="G113" s="405">
        <v>4448</v>
      </c>
    </row>
    <row r="114" spans="1:7" ht="15.5" x14ac:dyDescent="0.35">
      <c r="A114" s="403" t="s">
        <v>797</v>
      </c>
      <c r="B114" s="404">
        <v>290</v>
      </c>
      <c r="C114" s="404">
        <v>155</v>
      </c>
      <c r="D114" s="404">
        <v>129</v>
      </c>
      <c r="E114" s="404">
        <v>106</v>
      </c>
      <c r="F114" s="404">
        <v>502</v>
      </c>
      <c r="G114" s="405">
        <v>496</v>
      </c>
    </row>
    <row r="115" spans="1:7" ht="15.5" x14ac:dyDescent="0.35">
      <c r="A115" s="403" t="s">
        <v>798</v>
      </c>
      <c r="B115" s="404">
        <v>113</v>
      </c>
      <c r="C115" s="404">
        <v>61</v>
      </c>
      <c r="D115" s="404">
        <v>39</v>
      </c>
      <c r="E115" s="404">
        <v>15</v>
      </c>
      <c r="F115" s="404">
        <v>9</v>
      </c>
      <c r="G115" s="405">
        <v>11</v>
      </c>
    </row>
    <row r="116" spans="1:7" ht="15.5" x14ac:dyDescent="0.35">
      <c r="A116" s="403" t="s">
        <v>799</v>
      </c>
      <c r="B116" s="404">
        <v>121</v>
      </c>
      <c r="C116" s="404">
        <v>73</v>
      </c>
      <c r="D116" s="404">
        <v>68</v>
      </c>
      <c r="E116" s="404">
        <v>46</v>
      </c>
      <c r="F116" s="404">
        <v>58</v>
      </c>
      <c r="G116" s="405">
        <v>125</v>
      </c>
    </row>
    <row r="117" spans="1:7" ht="15.5" x14ac:dyDescent="0.35">
      <c r="A117" s="403" t="s">
        <v>800</v>
      </c>
      <c r="B117" s="404">
        <v>41</v>
      </c>
      <c r="C117" s="404">
        <v>31</v>
      </c>
      <c r="D117" s="404">
        <v>21</v>
      </c>
      <c r="E117" s="404">
        <v>19</v>
      </c>
      <c r="F117" s="404">
        <v>107</v>
      </c>
      <c r="G117" s="405">
        <v>192</v>
      </c>
    </row>
    <row r="118" spans="1:7" ht="15.5" x14ac:dyDescent="0.35">
      <c r="A118" s="403" t="s">
        <v>801</v>
      </c>
      <c r="B118" s="425"/>
      <c r="C118" s="425"/>
      <c r="D118" s="425"/>
      <c r="E118" s="425"/>
      <c r="F118" s="404">
        <v>75</v>
      </c>
      <c r="G118" s="405">
        <v>105</v>
      </c>
    </row>
    <row r="119" spans="1:7" ht="15.5" x14ac:dyDescent="0.35">
      <c r="A119" s="403" t="s">
        <v>802</v>
      </c>
      <c r="B119" s="425">
        <v>0</v>
      </c>
      <c r="C119" s="425">
        <v>0</v>
      </c>
      <c r="D119" s="425">
        <v>0</v>
      </c>
      <c r="E119" s="404">
        <v>3823</v>
      </c>
      <c r="F119" s="404">
        <v>36644</v>
      </c>
      <c r="G119" s="405">
        <v>14918</v>
      </c>
    </row>
    <row r="120" spans="1:7" ht="16" thickBot="1" x14ac:dyDescent="0.4">
      <c r="A120" s="413" t="s">
        <v>803</v>
      </c>
      <c r="B120" s="426">
        <v>99</v>
      </c>
      <c r="C120" s="426">
        <v>83</v>
      </c>
      <c r="D120" s="426">
        <v>37</v>
      </c>
      <c r="E120" s="426">
        <v>43</v>
      </c>
      <c r="F120" s="426">
        <v>75</v>
      </c>
      <c r="G120" s="422">
        <v>42</v>
      </c>
    </row>
    <row r="121" spans="1:7" ht="15.5" x14ac:dyDescent="0.35">
      <c r="A121" s="427"/>
      <c r="B121" s="428"/>
      <c r="C121" s="428"/>
      <c r="D121" s="428"/>
      <c r="E121" s="428"/>
      <c r="F121" s="428"/>
    </row>
    <row r="122" spans="1:7" ht="16" thickBot="1" x14ac:dyDescent="0.4">
      <c r="A122" s="373" t="s">
        <v>805</v>
      </c>
      <c r="B122" s="75"/>
    </row>
    <row r="123" spans="1:7" ht="15" x14ac:dyDescent="0.35">
      <c r="A123" s="397" t="s">
        <v>787</v>
      </c>
      <c r="B123" s="398" t="s">
        <v>772</v>
      </c>
      <c r="C123" s="398" t="s">
        <v>773</v>
      </c>
      <c r="D123" s="398" t="s">
        <v>774</v>
      </c>
      <c r="E123" s="398" t="s">
        <v>775</v>
      </c>
      <c r="F123" s="398" t="s">
        <v>736</v>
      </c>
      <c r="G123" s="399" t="s">
        <v>735</v>
      </c>
    </row>
    <row r="124" spans="1:7" ht="15.5" x14ac:dyDescent="0.35">
      <c r="A124" s="403" t="s">
        <v>788</v>
      </c>
      <c r="B124" s="425"/>
      <c r="C124" s="425"/>
      <c r="D124" s="425"/>
      <c r="E124" s="425"/>
      <c r="F124" s="404">
        <v>8</v>
      </c>
      <c r="G124" s="405">
        <v>47</v>
      </c>
    </row>
    <row r="125" spans="1:7" ht="15.5" x14ac:dyDescent="0.35">
      <c r="A125" s="403" t="s">
        <v>789</v>
      </c>
      <c r="B125" s="425">
        <v>0</v>
      </c>
      <c r="C125" s="425">
        <v>0</v>
      </c>
      <c r="D125" s="425">
        <v>0</v>
      </c>
      <c r="E125" s="404">
        <v>0</v>
      </c>
      <c r="F125" s="404">
        <v>1</v>
      </c>
      <c r="G125" s="405">
        <v>2</v>
      </c>
    </row>
    <row r="126" spans="1:7" ht="15.5" x14ac:dyDescent="0.35">
      <c r="A126" s="403" t="s">
        <v>790</v>
      </c>
      <c r="B126" s="425"/>
      <c r="C126" s="425"/>
      <c r="D126" s="425"/>
      <c r="E126" s="425"/>
      <c r="F126" s="404">
        <v>5</v>
      </c>
      <c r="G126" s="405">
        <v>42</v>
      </c>
    </row>
    <row r="127" spans="1:7" ht="15.5" x14ac:dyDescent="0.35">
      <c r="A127" s="403" t="s">
        <v>791</v>
      </c>
      <c r="B127" s="404">
        <v>15445</v>
      </c>
      <c r="C127" s="404">
        <v>18981</v>
      </c>
      <c r="D127" s="404">
        <v>12590</v>
      </c>
      <c r="E127" s="404">
        <v>2872</v>
      </c>
      <c r="F127" s="404">
        <v>7376</v>
      </c>
      <c r="G127" s="405">
        <v>8600</v>
      </c>
    </row>
    <row r="128" spans="1:7" ht="15.5" x14ac:dyDescent="0.35">
      <c r="A128" s="403" t="s">
        <v>792</v>
      </c>
      <c r="B128" s="425"/>
      <c r="C128" s="425"/>
      <c r="D128" s="425"/>
      <c r="E128" s="425"/>
      <c r="F128" s="425"/>
      <c r="G128" s="405">
        <v>37</v>
      </c>
    </row>
    <row r="129" spans="1:7" ht="15.5" x14ac:dyDescent="0.35">
      <c r="A129" s="403" t="s">
        <v>793</v>
      </c>
      <c r="B129" s="425">
        <v>0</v>
      </c>
      <c r="C129" s="425">
        <v>0</v>
      </c>
      <c r="D129" s="425">
        <v>0</v>
      </c>
      <c r="E129" s="404">
        <v>16</v>
      </c>
      <c r="F129" s="404">
        <v>1612</v>
      </c>
      <c r="G129" s="405">
        <v>1115</v>
      </c>
    </row>
    <row r="130" spans="1:7" ht="15.5" x14ac:dyDescent="0.35">
      <c r="A130" s="403" t="s">
        <v>794</v>
      </c>
      <c r="B130" s="404">
        <v>28894</v>
      </c>
      <c r="C130" s="404">
        <v>41800</v>
      </c>
      <c r="D130" s="404">
        <v>21139</v>
      </c>
      <c r="E130" s="404">
        <v>4904</v>
      </c>
      <c r="F130" s="404">
        <v>6541</v>
      </c>
      <c r="G130" s="405">
        <v>22631</v>
      </c>
    </row>
    <row r="131" spans="1:7" ht="15.5" x14ac:dyDescent="0.35">
      <c r="A131" s="403" t="s">
        <v>795</v>
      </c>
      <c r="B131" s="404">
        <v>45</v>
      </c>
      <c r="C131" s="404">
        <v>162</v>
      </c>
      <c r="D131" s="404">
        <v>97</v>
      </c>
      <c r="E131" s="404">
        <v>23</v>
      </c>
      <c r="F131" s="404">
        <v>32</v>
      </c>
      <c r="G131" s="405">
        <v>26</v>
      </c>
    </row>
    <row r="132" spans="1:7" ht="15.5" x14ac:dyDescent="0.35">
      <c r="A132" s="403" t="s">
        <v>796</v>
      </c>
      <c r="B132" s="404">
        <v>879</v>
      </c>
      <c r="C132" s="404">
        <v>2240</v>
      </c>
      <c r="D132" s="404">
        <v>1416</v>
      </c>
      <c r="E132" s="404">
        <v>964</v>
      </c>
      <c r="F132" s="404">
        <v>2605</v>
      </c>
      <c r="G132" s="405">
        <v>2408</v>
      </c>
    </row>
    <row r="133" spans="1:7" ht="15.5" x14ac:dyDescent="0.35">
      <c r="A133" s="403" t="s">
        <v>797</v>
      </c>
      <c r="B133" s="404">
        <v>229</v>
      </c>
      <c r="C133" s="404">
        <v>151</v>
      </c>
      <c r="D133" s="404">
        <v>112</v>
      </c>
      <c r="E133" s="404">
        <v>47</v>
      </c>
      <c r="F133" s="404">
        <v>23</v>
      </c>
      <c r="G133" s="405">
        <v>47</v>
      </c>
    </row>
    <row r="134" spans="1:7" ht="15.5" x14ac:dyDescent="0.35">
      <c r="A134" s="403" t="s">
        <v>798</v>
      </c>
      <c r="B134" s="404">
        <v>61</v>
      </c>
      <c r="C134" s="404">
        <v>65</v>
      </c>
      <c r="D134" s="404">
        <v>41</v>
      </c>
      <c r="E134" s="404">
        <v>22</v>
      </c>
      <c r="F134" s="404">
        <v>0</v>
      </c>
      <c r="G134" s="405">
        <v>4</v>
      </c>
    </row>
    <row r="135" spans="1:7" ht="15.5" x14ac:dyDescent="0.35">
      <c r="A135" s="403" t="s">
        <v>799</v>
      </c>
      <c r="B135" s="404">
        <v>42</v>
      </c>
      <c r="C135" s="404">
        <v>18</v>
      </c>
      <c r="D135" s="404">
        <v>17</v>
      </c>
      <c r="E135" s="404">
        <v>4</v>
      </c>
      <c r="F135" s="404">
        <v>9</v>
      </c>
      <c r="G135" s="405">
        <v>15</v>
      </c>
    </row>
    <row r="136" spans="1:7" ht="15.5" x14ac:dyDescent="0.35">
      <c r="A136" s="403" t="s">
        <v>800</v>
      </c>
      <c r="B136" s="404">
        <v>7</v>
      </c>
      <c r="C136" s="404">
        <v>9</v>
      </c>
      <c r="D136" s="404">
        <v>2</v>
      </c>
      <c r="E136" s="404">
        <v>0</v>
      </c>
      <c r="F136" s="404">
        <v>6</v>
      </c>
      <c r="G136" s="405">
        <v>19</v>
      </c>
    </row>
    <row r="137" spans="1:7" ht="15.5" x14ac:dyDescent="0.35">
      <c r="A137" s="403" t="s">
        <v>801</v>
      </c>
      <c r="B137" s="425"/>
      <c r="C137" s="425"/>
      <c r="D137" s="425"/>
      <c r="E137" s="425"/>
      <c r="F137" s="404">
        <v>10</v>
      </c>
      <c r="G137" s="405">
        <v>41</v>
      </c>
    </row>
    <row r="138" spans="1:7" ht="15.5" x14ac:dyDescent="0.35">
      <c r="A138" s="403" t="s">
        <v>802</v>
      </c>
      <c r="B138" s="425">
        <v>0</v>
      </c>
      <c r="C138" s="425">
        <v>0</v>
      </c>
      <c r="D138" s="425">
        <v>0</v>
      </c>
      <c r="E138" s="404">
        <v>18</v>
      </c>
      <c r="F138" s="404">
        <v>197</v>
      </c>
      <c r="G138" s="405">
        <v>894</v>
      </c>
    </row>
    <row r="139" spans="1:7" ht="16" thickBot="1" x14ac:dyDescent="0.4">
      <c r="A139" s="413" t="s">
        <v>803</v>
      </c>
      <c r="B139" s="426">
        <v>24</v>
      </c>
      <c r="C139" s="426">
        <v>46</v>
      </c>
      <c r="D139" s="426">
        <v>14</v>
      </c>
      <c r="E139" s="426">
        <v>6</v>
      </c>
      <c r="F139" s="426">
        <v>17</v>
      </c>
      <c r="G139" s="422">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0045-0C83-423D-98DA-10003AA1EFDC}">
  <dimension ref="A1:AA123"/>
  <sheetViews>
    <sheetView zoomScale="70" zoomScaleNormal="70" workbookViewId="0">
      <pane xSplit="1" topLeftCell="B1" activePane="topRight" state="frozen"/>
      <selection pane="topRight" activeCell="AC11" sqref="AC11"/>
    </sheetView>
  </sheetViews>
  <sheetFormatPr defaultColWidth="9.453125" defaultRowHeight="15.5" x14ac:dyDescent="0.35"/>
  <cols>
    <col min="1" max="1" width="90.1796875" style="75" customWidth="1"/>
    <col min="2" max="2" width="56.90625" style="75" customWidth="1"/>
    <col min="3" max="3" width="24.54296875" style="75" customWidth="1"/>
    <col min="4" max="4" width="9.6328125" style="75" customWidth="1"/>
    <col min="5" max="5" width="9.6328125" style="77" customWidth="1"/>
    <col min="6" max="6" width="11.1796875" style="75" customWidth="1"/>
    <col min="7" max="7" width="22.81640625" style="75" customWidth="1"/>
    <col min="8" max="8" width="21" style="75" customWidth="1"/>
    <col min="9" max="9" width="14.6328125" style="75" customWidth="1"/>
    <col min="10" max="10" width="11.90625" style="75" customWidth="1"/>
    <col min="11" max="13" width="14.81640625" style="75" customWidth="1"/>
    <col min="14" max="15" width="18" style="75" customWidth="1"/>
    <col min="16" max="16" width="15.36328125" style="75" customWidth="1"/>
    <col min="17" max="17" width="17.1796875" style="75" customWidth="1"/>
    <col min="18" max="18" width="14" style="75" customWidth="1"/>
    <col min="19" max="20" width="14.453125" style="75" customWidth="1"/>
    <col min="21" max="21" width="15.6328125" style="75" customWidth="1"/>
    <col min="22" max="22" width="18.36328125" style="75" customWidth="1"/>
    <col min="23" max="23" width="18.1796875" style="75" customWidth="1"/>
    <col min="24" max="24" width="15.54296875" style="75" bestFit="1" customWidth="1"/>
    <col min="25" max="25" width="18.54296875" style="76" bestFit="1" customWidth="1"/>
    <col min="26" max="26" width="34" style="75" bestFit="1" customWidth="1"/>
    <col min="27" max="27" width="21.81640625" style="75" customWidth="1"/>
    <col min="28" max="16384" width="9.453125" style="75"/>
  </cols>
  <sheetData>
    <row r="1" spans="1:27" ht="41.75" customHeight="1" x14ac:dyDescent="0.35">
      <c r="A1" s="170" t="s">
        <v>615</v>
      </c>
      <c r="B1" s="170"/>
      <c r="C1" s="170"/>
      <c r="D1" s="170"/>
      <c r="E1" s="122"/>
      <c r="F1" s="3"/>
      <c r="G1" s="3"/>
      <c r="H1" s="3"/>
      <c r="I1" s="3"/>
      <c r="J1" s="3"/>
      <c r="K1" s="3"/>
      <c r="L1" s="3"/>
      <c r="M1" s="3"/>
      <c r="N1" s="3"/>
      <c r="O1" s="3"/>
      <c r="P1" s="3"/>
      <c r="Q1" s="3"/>
      <c r="R1" s="3"/>
      <c r="S1" s="3"/>
      <c r="T1" s="3"/>
      <c r="U1" s="3"/>
      <c r="V1" s="3"/>
      <c r="W1" s="121"/>
      <c r="X1" s="3"/>
      <c r="Y1" s="120"/>
      <c r="Z1" s="119"/>
      <c r="AA1" s="119"/>
    </row>
    <row r="2" spans="1:27" ht="45" customHeight="1" x14ac:dyDescent="0.35">
      <c r="A2" s="171" t="s">
        <v>614</v>
      </c>
      <c r="B2" s="171"/>
      <c r="C2" s="171"/>
      <c r="D2" s="171"/>
      <c r="E2" s="122"/>
      <c r="F2" s="3"/>
      <c r="G2" s="3"/>
      <c r="H2" s="3"/>
      <c r="I2" s="3"/>
      <c r="J2" s="3"/>
      <c r="K2" s="3"/>
      <c r="L2" s="3"/>
      <c r="M2" s="3"/>
      <c r="N2" s="3"/>
      <c r="O2" s="3"/>
      <c r="P2" s="3"/>
      <c r="Q2" s="3"/>
      <c r="R2" s="3"/>
      <c r="S2" s="3"/>
      <c r="T2" s="3"/>
      <c r="U2" s="3"/>
      <c r="V2" s="3"/>
      <c r="W2" s="121"/>
      <c r="X2" s="3"/>
      <c r="Y2" s="120"/>
      <c r="Z2" s="119"/>
      <c r="AA2" s="119"/>
    </row>
    <row r="3" spans="1:27" ht="25" customHeight="1" x14ac:dyDescent="0.35">
      <c r="A3" s="167" t="s">
        <v>613</v>
      </c>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row>
    <row r="4" spans="1:27" customFormat="1" ht="25" customHeight="1" x14ac:dyDescent="0.35">
      <c r="A4" s="118" t="s">
        <v>612</v>
      </c>
      <c r="B4" s="116"/>
      <c r="C4" s="116"/>
      <c r="D4" s="116"/>
      <c r="E4" s="117"/>
      <c r="F4" s="116"/>
      <c r="G4" s="116"/>
      <c r="H4" s="116"/>
    </row>
    <row r="5" spans="1:27" ht="87.65" customHeight="1" x14ac:dyDescent="0.35">
      <c r="A5" s="114" t="s">
        <v>611</v>
      </c>
      <c r="B5" s="114"/>
      <c r="C5" s="114"/>
      <c r="D5" s="114"/>
      <c r="E5" s="115"/>
      <c r="F5" s="114"/>
      <c r="G5" s="114"/>
      <c r="H5" s="114"/>
      <c r="I5" s="114" t="s">
        <v>79</v>
      </c>
      <c r="J5" s="168" t="s">
        <v>610</v>
      </c>
      <c r="K5" s="168"/>
      <c r="L5" s="168"/>
      <c r="M5" s="168"/>
      <c r="N5" s="168" t="s">
        <v>609</v>
      </c>
      <c r="O5" s="168"/>
      <c r="P5" s="168"/>
      <c r="Q5" s="168"/>
      <c r="R5" s="169" t="s">
        <v>608</v>
      </c>
      <c r="S5" s="169"/>
      <c r="T5" s="169"/>
      <c r="U5" s="169"/>
      <c r="V5" s="113" t="s">
        <v>607</v>
      </c>
      <c r="W5" s="169" t="s">
        <v>80</v>
      </c>
      <c r="X5" s="169"/>
      <c r="Y5" s="169"/>
      <c r="Z5" s="169"/>
      <c r="AA5" s="169"/>
    </row>
    <row r="6" spans="1:27" ht="52.25" customHeight="1" x14ac:dyDescent="0.35">
      <c r="A6" s="110" t="s">
        <v>606</v>
      </c>
      <c r="B6" s="110"/>
      <c r="C6" s="110"/>
      <c r="D6" s="110"/>
      <c r="E6" s="112"/>
      <c r="F6" s="110"/>
      <c r="G6" s="110"/>
      <c r="H6" s="110"/>
      <c r="I6" s="111"/>
      <c r="J6" s="110"/>
      <c r="K6" s="110"/>
      <c r="L6" s="110"/>
      <c r="M6" s="110"/>
      <c r="N6" s="110"/>
      <c r="O6" s="110"/>
      <c r="P6" s="110"/>
      <c r="Q6" s="110"/>
      <c r="R6" s="107"/>
      <c r="S6" s="107"/>
      <c r="T6" s="107"/>
      <c r="U6" s="107"/>
      <c r="V6" s="109"/>
      <c r="W6" s="108"/>
      <c r="X6" s="107"/>
      <c r="Y6" s="107"/>
      <c r="Z6" s="107"/>
      <c r="AA6" s="106"/>
    </row>
    <row r="7" spans="1:27" ht="48" customHeight="1" x14ac:dyDescent="0.35">
      <c r="A7" s="103" t="s">
        <v>81</v>
      </c>
      <c r="B7" s="103" t="s">
        <v>82</v>
      </c>
      <c r="C7" s="103" t="s">
        <v>83</v>
      </c>
      <c r="D7" s="103" t="s">
        <v>84</v>
      </c>
      <c r="E7" s="105" t="s">
        <v>85</v>
      </c>
      <c r="F7" s="103" t="s">
        <v>18</v>
      </c>
      <c r="G7" s="103" t="s">
        <v>86</v>
      </c>
      <c r="H7" s="103" t="s">
        <v>53</v>
      </c>
      <c r="I7" s="104" t="s">
        <v>605</v>
      </c>
      <c r="J7" s="103" t="s">
        <v>87</v>
      </c>
      <c r="K7" s="103" t="s">
        <v>88</v>
      </c>
      <c r="L7" s="103" t="s">
        <v>89</v>
      </c>
      <c r="M7" s="103" t="s">
        <v>90</v>
      </c>
      <c r="N7" s="103" t="s">
        <v>91</v>
      </c>
      <c r="O7" s="103" t="s">
        <v>92</v>
      </c>
      <c r="P7" s="103" t="s">
        <v>93</v>
      </c>
      <c r="Q7" s="103" t="s">
        <v>94</v>
      </c>
      <c r="R7" s="103" t="s">
        <v>95</v>
      </c>
      <c r="S7" s="103" t="s">
        <v>96</v>
      </c>
      <c r="T7" s="103" t="s">
        <v>97</v>
      </c>
      <c r="U7" s="103" t="s">
        <v>98</v>
      </c>
      <c r="V7" s="103" t="s">
        <v>99</v>
      </c>
      <c r="W7" s="103" t="s">
        <v>100</v>
      </c>
      <c r="X7" s="103" t="s">
        <v>101</v>
      </c>
      <c r="Y7" s="102" t="s">
        <v>604</v>
      </c>
      <c r="Z7" s="102" t="s">
        <v>603</v>
      </c>
      <c r="AA7" s="101" t="s">
        <v>602</v>
      </c>
    </row>
    <row r="8" spans="1:27" x14ac:dyDescent="0.35">
      <c r="A8" s="92" t="s">
        <v>601</v>
      </c>
      <c r="B8" s="92" t="s">
        <v>600</v>
      </c>
      <c r="C8" s="92" t="s">
        <v>599</v>
      </c>
      <c r="D8" s="92" t="s">
        <v>117</v>
      </c>
      <c r="E8" s="96">
        <v>39120</v>
      </c>
      <c r="F8" s="92" t="s">
        <v>112</v>
      </c>
      <c r="G8" s="92" t="s">
        <v>104</v>
      </c>
      <c r="H8" s="92" t="s">
        <v>105</v>
      </c>
      <c r="I8" s="95">
        <v>46.7770846329798</v>
      </c>
      <c r="J8" s="94">
        <v>1487.6193548387384</v>
      </c>
      <c r="K8" s="94">
        <v>34.387096774193537</v>
      </c>
      <c r="L8" s="94">
        <v>0.85161290322580652</v>
      </c>
      <c r="M8" s="94">
        <v>1.2903225806451613E-2</v>
      </c>
      <c r="N8" s="94">
        <v>8.703225806451611</v>
      </c>
      <c r="O8" s="94">
        <v>1513.8258064516419</v>
      </c>
      <c r="P8" s="94">
        <v>0</v>
      </c>
      <c r="Q8" s="94">
        <v>0.34193548387096778</v>
      </c>
      <c r="R8" s="94">
        <v>0.29032258064516131</v>
      </c>
      <c r="S8" s="94">
        <v>0</v>
      </c>
      <c r="T8" s="94">
        <v>1</v>
      </c>
      <c r="U8" s="94">
        <v>1521.58064516132</v>
      </c>
      <c r="V8" s="94">
        <v>644.14193548386459</v>
      </c>
      <c r="W8" s="97">
        <v>1100</v>
      </c>
      <c r="X8" s="92" t="s">
        <v>280</v>
      </c>
      <c r="Y8" s="91">
        <v>44938</v>
      </c>
      <c r="Z8" s="91" t="s">
        <v>287</v>
      </c>
      <c r="AA8" s="91" t="s">
        <v>278</v>
      </c>
    </row>
    <row r="9" spans="1:27" ht="16.25" customHeight="1" x14ac:dyDescent="0.35">
      <c r="A9" s="92" t="s">
        <v>598</v>
      </c>
      <c r="B9" s="92" t="s">
        <v>597</v>
      </c>
      <c r="C9" s="92" t="s">
        <v>564</v>
      </c>
      <c r="D9" s="92" t="s">
        <v>102</v>
      </c>
      <c r="E9" s="96">
        <v>92301</v>
      </c>
      <c r="F9" s="92" t="s">
        <v>103</v>
      </c>
      <c r="G9" s="92" t="s">
        <v>110</v>
      </c>
      <c r="H9" s="92" t="s">
        <v>105</v>
      </c>
      <c r="I9" s="95">
        <v>1713</v>
      </c>
      <c r="J9" s="94">
        <v>0</v>
      </c>
      <c r="K9" s="94">
        <v>0.32903225806451614</v>
      </c>
      <c r="L9" s="94">
        <v>1</v>
      </c>
      <c r="M9" s="94">
        <v>5.096774193548387</v>
      </c>
      <c r="N9" s="94">
        <v>6.096774193548387</v>
      </c>
      <c r="O9" s="94">
        <v>0</v>
      </c>
      <c r="P9" s="94">
        <v>0.32903225806451614</v>
      </c>
      <c r="Q9" s="94">
        <v>0</v>
      </c>
      <c r="R9" s="94">
        <v>6.096774193548387</v>
      </c>
      <c r="S9" s="94">
        <v>0</v>
      </c>
      <c r="T9" s="94">
        <v>0</v>
      </c>
      <c r="U9" s="94">
        <v>0.32903225806451614</v>
      </c>
      <c r="V9" s="94">
        <v>6.4258064516129032</v>
      </c>
      <c r="W9" s="97">
        <v>640</v>
      </c>
      <c r="X9" s="92" t="s">
        <v>280</v>
      </c>
      <c r="Y9" s="91">
        <v>44966</v>
      </c>
      <c r="Z9" s="91" t="s">
        <v>287</v>
      </c>
      <c r="AA9" s="91" t="s">
        <v>278</v>
      </c>
    </row>
    <row r="10" spans="1:27" ht="16.25" customHeight="1" x14ac:dyDescent="0.35">
      <c r="A10" s="92" t="s">
        <v>596</v>
      </c>
      <c r="B10" s="92" t="s">
        <v>595</v>
      </c>
      <c r="C10" s="92" t="s">
        <v>594</v>
      </c>
      <c r="D10" s="92" t="s">
        <v>160</v>
      </c>
      <c r="E10" s="96">
        <v>27253</v>
      </c>
      <c r="F10" s="92" t="s">
        <v>107</v>
      </c>
      <c r="G10" s="92" t="s">
        <v>113</v>
      </c>
      <c r="H10" s="92" t="s">
        <v>105</v>
      </c>
      <c r="I10" s="95">
        <v>5.4642262895174696</v>
      </c>
      <c r="J10" s="94">
        <v>2.7741935483870965</v>
      </c>
      <c r="K10" s="94">
        <v>4.7548387096774158</v>
      </c>
      <c r="L10" s="94">
        <v>6.1870967741935461</v>
      </c>
      <c r="M10" s="94">
        <v>7.8193548387096694</v>
      </c>
      <c r="N10" s="94">
        <v>17.264516129032259</v>
      </c>
      <c r="O10" s="94">
        <v>4.1548387096774189</v>
      </c>
      <c r="P10" s="94">
        <v>6.4516129032258063E-2</v>
      </c>
      <c r="Q10" s="94">
        <v>5.1612903225806452E-2</v>
      </c>
      <c r="R10" s="94">
        <v>0.85161290322580641</v>
      </c>
      <c r="S10" s="94">
        <v>0.1032258064516129</v>
      </c>
      <c r="T10" s="94">
        <v>0.1032258064516129</v>
      </c>
      <c r="U10" s="94">
        <v>20.477419354838723</v>
      </c>
      <c r="V10" s="94">
        <v>15.012903225806452</v>
      </c>
      <c r="W10" s="97">
        <v>40</v>
      </c>
      <c r="X10" s="92" t="s">
        <v>280</v>
      </c>
      <c r="Y10" s="91">
        <v>45197</v>
      </c>
      <c r="Z10" s="91" t="s">
        <v>279</v>
      </c>
      <c r="AA10" s="91" t="s">
        <v>278</v>
      </c>
    </row>
    <row r="11" spans="1:27" ht="16.25" customHeight="1" x14ac:dyDescent="0.35">
      <c r="A11" s="92" t="s">
        <v>593</v>
      </c>
      <c r="B11" s="92" t="s">
        <v>592</v>
      </c>
      <c r="C11" s="92" t="s">
        <v>591</v>
      </c>
      <c r="D11" s="92" t="s">
        <v>111</v>
      </c>
      <c r="E11" s="96">
        <v>70655</v>
      </c>
      <c r="F11" s="92" t="s">
        <v>112</v>
      </c>
      <c r="G11" s="92" t="s">
        <v>113</v>
      </c>
      <c r="H11" s="92" t="s">
        <v>4</v>
      </c>
      <c r="I11" s="95">
        <v>45.828859060402699</v>
      </c>
      <c r="J11" s="94">
        <v>112.5612903225806</v>
      </c>
      <c r="K11" s="94">
        <v>3.2516129032258063</v>
      </c>
      <c r="L11" s="94">
        <v>6.8258064516129</v>
      </c>
      <c r="M11" s="94">
        <v>1.6387096774193548</v>
      </c>
      <c r="N11" s="94">
        <v>8.3290322580645135</v>
      </c>
      <c r="O11" s="94">
        <v>115.94838709677417</v>
      </c>
      <c r="P11" s="94">
        <v>0</v>
      </c>
      <c r="Q11" s="94">
        <v>0</v>
      </c>
      <c r="R11" s="94">
        <v>5.7483870967741915</v>
      </c>
      <c r="S11" s="94">
        <v>1.7935483870967739</v>
      </c>
      <c r="T11" s="94">
        <v>0.13548387096774195</v>
      </c>
      <c r="U11" s="94">
        <v>116.59999999999998</v>
      </c>
      <c r="V11" s="94">
        <v>63.103225806451618</v>
      </c>
      <c r="W11" s="97">
        <v>170</v>
      </c>
      <c r="X11" s="92" t="s">
        <v>280</v>
      </c>
      <c r="Y11" s="91">
        <v>45218</v>
      </c>
      <c r="Z11" s="91" t="s">
        <v>287</v>
      </c>
      <c r="AA11" s="91" t="s">
        <v>278</v>
      </c>
    </row>
    <row r="12" spans="1:27" x14ac:dyDescent="0.35">
      <c r="A12" s="92" t="s">
        <v>590</v>
      </c>
      <c r="B12" s="92" t="s">
        <v>589</v>
      </c>
      <c r="C12" s="92" t="s">
        <v>588</v>
      </c>
      <c r="D12" s="92" t="s">
        <v>133</v>
      </c>
      <c r="E12" s="96">
        <v>32063</v>
      </c>
      <c r="F12" s="92" t="s">
        <v>7</v>
      </c>
      <c r="G12" s="92" t="s">
        <v>113</v>
      </c>
      <c r="H12" s="92" t="s">
        <v>105</v>
      </c>
      <c r="I12" s="95">
        <v>50.612389380530999</v>
      </c>
      <c r="J12" s="94">
        <v>21</v>
      </c>
      <c r="K12" s="94">
        <v>28.722580645161294</v>
      </c>
      <c r="L12" s="94">
        <v>81.335483870967735</v>
      </c>
      <c r="M12" s="94">
        <v>100.98064516129037</v>
      </c>
      <c r="N12" s="94">
        <v>157.18709677419344</v>
      </c>
      <c r="O12" s="94">
        <v>45.064516129032263</v>
      </c>
      <c r="P12" s="94">
        <v>19.851612903225817</v>
      </c>
      <c r="Q12" s="94">
        <v>9.9354838709677438</v>
      </c>
      <c r="R12" s="94">
        <v>70.077419354838696</v>
      </c>
      <c r="S12" s="94">
        <v>18.748387096774199</v>
      </c>
      <c r="T12" s="94">
        <v>27.283870967741933</v>
      </c>
      <c r="U12" s="94">
        <v>115.92903225806457</v>
      </c>
      <c r="V12" s="94">
        <v>164.86451612903207</v>
      </c>
      <c r="W12" s="97">
        <v>192</v>
      </c>
      <c r="X12" s="92" t="s">
        <v>280</v>
      </c>
      <c r="Y12" s="91">
        <v>45218</v>
      </c>
      <c r="Z12" s="91" t="s">
        <v>279</v>
      </c>
      <c r="AA12" s="91" t="s">
        <v>278</v>
      </c>
    </row>
    <row r="13" spans="1:27" ht="16.25" customHeight="1" x14ac:dyDescent="0.35">
      <c r="A13" s="92" t="s">
        <v>587</v>
      </c>
      <c r="B13" s="92" t="s">
        <v>586</v>
      </c>
      <c r="C13" s="92" t="s">
        <v>585</v>
      </c>
      <c r="D13" s="92" t="s">
        <v>111</v>
      </c>
      <c r="E13" s="96">
        <v>70515</v>
      </c>
      <c r="F13" s="92" t="s">
        <v>112</v>
      </c>
      <c r="G13" s="92" t="s">
        <v>104</v>
      </c>
      <c r="H13" s="92" t="s">
        <v>105</v>
      </c>
      <c r="I13" s="95">
        <v>44.822128313484399</v>
      </c>
      <c r="J13" s="94">
        <v>675.41935483870361</v>
      </c>
      <c r="K13" s="94">
        <v>37.670967741935499</v>
      </c>
      <c r="L13" s="94">
        <v>49.8193548387097</v>
      </c>
      <c r="M13" s="94">
        <v>12.890322580645163</v>
      </c>
      <c r="N13" s="94">
        <v>2.2193548387096778</v>
      </c>
      <c r="O13" s="94">
        <v>1.7290322580645159</v>
      </c>
      <c r="P13" s="94">
        <v>83.212903225806372</v>
      </c>
      <c r="Q13" s="94">
        <v>688.63870967741377</v>
      </c>
      <c r="R13" s="94">
        <v>47.800000000000018</v>
      </c>
      <c r="S13" s="94">
        <v>14.638709677419357</v>
      </c>
      <c r="T13" s="94">
        <v>8.7548387096774167</v>
      </c>
      <c r="U13" s="94">
        <v>704.60645161289824</v>
      </c>
      <c r="V13" s="94">
        <v>535.67741935483639</v>
      </c>
      <c r="W13" s="97">
        <v>700</v>
      </c>
      <c r="X13" s="92" t="s">
        <v>280</v>
      </c>
      <c r="Y13" s="91">
        <v>44994</v>
      </c>
      <c r="Z13" s="91" t="s">
        <v>287</v>
      </c>
      <c r="AA13" s="91" t="s">
        <v>278</v>
      </c>
    </row>
    <row r="14" spans="1:27" ht="16.25" customHeight="1" x14ac:dyDescent="0.35">
      <c r="A14" s="92" t="s">
        <v>584</v>
      </c>
      <c r="B14" s="92" t="s">
        <v>583</v>
      </c>
      <c r="C14" s="92" t="s">
        <v>582</v>
      </c>
      <c r="D14" s="92" t="s">
        <v>108</v>
      </c>
      <c r="E14" s="96">
        <v>79501</v>
      </c>
      <c r="F14" s="92" t="s">
        <v>128</v>
      </c>
      <c r="G14" s="92" t="s">
        <v>104</v>
      </c>
      <c r="H14" s="92" t="s">
        <v>4</v>
      </c>
      <c r="I14" s="95">
        <v>48.938640132670002</v>
      </c>
      <c r="J14" s="94">
        <v>377.09677419355069</v>
      </c>
      <c r="K14" s="94">
        <v>93.012903225806397</v>
      </c>
      <c r="L14" s="94">
        <v>76.69677419354835</v>
      </c>
      <c r="M14" s="94">
        <v>48.535483870967759</v>
      </c>
      <c r="N14" s="94">
        <v>148.68387096774165</v>
      </c>
      <c r="O14" s="94">
        <v>371.81935483871285</v>
      </c>
      <c r="P14" s="94">
        <v>2.5354838709677412</v>
      </c>
      <c r="Q14" s="94">
        <v>72.303225806451607</v>
      </c>
      <c r="R14" s="94">
        <v>39.535483870967774</v>
      </c>
      <c r="S14" s="94">
        <v>23.361290322580647</v>
      </c>
      <c r="T14" s="94">
        <v>38.632258064516115</v>
      </c>
      <c r="U14" s="94">
        <v>493.8129032258077</v>
      </c>
      <c r="V14" s="94">
        <v>394.09677419355046</v>
      </c>
      <c r="W14" s="97">
        <v>750</v>
      </c>
      <c r="X14" s="92" t="s">
        <v>280</v>
      </c>
      <c r="Y14" s="91">
        <v>45274</v>
      </c>
      <c r="Z14" s="91" t="s">
        <v>287</v>
      </c>
      <c r="AA14" s="91" t="s">
        <v>278</v>
      </c>
    </row>
    <row r="15" spans="1:27" x14ac:dyDescent="0.35">
      <c r="A15" s="92" t="s">
        <v>581</v>
      </c>
      <c r="B15" s="92" t="s">
        <v>580</v>
      </c>
      <c r="C15" s="92" t="s">
        <v>579</v>
      </c>
      <c r="D15" s="92" t="s">
        <v>153</v>
      </c>
      <c r="E15" s="96">
        <v>41005</v>
      </c>
      <c r="F15" s="92" t="s">
        <v>8</v>
      </c>
      <c r="G15" s="92" t="s">
        <v>126</v>
      </c>
      <c r="H15" s="92" t="s">
        <v>105</v>
      </c>
      <c r="I15" s="95">
        <v>36.993464052287599</v>
      </c>
      <c r="J15" s="94">
        <v>21.896774193548396</v>
      </c>
      <c r="K15" s="94">
        <v>15.012903225806445</v>
      </c>
      <c r="L15" s="94">
        <v>43.135483870967754</v>
      </c>
      <c r="M15" s="94">
        <v>49.658064516129045</v>
      </c>
      <c r="N15" s="94">
        <v>95.677419354838719</v>
      </c>
      <c r="O15" s="94">
        <v>31.6</v>
      </c>
      <c r="P15" s="94">
        <v>1.9548387096774194</v>
      </c>
      <c r="Q15" s="94">
        <v>0.47096774193548385</v>
      </c>
      <c r="R15" s="94">
        <v>34.858064516129041</v>
      </c>
      <c r="S15" s="94">
        <v>8.2903225806451619</v>
      </c>
      <c r="T15" s="94">
        <v>7.3870967741935489</v>
      </c>
      <c r="U15" s="94">
        <v>79.167741935483818</v>
      </c>
      <c r="V15" s="94">
        <v>101.0967741935484</v>
      </c>
      <c r="W15" s="97" t="s">
        <v>114</v>
      </c>
      <c r="X15" s="92" t="s">
        <v>280</v>
      </c>
      <c r="Y15" s="91">
        <v>45246</v>
      </c>
      <c r="Z15" s="91" t="s">
        <v>279</v>
      </c>
      <c r="AA15" s="100" t="s">
        <v>278</v>
      </c>
    </row>
    <row r="16" spans="1:27" ht="16.25" customHeight="1" x14ac:dyDescent="0.35">
      <c r="A16" s="92" t="s">
        <v>578</v>
      </c>
      <c r="B16" s="92" t="s">
        <v>577</v>
      </c>
      <c r="C16" s="92" t="s">
        <v>576</v>
      </c>
      <c r="D16" s="92" t="s">
        <v>165</v>
      </c>
      <c r="E16" s="96">
        <v>939</v>
      </c>
      <c r="F16" s="92" t="s">
        <v>7</v>
      </c>
      <c r="G16" s="92" t="s">
        <v>162</v>
      </c>
      <c r="H16" s="92" t="s">
        <v>105</v>
      </c>
      <c r="I16" s="95">
        <v>8.0450450450450504</v>
      </c>
      <c r="J16" s="94">
        <v>0.11612903225806451</v>
      </c>
      <c r="K16" s="94">
        <v>1.0903225806451613</v>
      </c>
      <c r="L16" s="94">
        <v>2.961290322580644</v>
      </c>
      <c r="M16" s="94">
        <v>1.8000000000000005</v>
      </c>
      <c r="N16" s="94">
        <v>4.632258064516126</v>
      </c>
      <c r="O16" s="94">
        <v>1.3354838709677419</v>
      </c>
      <c r="P16" s="94">
        <v>0</v>
      </c>
      <c r="Q16" s="94">
        <v>0</v>
      </c>
      <c r="R16" s="94">
        <v>3.2258064516129031E-2</v>
      </c>
      <c r="S16" s="94">
        <v>1.935483870967742E-2</v>
      </c>
      <c r="T16" s="94">
        <v>0</v>
      </c>
      <c r="U16" s="94">
        <v>5.9161290322580635</v>
      </c>
      <c r="V16" s="94">
        <v>5.2580645161290311</v>
      </c>
      <c r="W16" s="97" t="s">
        <v>114</v>
      </c>
      <c r="X16" s="92" t="s">
        <v>114</v>
      </c>
      <c r="Y16" s="91" t="s">
        <v>114</v>
      </c>
      <c r="Z16" s="91" t="s">
        <v>114</v>
      </c>
      <c r="AA16" s="91" t="s">
        <v>114</v>
      </c>
    </row>
    <row r="17" spans="1:27" x14ac:dyDescent="0.35">
      <c r="A17" s="92" t="s">
        <v>575</v>
      </c>
      <c r="B17" s="92" t="s">
        <v>574</v>
      </c>
      <c r="C17" s="92" t="s">
        <v>573</v>
      </c>
      <c r="D17" s="92" t="s">
        <v>161</v>
      </c>
      <c r="E17" s="96">
        <v>96819</v>
      </c>
      <c r="F17" s="92" t="s">
        <v>140</v>
      </c>
      <c r="G17" s="92" t="s">
        <v>162</v>
      </c>
      <c r="H17" s="92" t="s">
        <v>105</v>
      </c>
      <c r="I17" s="95">
        <v>27.769230769230798</v>
      </c>
      <c r="J17" s="94">
        <v>1.0838709677419354</v>
      </c>
      <c r="K17" s="94">
        <v>7.3419354838709658</v>
      </c>
      <c r="L17" s="94">
        <v>3.6903225806451614</v>
      </c>
      <c r="M17" s="94">
        <v>5.5290322580645164</v>
      </c>
      <c r="N17" s="94">
        <v>10.432258064516127</v>
      </c>
      <c r="O17" s="94">
        <v>4.064516129032258</v>
      </c>
      <c r="P17" s="94">
        <v>1.3032258064516129</v>
      </c>
      <c r="Q17" s="94">
        <v>1.8451612903225807</v>
      </c>
      <c r="R17" s="94">
        <v>10.677419354838705</v>
      </c>
      <c r="S17" s="94">
        <v>0.49032258064516132</v>
      </c>
      <c r="T17" s="94">
        <v>0.29032258064516131</v>
      </c>
      <c r="U17" s="94">
        <v>6.1870967741935452</v>
      </c>
      <c r="V17" s="94">
        <v>13.574193548387095</v>
      </c>
      <c r="W17" s="97" t="s">
        <v>114</v>
      </c>
      <c r="X17" s="92" t="s">
        <v>114</v>
      </c>
      <c r="Y17" s="98" t="s">
        <v>114</v>
      </c>
      <c r="Z17" s="98" t="s">
        <v>114</v>
      </c>
      <c r="AA17" s="98" t="s">
        <v>114</v>
      </c>
    </row>
    <row r="18" spans="1:27" x14ac:dyDescent="0.35">
      <c r="A18" s="92" t="s">
        <v>572</v>
      </c>
      <c r="B18" s="92" t="s">
        <v>571</v>
      </c>
      <c r="C18" s="92" t="s">
        <v>570</v>
      </c>
      <c r="D18" s="92" t="s">
        <v>138</v>
      </c>
      <c r="E18" s="96">
        <v>14020</v>
      </c>
      <c r="F18" s="92" t="s">
        <v>139</v>
      </c>
      <c r="G18" s="92" t="s">
        <v>122</v>
      </c>
      <c r="H18" s="92" t="s">
        <v>105</v>
      </c>
      <c r="I18" s="95">
        <v>54.723124516627998</v>
      </c>
      <c r="J18" s="94">
        <v>226.10322580645132</v>
      </c>
      <c r="K18" s="94">
        <v>35.316129032258075</v>
      </c>
      <c r="L18" s="94">
        <v>90.974193548387078</v>
      </c>
      <c r="M18" s="94">
        <v>168.72258064516123</v>
      </c>
      <c r="N18" s="94">
        <v>250.12258064516138</v>
      </c>
      <c r="O18" s="94">
        <v>270.98709677419197</v>
      </c>
      <c r="P18" s="94">
        <v>0</v>
      </c>
      <c r="Q18" s="94">
        <v>6.4516129032258064E-3</v>
      </c>
      <c r="R18" s="94">
        <v>147.65806451612903</v>
      </c>
      <c r="S18" s="94">
        <v>22.038709677419352</v>
      </c>
      <c r="T18" s="94">
        <v>11.703225806451607</v>
      </c>
      <c r="U18" s="94">
        <v>339.7161290322565</v>
      </c>
      <c r="V18" s="94">
        <v>375.6967741935477</v>
      </c>
      <c r="W18" s="97">
        <v>400</v>
      </c>
      <c r="X18" s="92" t="s">
        <v>280</v>
      </c>
      <c r="Y18" s="91">
        <v>45225</v>
      </c>
      <c r="Z18" s="91" t="s">
        <v>287</v>
      </c>
      <c r="AA18" s="100" t="s">
        <v>278</v>
      </c>
    </row>
    <row r="19" spans="1:27" ht="16.25" customHeight="1" x14ac:dyDescent="0.35">
      <c r="A19" s="92" t="s">
        <v>569</v>
      </c>
      <c r="B19" s="92" t="s">
        <v>568</v>
      </c>
      <c r="C19" s="92" t="s">
        <v>567</v>
      </c>
      <c r="D19" s="92" t="s">
        <v>102</v>
      </c>
      <c r="E19" s="96">
        <v>93301</v>
      </c>
      <c r="F19" s="92" t="s">
        <v>140</v>
      </c>
      <c r="G19" s="92" t="s">
        <v>110</v>
      </c>
      <c r="H19" s="92" t="s">
        <v>105</v>
      </c>
      <c r="I19" s="95">
        <v>199.369565217391</v>
      </c>
      <c r="J19" s="94">
        <v>1.2903225806451613E-2</v>
      </c>
      <c r="K19" s="94">
        <v>0.89677419354838706</v>
      </c>
      <c r="L19" s="94">
        <v>13.670967741935483</v>
      </c>
      <c r="M19" s="94">
        <v>30.5741935483871</v>
      </c>
      <c r="N19" s="94">
        <v>45.154838709677414</v>
      </c>
      <c r="O19" s="94">
        <v>0</v>
      </c>
      <c r="P19" s="94">
        <v>0</v>
      </c>
      <c r="Q19" s="94">
        <v>0</v>
      </c>
      <c r="R19" s="94">
        <v>31.303225806451614</v>
      </c>
      <c r="S19" s="94">
        <v>2.7161290322580647</v>
      </c>
      <c r="T19" s="94">
        <v>0</v>
      </c>
      <c r="U19" s="94">
        <v>11.135483870967743</v>
      </c>
      <c r="V19" s="94">
        <v>36.916129032258056</v>
      </c>
      <c r="W19" s="97">
        <v>320</v>
      </c>
      <c r="X19" s="92" t="s">
        <v>280</v>
      </c>
      <c r="Y19" s="91">
        <v>45302</v>
      </c>
      <c r="Z19" s="91" t="s">
        <v>287</v>
      </c>
      <c r="AA19" s="91" t="s">
        <v>278</v>
      </c>
    </row>
    <row r="20" spans="1:27" ht="16.25" customHeight="1" x14ac:dyDescent="0.35">
      <c r="A20" s="92" t="s">
        <v>566</v>
      </c>
      <c r="B20" s="92" t="s">
        <v>565</v>
      </c>
      <c r="C20" s="92" t="s">
        <v>564</v>
      </c>
      <c r="D20" s="92" t="s">
        <v>102</v>
      </c>
      <c r="E20" s="96">
        <v>92301</v>
      </c>
      <c r="F20" s="92" t="s">
        <v>103</v>
      </c>
      <c r="G20" s="92" t="s">
        <v>110</v>
      </c>
      <c r="H20" s="92" t="s">
        <v>105</v>
      </c>
      <c r="I20" s="95">
        <v>22.561643835616401</v>
      </c>
      <c r="J20" s="94">
        <v>178.14838709677426</v>
      </c>
      <c r="K20" s="94">
        <v>13.387096774193548</v>
      </c>
      <c r="L20" s="94">
        <v>75.774193548387132</v>
      </c>
      <c r="M20" s="94">
        <v>114.65806451612913</v>
      </c>
      <c r="N20" s="94">
        <v>188.07096774193542</v>
      </c>
      <c r="O20" s="94">
        <v>193.25161290322569</v>
      </c>
      <c r="P20" s="94">
        <v>0.64516129032258063</v>
      </c>
      <c r="Q20" s="94">
        <v>0</v>
      </c>
      <c r="R20" s="94">
        <v>115.81935483870973</v>
      </c>
      <c r="S20" s="94">
        <v>32.593548387096774</v>
      </c>
      <c r="T20" s="94">
        <v>6.1225806451612907</v>
      </c>
      <c r="U20" s="94">
        <v>227.43225806451568</v>
      </c>
      <c r="V20" s="94">
        <v>242.92903225806464</v>
      </c>
      <c r="W20" s="97">
        <v>480</v>
      </c>
      <c r="X20" s="92" t="s">
        <v>280</v>
      </c>
      <c r="Y20" s="91">
        <v>44994</v>
      </c>
      <c r="Z20" s="91" t="s">
        <v>287</v>
      </c>
      <c r="AA20" s="91" t="s">
        <v>278</v>
      </c>
    </row>
    <row r="21" spans="1:27" x14ac:dyDescent="0.35">
      <c r="A21" s="92" t="s">
        <v>563</v>
      </c>
      <c r="B21" s="92" t="s">
        <v>562</v>
      </c>
      <c r="C21" s="92" t="s">
        <v>561</v>
      </c>
      <c r="D21" s="92" t="s">
        <v>152</v>
      </c>
      <c r="E21" s="96">
        <v>49014</v>
      </c>
      <c r="F21" s="92" t="s">
        <v>150</v>
      </c>
      <c r="G21" s="92" t="s">
        <v>113</v>
      </c>
      <c r="H21" s="92" t="s">
        <v>105</v>
      </c>
      <c r="I21" s="95">
        <v>55.767241379310299</v>
      </c>
      <c r="J21" s="94">
        <v>69.167741935483932</v>
      </c>
      <c r="K21" s="94">
        <v>14.619354838709683</v>
      </c>
      <c r="L21" s="94">
        <v>22.954838709677421</v>
      </c>
      <c r="M21" s="94">
        <v>18.058064516129033</v>
      </c>
      <c r="N21" s="94">
        <v>46.090322580645136</v>
      </c>
      <c r="O21" s="94">
        <v>60.477419354838759</v>
      </c>
      <c r="P21" s="94">
        <v>3.6</v>
      </c>
      <c r="Q21" s="94">
        <v>14.632258064516122</v>
      </c>
      <c r="R21" s="94">
        <v>17.35483870967742</v>
      </c>
      <c r="S21" s="94">
        <v>9.8193548387096765</v>
      </c>
      <c r="T21" s="94">
        <v>14.445161290322583</v>
      </c>
      <c r="U21" s="94">
        <v>83.180645161290357</v>
      </c>
      <c r="V21" s="94">
        <v>86.554838709677426</v>
      </c>
      <c r="W21" s="93">
        <v>75</v>
      </c>
      <c r="X21" s="92" t="s">
        <v>280</v>
      </c>
      <c r="Y21" s="91">
        <v>45029</v>
      </c>
      <c r="Z21" s="91" t="s">
        <v>279</v>
      </c>
      <c r="AA21" s="100" t="s">
        <v>278</v>
      </c>
    </row>
    <row r="22" spans="1:27" x14ac:dyDescent="0.35">
      <c r="A22" s="92" t="s">
        <v>560</v>
      </c>
      <c r="B22" s="92" t="s">
        <v>559</v>
      </c>
      <c r="C22" s="92" t="s">
        <v>558</v>
      </c>
      <c r="D22" s="92" t="s">
        <v>131</v>
      </c>
      <c r="E22" s="96">
        <v>22427</v>
      </c>
      <c r="F22" s="92" t="s">
        <v>132</v>
      </c>
      <c r="G22" s="92" t="s">
        <v>104</v>
      </c>
      <c r="H22" s="92" t="s">
        <v>105</v>
      </c>
      <c r="I22" s="95">
        <v>56.213483146067396</v>
      </c>
      <c r="J22" s="94">
        <v>98.374193548387012</v>
      </c>
      <c r="K22" s="94">
        <v>30.806451612903228</v>
      </c>
      <c r="L22" s="94">
        <v>51.548387096774199</v>
      </c>
      <c r="M22" s="94">
        <v>72.761290322580592</v>
      </c>
      <c r="N22" s="94">
        <v>137.806451612903</v>
      </c>
      <c r="O22" s="94">
        <v>115.68387096774173</v>
      </c>
      <c r="P22" s="94">
        <v>0</v>
      </c>
      <c r="Q22" s="94">
        <v>0</v>
      </c>
      <c r="R22" s="94">
        <v>47.32903225806453</v>
      </c>
      <c r="S22" s="94">
        <v>26.709677419354836</v>
      </c>
      <c r="T22" s="94">
        <v>18.58064516129032</v>
      </c>
      <c r="U22" s="94">
        <v>160.87096774193529</v>
      </c>
      <c r="V22" s="94">
        <v>144.51612903225791</v>
      </c>
      <c r="W22" s="97">
        <v>224</v>
      </c>
      <c r="X22" s="92" t="s">
        <v>280</v>
      </c>
      <c r="Y22" s="91">
        <v>45302</v>
      </c>
      <c r="Z22" s="91" t="s">
        <v>287</v>
      </c>
      <c r="AA22" s="100" t="s">
        <v>278</v>
      </c>
    </row>
    <row r="23" spans="1:27" ht="16.25" customHeight="1" x14ac:dyDescent="0.35">
      <c r="A23" s="92" t="s">
        <v>557</v>
      </c>
      <c r="B23" s="92" t="s">
        <v>556</v>
      </c>
      <c r="C23" s="92" t="s">
        <v>555</v>
      </c>
      <c r="D23" s="92" t="s">
        <v>108</v>
      </c>
      <c r="E23" s="96">
        <v>78380</v>
      </c>
      <c r="F23" s="92" t="s">
        <v>288</v>
      </c>
      <c r="G23" s="92" t="s">
        <v>126</v>
      </c>
      <c r="H23" s="92" t="s">
        <v>4</v>
      </c>
      <c r="I23" s="95">
        <v>2.0861678004535098</v>
      </c>
      <c r="J23" s="94">
        <v>2.7999999999999954</v>
      </c>
      <c r="K23" s="94">
        <v>1.9999999999999984</v>
      </c>
      <c r="L23" s="94">
        <v>0.78064516129032291</v>
      </c>
      <c r="M23" s="94">
        <v>0.15483870967741936</v>
      </c>
      <c r="N23" s="94">
        <v>2.1290322580645138</v>
      </c>
      <c r="O23" s="94">
        <v>2.5161290322580601</v>
      </c>
      <c r="P23" s="94">
        <v>0.19354838709677419</v>
      </c>
      <c r="Q23" s="94">
        <v>0.89677419354838717</v>
      </c>
      <c r="R23" s="94">
        <v>0.67741935483870952</v>
      </c>
      <c r="S23" s="94">
        <v>0.30967741935483878</v>
      </c>
      <c r="T23" s="94">
        <v>0.21290322580645163</v>
      </c>
      <c r="U23" s="94">
        <v>4.5354838709677399</v>
      </c>
      <c r="V23" s="94">
        <v>4.7612903225806393</v>
      </c>
      <c r="W23" s="97" t="s">
        <v>114</v>
      </c>
      <c r="X23" s="92" t="s">
        <v>280</v>
      </c>
      <c r="Y23" s="91">
        <v>44903</v>
      </c>
      <c r="Z23" s="91" t="s">
        <v>279</v>
      </c>
      <c r="AA23" s="91" t="s">
        <v>278</v>
      </c>
    </row>
    <row r="24" spans="1:27" x14ac:dyDescent="0.35">
      <c r="A24" s="92" t="s">
        <v>554</v>
      </c>
      <c r="B24" s="92" t="s">
        <v>553</v>
      </c>
      <c r="C24" s="92" t="s">
        <v>477</v>
      </c>
      <c r="D24" s="92" t="s">
        <v>115</v>
      </c>
      <c r="E24" s="96">
        <v>85232</v>
      </c>
      <c r="F24" s="92" t="s">
        <v>116</v>
      </c>
      <c r="G24" s="92" t="s">
        <v>126</v>
      </c>
      <c r="H24" s="92" t="s">
        <v>4</v>
      </c>
      <c r="I24" s="95">
        <v>46.983304042179299</v>
      </c>
      <c r="J24" s="94">
        <v>60.851612903225849</v>
      </c>
      <c r="K24" s="94">
        <v>33.812903225806458</v>
      </c>
      <c r="L24" s="94">
        <v>140.39354838709662</v>
      </c>
      <c r="M24" s="94">
        <v>132.98709677419345</v>
      </c>
      <c r="N24" s="94">
        <v>246.0129032258061</v>
      </c>
      <c r="O24" s="94">
        <v>121.91612903225786</v>
      </c>
      <c r="P24" s="94">
        <v>0.11612903225806452</v>
      </c>
      <c r="Q24" s="94">
        <v>0</v>
      </c>
      <c r="R24" s="94">
        <v>82.658064516128988</v>
      </c>
      <c r="S24" s="94">
        <v>16.870967741935488</v>
      </c>
      <c r="T24" s="94">
        <v>18.496774193548383</v>
      </c>
      <c r="U24" s="94">
        <v>250.01935483870861</v>
      </c>
      <c r="V24" s="94">
        <v>253.09032258064428</v>
      </c>
      <c r="W24" s="97" t="s">
        <v>114</v>
      </c>
      <c r="X24" s="92" t="s">
        <v>280</v>
      </c>
      <c r="Y24" s="91">
        <v>45267</v>
      </c>
      <c r="Z24" s="91" t="s">
        <v>279</v>
      </c>
      <c r="AA24" s="91" t="s">
        <v>278</v>
      </c>
    </row>
    <row r="25" spans="1:27" x14ac:dyDescent="0.35">
      <c r="A25" s="92" t="s">
        <v>552</v>
      </c>
      <c r="B25" s="92" t="s">
        <v>551</v>
      </c>
      <c r="C25" s="92" t="s">
        <v>550</v>
      </c>
      <c r="D25" s="92" t="s">
        <v>108</v>
      </c>
      <c r="E25" s="96">
        <v>76574</v>
      </c>
      <c r="F25" s="92" t="s">
        <v>109</v>
      </c>
      <c r="G25" s="92" t="s">
        <v>104</v>
      </c>
      <c r="H25" s="92" t="s">
        <v>4</v>
      </c>
      <c r="I25" s="95">
        <v>51.017621145374399</v>
      </c>
      <c r="J25" s="94">
        <v>193.52903225806443</v>
      </c>
      <c r="K25" s="94">
        <v>40.980645161290354</v>
      </c>
      <c r="L25" s="94">
        <v>78.48387096774195</v>
      </c>
      <c r="M25" s="94">
        <v>113.60645161290311</v>
      </c>
      <c r="N25" s="94">
        <v>184.3096774193545</v>
      </c>
      <c r="O25" s="94">
        <v>242.2903225806451</v>
      </c>
      <c r="P25" s="94">
        <v>0</v>
      </c>
      <c r="Q25" s="94">
        <v>0</v>
      </c>
      <c r="R25" s="94">
        <v>57.412903225806467</v>
      </c>
      <c r="S25" s="94">
        <v>35.78709677419355</v>
      </c>
      <c r="T25" s="94">
        <v>61.167741935483882</v>
      </c>
      <c r="U25" s="94">
        <v>272.23225806451558</v>
      </c>
      <c r="V25" s="94">
        <v>345.05806451612801</v>
      </c>
      <c r="W25" s="97">
        <v>461</v>
      </c>
      <c r="X25" s="92" t="s">
        <v>280</v>
      </c>
      <c r="Y25" s="91">
        <v>45274</v>
      </c>
      <c r="Z25" s="91" t="s">
        <v>287</v>
      </c>
      <c r="AA25" s="100" t="s">
        <v>278</v>
      </c>
    </row>
    <row r="26" spans="1:27" x14ac:dyDescent="0.35">
      <c r="A26" s="92" t="s">
        <v>549</v>
      </c>
      <c r="B26" s="92" t="s">
        <v>548</v>
      </c>
      <c r="C26" s="92" t="s">
        <v>197</v>
      </c>
      <c r="D26" s="92" t="s">
        <v>102</v>
      </c>
      <c r="E26" s="96">
        <v>92154</v>
      </c>
      <c r="F26" s="92" t="s">
        <v>118</v>
      </c>
      <c r="G26" s="92" t="s">
        <v>110</v>
      </c>
      <c r="H26" s="92" t="s">
        <v>105</v>
      </c>
      <c r="I26" s="95">
        <v>65.438328646042606</v>
      </c>
      <c r="J26" s="94">
        <v>964.10322580644993</v>
      </c>
      <c r="K26" s="94">
        <v>120.59354838709673</v>
      </c>
      <c r="L26" s="94">
        <v>63.058064516129015</v>
      </c>
      <c r="M26" s="94">
        <v>98.393548387096757</v>
      </c>
      <c r="N26" s="94">
        <v>251.07741935483855</v>
      </c>
      <c r="O26" s="94">
        <v>751.45161290322278</v>
      </c>
      <c r="P26" s="94">
        <v>23.006451612903231</v>
      </c>
      <c r="Q26" s="94">
        <v>220.61290322580629</v>
      </c>
      <c r="R26" s="94">
        <v>146.17419354838708</v>
      </c>
      <c r="S26" s="94">
        <v>43.561290322580632</v>
      </c>
      <c r="T26" s="94">
        <v>47.470967741935496</v>
      </c>
      <c r="U26" s="94">
        <v>1008.9419354838693</v>
      </c>
      <c r="V26" s="94">
        <v>657.58709677419495</v>
      </c>
      <c r="W26" s="97">
        <v>750</v>
      </c>
      <c r="X26" s="92" t="s">
        <v>280</v>
      </c>
      <c r="Y26" s="91">
        <v>45232</v>
      </c>
      <c r="Z26" s="91" t="s">
        <v>287</v>
      </c>
      <c r="AA26" s="100" t="s">
        <v>278</v>
      </c>
    </row>
    <row r="27" spans="1:27" ht="16.25" customHeight="1" x14ac:dyDescent="0.35">
      <c r="A27" s="92" t="s">
        <v>547</v>
      </c>
      <c r="B27" s="92" t="s">
        <v>546</v>
      </c>
      <c r="C27" s="92" t="s">
        <v>545</v>
      </c>
      <c r="D27" s="92" t="s">
        <v>157</v>
      </c>
      <c r="E27" s="96">
        <v>66845</v>
      </c>
      <c r="F27" s="92" t="s">
        <v>8</v>
      </c>
      <c r="G27" s="92" t="s">
        <v>113</v>
      </c>
      <c r="H27" s="92" t="s">
        <v>105</v>
      </c>
      <c r="I27" s="95">
        <v>29.615384615384599</v>
      </c>
      <c r="J27" s="94">
        <v>7.8</v>
      </c>
      <c r="K27" s="94">
        <v>12.864516129032252</v>
      </c>
      <c r="L27" s="94">
        <v>34.593548387096781</v>
      </c>
      <c r="M27" s="94">
        <v>21.251612903225801</v>
      </c>
      <c r="N27" s="94">
        <v>48.929032258064531</v>
      </c>
      <c r="O27" s="94">
        <v>21.025806451612908</v>
      </c>
      <c r="P27" s="94">
        <v>4.8516129032258064</v>
      </c>
      <c r="Q27" s="94">
        <v>1.703225806451613</v>
      </c>
      <c r="R27" s="94">
        <v>17.425806451612903</v>
      </c>
      <c r="S27" s="94">
        <v>6.3677419354838714</v>
      </c>
      <c r="T27" s="94">
        <v>10.148387096774192</v>
      </c>
      <c r="U27" s="94">
        <v>42.567741935483852</v>
      </c>
      <c r="V27" s="94">
        <v>64.780645161290323</v>
      </c>
      <c r="W27" s="97" t="s">
        <v>114</v>
      </c>
      <c r="X27" s="92" t="s">
        <v>280</v>
      </c>
      <c r="Y27" s="91">
        <v>45001</v>
      </c>
      <c r="Z27" s="91" t="s">
        <v>279</v>
      </c>
      <c r="AA27" s="91" t="s">
        <v>278</v>
      </c>
    </row>
    <row r="28" spans="1:27" ht="16.25" customHeight="1" x14ac:dyDescent="0.35">
      <c r="A28" s="92" t="s">
        <v>544</v>
      </c>
      <c r="B28" s="92" t="s">
        <v>543</v>
      </c>
      <c r="C28" s="92" t="s">
        <v>542</v>
      </c>
      <c r="D28" s="92" t="s">
        <v>152</v>
      </c>
      <c r="E28" s="96">
        <v>49783</v>
      </c>
      <c r="F28" s="92" t="s">
        <v>150</v>
      </c>
      <c r="G28" s="92" t="s">
        <v>113</v>
      </c>
      <c r="H28" s="92" t="s">
        <v>105</v>
      </c>
      <c r="I28" s="95">
        <v>71.0322580645161</v>
      </c>
      <c r="J28" s="94">
        <v>7.2709677419354852</v>
      </c>
      <c r="K28" s="94">
        <v>0.85806451612903234</v>
      </c>
      <c r="L28" s="94">
        <v>1.3677419354838711</v>
      </c>
      <c r="M28" s="94">
        <v>1.8064516129032258</v>
      </c>
      <c r="N28" s="94">
        <v>3.2774193548387101</v>
      </c>
      <c r="O28" s="94">
        <v>8.0258064516129028</v>
      </c>
      <c r="P28" s="94">
        <v>0</v>
      </c>
      <c r="Q28" s="94">
        <v>0</v>
      </c>
      <c r="R28" s="94">
        <v>0.76774193548387093</v>
      </c>
      <c r="S28" s="94">
        <v>0</v>
      </c>
      <c r="T28" s="94">
        <v>0.3935483870967742</v>
      </c>
      <c r="U28" s="94">
        <v>10.141935483870968</v>
      </c>
      <c r="V28" s="94">
        <v>7.4645161290322584</v>
      </c>
      <c r="W28" s="97" t="s">
        <v>114</v>
      </c>
      <c r="X28" s="92" t="s">
        <v>280</v>
      </c>
      <c r="Y28" s="91">
        <v>45057</v>
      </c>
      <c r="Z28" s="91" t="s">
        <v>279</v>
      </c>
      <c r="AA28" s="91" t="s">
        <v>278</v>
      </c>
    </row>
    <row r="29" spans="1:27" ht="16.25" customHeight="1" x14ac:dyDescent="0.35">
      <c r="A29" s="92" t="s">
        <v>541</v>
      </c>
      <c r="B29" s="92" t="s">
        <v>540</v>
      </c>
      <c r="C29" s="92" t="s">
        <v>539</v>
      </c>
      <c r="D29" s="92" t="s">
        <v>123</v>
      </c>
      <c r="E29" s="96">
        <v>87021</v>
      </c>
      <c r="F29" s="92" t="s">
        <v>124</v>
      </c>
      <c r="G29" s="92" t="s">
        <v>113</v>
      </c>
      <c r="H29" s="92" t="s">
        <v>4</v>
      </c>
      <c r="I29" s="95">
        <v>29.3122448979592</v>
      </c>
      <c r="J29" s="94">
        <v>158.73548387096753</v>
      </c>
      <c r="K29" s="94">
        <v>3.3161290322580643</v>
      </c>
      <c r="L29" s="94">
        <v>0.12903225806451613</v>
      </c>
      <c r="M29" s="94">
        <v>2.5806451612903226E-2</v>
      </c>
      <c r="N29" s="94">
        <v>6.7806451612903249</v>
      </c>
      <c r="O29" s="94">
        <v>155.42580645161271</v>
      </c>
      <c r="P29" s="94">
        <v>0</v>
      </c>
      <c r="Q29" s="94">
        <v>0</v>
      </c>
      <c r="R29" s="94">
        <v>0</v>
      </c>
      <c r="S29" s="94">
        <v>1.4</v>
      </c>
      <c r="T29" s="94">
        <v>1.4774193548387098</v>
      </c>
      <c r="U29" s="94">
        <v>159.32903225806427</v>
      </c>
      <c r="V29" s="94">
        <v>150.11612903225782</v>
      </c>
      <c r="W29" s="97" t="s">
        <v>114</v>
      </c>
      <c r="X29" s="92" t="s">
        <v>280</v>
      </c>
      <c r="Y29" s="91">
        <v>44973</v>
      </c>
      <c r="Z29" s="91" t="s">
        <v>287</v>
      </c>
      <c r="AA29" s="91" t="s">
        <v>278</v>
      </c>
    </row>
    <row r="30" spans="1:27" ht="16.25" customHeight="1" x14ac:dyDescent="0.35">
      <c r="A30" s="92" t="s">
        <v>538</v>
      </c>
      <c r="B30" s="92" t="s">
        <v>537</v>
      </c>
      <c r="C30" s="92" t="s">
        <v>536</v>
      </c>
      <c r="D30" s="92" t="s">
        <v>159</v>
      </c>
      <c r="E30" s="96">
        <v>47834</v>
      </c>
      <c r="F30" s="92" t="s">
        <v>8</v>
      </c>
      <c r="G30" s="92" t="s">
        <v>126</v>
      </c>
      <c r="H30" s="92" t="s">
        <v>105</v>
      </c>
      <c r="I30" s="95">
        <v>9.3323216995447709</v>
      </c>
      <c r="J30" s="94">
        <v>5.890322580645182</v>
      </c>
      <c r="K30" s="94">
        <v>6.2387096774193589</v>
      </c>
      <c r="L30" s="94">
        <v>11.322580645161299</v>
      </c>
      <c r="M30" s="94">
        <v>11.767741935483865</v>
      </c>
      <c r="N30" s="94">
        <v>22.064516129032267</v>
      </c>
      <c r="O30" s="94">
        <v>12.380645161290293</v>
      </c>
      <c r="P30" s="94">
        <v>0.61935483870967745</v>
      </c>
      <c r="Q30" s="94">
        <v>0.15483870967741933</v>
      </c>
      <c r="R30" s="94">
        <v>3.2903225806451615</v>
      </c>
      <c r="S30" s="94">
        <v>2.1161290322580641</v>
      </c>
      <c r="T30" s="94">
        <v>2.4000000000000004</v>
      </c>
      <c r="U30" s="94">
        <v>27.412903225806602</v>
      </c>
      <c r="V30" s="94">
        <v>25.006451612903327</v>
      </c>
      <c r="W30" s="97" t="s">
        <v>114</v>
      </c>
      <c r="X30" s="92" t="s">
        <v>280</v>
      </c>
      <c r="Y30" s="91">
        <v>45302</v>
      </c>
      <c r="Z30" s="91" t="s">
        <v>279</v>
      </c>
      <c r="AA30" s="91" t="s">
        <v>278</v>
      </c>
    </row>
    <row r="31" spans="1:27" x14ac:dyDescent="0.35">
      <c r="A31" s="92" t="s">
        <v>535</v>
      </c>
      <c r="B31" s="92" t="s">
        <v>534</v>
      </c>
      <c r="C31" s="92" t="s">
        <v>533</v>
      </c>
      <c r="D31" s="92" t="s">
        <v>138</v>
      </c>
      <c r="E31" s="96">
        <v>12901</v>
      </c>
      <c r="F31" s="92" t="s">
        <v>139</v>
      </c>
      <c r="G31" s="92" t="s">
        <v>126</v>
      </c>
      <c r="H31" s="92" t="s">
        <v>105</v>
      </c>
      <c r="I31" s="95">
        <v>4.9772727272727302</v>
      </c>
      <c r="J31" s="94">
        <v>0.34193548387096773</v>
      </c>
      <c r="K31" s="94">
        <v>0.23870967741935487</v>
      </c>
      <c r="L31" s="94">
        <v>1.3161290322580641</v>
      </c>
      <c r="M31" s="94">
        <v>0.43225806451612903</v>
      </c>
      <c r="N31" s="94">
        <v>0.45806451612903226</v>
      </c>
      <c r="O31" s="94">
        <v>0.9419354838709677</v>
      </c>
      <c r="P31" s="94">
        <v>0.5741935483870968</v>
      </c>
      <c r="Q31" s="94">
        <v>0.35483870967741937</v>
      </c>
      <c r="R31" s="94">
        <v>0.61290322580645162</v>
      </c>
      <c r="S31" s="94">
        <v>0</v>
      </c>
      <c r="T31" s="94">
        <v>0</v>
      </c>
      <c r="U31" s="94">
        <v>1.7161290322580645</v>
      </c>
      <c r="V31" s="94">
        <v>1.5354838709677416</v>
      </c>
      <c r="W31" s="97" t="s">
        <v>114</v>
      </c>
      <c r="X31" s="92" t="s">
        <v>280</v>
      </c>
      <c r="Y31" s="91">
        <v>44861</v>
      </c>
      <c r="Z31" s="91" t="s">
        <v>364</v>
      </c>
      <c r="AA31" s="100" t="s">
        <v>278</v>
      </c>
    </row>
    <row r="32" spans="1:27" ht="16.25" customHeight="1" x14ac:dyDescent="0.35">
      <c r="A32" s="92" t="s">
        <v>532</v>
      </c>
      <c r="B32" s="92" t="s">
        <v>531</v>
      </c>
      <c r="C32" s="92" t="s">
        <v>530</v>
      </c>
      <c r="D32" s="92" t="s">
        <v>136</v>
      </c>
      <c r="E32" s="96">
        <v>17748</v>
      </c>
      <c r="F32" s="92" t="s">
        <v>137</v>
      </c>
      <c r="G32" s="92" t="s">
        <v>126</v>
      </c>
      <c r="H32" s="92" t="s">
        <v>4</v>
      </c>
      <c r="I32" s="95">
        <v>56.823899371069203</v>
      </c>
      <c r="J32" s="94">
        <v>2.4645161290322584</v>
      </c>
      <c r="K32" s="94">
        <v>9.8064516129032278</v>
      </c>
      <c r="L32" s="94">
        <v>32.76774193548389</v>
      </c>
      <c r="M32" s="94">
        <v>13.651612903225812</v>
      </c>
      <c r="N32" s="94">
        <v>54.690322580645159</v>
      </c>
      <c r="O32" s="94">
        <v>2.774193548387097</v>
      </c>
      <c r="P32" s="94">
        <v>0</v>
      </c>
      <c r="Q32" s="94">
        <v>1.2258064516129032</v>
      </c>
      <c r="R32" s="94">
        <v>20.41290322580646</v>
      </c>
      <c r="S32" s="94">
        <v>15.161290322580648</v>
      </c>
      <c r="T32" s="94">
        <v>0.12258064516129032</v>
      </c>
      <c r="U32" s="94">
        <v>22.993548387096784</v>
      </c>
      <c r="V32" s="94">
        <v>50.948387096774205</v>
      </c>
      <c r="W32" s="97" t="s">
        <v>114</v>
      </c>
      <c r="X32" s="92" t="s">
        <v>280</v>
      </c>
      <c r="Y32" s="91">
        <v>44938</v>
      </c>
      <c r="Z32" s="91" t="s">
        <v>364</v>
      </c>
      <c r="AA32" s="91" t="s">
        <v>278</v>
      </c>
    </row>
    <row r="33" spans="1:27" ht="16.25" customHeight="1" x14ac:dyDescent="0.35">
      <c r="A33" s="92" t="s">
        <v>529</v>
      </c>
      <c r="B33" s="92" t="s">
        <v>528</v>
      </c>
      <c r="C33" s="92" t="s">
        <v>527</v>
      </c>
      <c r="D33" s="92" t="s">
        <v>133</v>
      </c>
      <c r="E33" s="96">
        <v>34112</v>
      </c>
      <c r="F33" s="92" t="s">
        <v>7</v>
      </c>
      <c r="G33" s="92" t="s">
        <v>113</v>
      </c>
      <c r="H33" s="92" t="s">
        <v>105</v>
      </c>
      <c r="I33" s="95">
        <v>2.9661458333333299</v>
      </c>
      <c r="J33" s="94">
        <v>3.3741935483870922</v>
      </c>
      <c r="K33" s="94">
        <v>1.1806451612903226</v>
      </c>
      <c r="L33" s="94">
        <v>2.3548387096774182</v>
      </c>
      <c r="M33" s="94">
        <v>1.5741935483870968</v>
      </c>
      <c r="N33" s="94">
        <v>5.3419354838709632</v>
      </c>
      <c r="O33" s="94">
        <v>2.3612903225806434</v>
      </c>
      <c r="P33" s="94">
        <v>0.68387096774193545</v>
      </c>
      <c r="Q33" s="94">
        <v>9.6774193548387108E-2</v>
      </c>
      <c r="R33" s="94">
        <v>0.6064516129032258</v>
      </c>
      <c r="S33" s="94">
        <v>0.25806451612903225</v>
      </c>
      <c r="T33" s="94">
        <v>0.6967741935483871</v>
      </c>
      <c r="U33" s="94">
        <v>6.9225806451612817</v>
      </c>
      <c r="V33" s="94">
        <v>6.3225806451612749</v>
      </c>
      <c r="W33" s="97" t="s">
        <v>114</v>
      </c>
      <c r="X33" s="92" t="s">
        <v>280</v>
      </c>
      <c r="Y33" s="91">
        <v>45029</v>
      </c>
      <c r="Z33" s="91" t="s">
        <v>279</v>
      </c>
      <c r="AA33" s="91" t="s">
        <v>278</v>
      </c>
    </row>
    <row r="34" spans="1:27" ht="16.25" customHeight="1" x14ac:dyDescent="0.35">
      <c r="A34" s="92" t="s">
        <v>526</v>
      </c>
      <c r="B34" s="92" t="s">
        <v>525</v>
      </c>
      <c r="C34" s="92" t="s">
        <v>524</v>
      </c>
      <c r="D34" s="92" t="s">
        <v>120</v>
      </c>
      <c r="E34" s="96">
        <v>98421</v>
      </c>
      <c r="F34" s="92" t="s">
        <v>121</v>
      </c>
      <c r="G34" s="92" t="s">
        <v>110</v>
      </c>
      <c r="H34" s="92" t="s">
        <v>105</v>
      </c>
      <c r="I34" s="95">
        <v>80.086783439490404</v>
      </c>
      <c r="J34" s="94">
        <v>477.30322580645242</v>
      </c>
      <c r="K34" s="94">
        <v>58.096774193548391</v>
      </c>
      <c r="L34" s="94">
        <v>107.02580645161295</v>
      </c>
      <c r="M34" s="94">
        <v>114.09677419354838</v>
      </c>
      <c r="N34" s="94">
        <v>235.04516129032274</v>
      </c>
      <c r="O34" s="94">
        <v>392.33548387096801</v>
      </c>
      <c r="P34" s="94">
        <v>35.141935483870974</v>
      </c>
      <c r="Q34" s="94">
        <v>93.999999999999972</v>
      </c>
      <c r="R34" s="94">
        <v>142.50967741935494</v>
      </c>
      <c r="S34" s="94">
        <v>29.741935483870968</v>
      </c>
      <c r="T34" s="94">
        <v>15.219354838709679</v>
      </c>
      <c r="U34" s="94">
        <v>569.05161290322803</v>
      </c>
      <c r="V34" s="94">
        <v>639.82580645161318</v>
      </c>
      <c r="W34" s="97">
        <v>1181</v>
      </c>
      <c r="X34" s="92" t="s">
        <v>280</v>
      </c>
      <c r="Y34" s="91">
        <v>44973</v>
      </c>
      <c r="Z34" s="91" t="s">
        <v>287</v>
      </c>
      <c r="AA34" s="91" t="s">
        <v>278</v>
      </c>
    </row>
    <row r="35" spans="1:27" ht="16.25" customHeight="1" x14ac:dyDescent="0.35">
      <c r="A35" s="92" t="s">
        <v>523</v>
      </c>
      <c r="B35" s="92" t="s">
        <v>522</v>
      </c>
      <c r="C35" s="92" t="s">
        <v>521</v>
      </c>
      <c r="D35" s="92" t="s">
        <v>520</v>
      </c>
      <c r="E35" s="96">
        <v>4102</v>
      </c>
      <c r="F35" s="92" t="s">
        <v>141</v>
      </c>
      <c r="G35" s="92" t="s">
        <v>126</v>
      </c>
      <c r="H35" s="92" t="s">
        <v>105</v>
      </c>
      <c r="I35" s="95">
        <v>5.3333333333333304</v>
      </c>
      <c r="J35" s="94">
        <v>1.4387096774193553</v>
      </c>
      <c r="K35" s="94">
        <v>0.83225806451612916</v>
      </c>
      <c r="L35" s="94">
        <v>0.54838709677419351</v>
      </c>
      <c r="M35" s="94">
        <v>0.12258064516129033</v>
      </c>
      <c r="N35" s="94">
        <v>1.2000000000000002</v>
      </c>
      <c r="O35" s="94">
        <v>1.7161290322580647</v>
      </c>
      <c r="P35" s="94">
        <v>0</v>
      </c>
      <c r="Q35" s="94">
        <v>2.5806451612903226E-2</v>
      </c>
      <c r="R35" s="94">
        <v>0</v>
      </c>
      <c r="S35" s="94">
        <v>0</v>
      </c>
      <c r="T35" s="94">
        <v>1.935483870967742E-2</v>
      </c>
      <c r="U35" s="94">
        <v>2.9225806451612906</v>
      </c>
      <c r="V35" s="94">
        <v>1.8258064516129033</v>
      </c>
      <c r="W35" s="97" t="s">
        <v>114</v>
      </c>
      <c r="X35" s="92" t="s">
        <v>280</v>
      </c>
      <c r="Y35" s="91">
        <v>45197</v>
      </c>
      <c r="Z35" s="91" t="s">
        <v>279</v>
      </c>
      <c r="AA35" s="91" t="s">
        <v>278</v>
      </c>
    </row>
    <row r="36" spans="1:27" x14ac:dyDescent="0.35">
      <c r="A36" s="92" t="s">
        <v>519</v>
      </c>
      <c r="B36" s="92" t="s">
        <v>518</v>
      </c>
      <c r="C36" s="92" t="s">
        <v>184</v>
      </c>
      <c r="D36" s="92" t="s">
        <v>108</v>
      </c>
      <c r="E36" s="96">
        <v>75202</v>
      </c>
      <c r="F36" s="92" t="s">
        <v>128</v>
      </c>
      <c r="G36" s="92" t="s">
        <v>126</v>
      </c>
      <c r="H36" s="92" t="s">
        <v>105</v>
      </c>
      <c r="I36" s="95">
        <v>1.23109243697479</v>
      </c>
      <c r="J36" s="94">
        <v>5.5935483870967886</v>
      </c>
      <c r="K36" s="94">
        <v>3.2258064516129031E-2</v>
      </c>
      <c r="L36" s="94">
        <v>3.2258064516129031E-2</v>
      </c>
      <c r="M36" s="94">
        <v>1.935483870967742E-2</v>
      </c>
      <c r="N36" s="94">
        <v>2.2645161290322489</v>
      </c>
      <c r="O36" s="94">
        <v>3.1870967741935279</v>
      </c>
      <c r="P36" s="94">
        <v>6.4516129032258077E-2</v>
      </c>
      <c r="Q36" s="94">
        <v>0.16129032258064516</v>
      </c>
      <c r="R36" s="94">
        <v>1.935483870967742E-2</v>
      </c>
      <c r="S36" s="94">
        <v>1.935483870967742E-2</v>
      </c>
      <c r="T36" s="94">
        <v>0</v>
      </c>
      <c r="U36" s="94">
        <v>5.6387096774193708</v>
      </c>
      <c r="V36" s="94">
        <v>2.8903225806451416</v>
      </c>
      <c r="W36" s="97" t="s">
        <v>114</v>
      </c>
      <c r="X36" s="92" t="s">
        <v>280</v>
      </c>
      <c r="Y36" s="91">
        <v>44882</v>
      </c>
      <c r="Z36" s="91" t="s">
        <v>364</v>
      </c>
      <c r="AA36" s="91" t="s">
        <v>278</v>
      </c>
    </row>
    <row r="37" spans="1:27" ht="16.25" customHeight="1" x14ac:dyDescent="0.35">
      <c r="A37" s="92" t="s">
        <v>517</v>
      </c>
      <c r="B37" s="92" t="s">
        <v>516</v>
      </c>
      <c r="C37" s="92" t="s">
        <v>515</v>
      </c>
      <c r="D37" s="92" t="s">
        <v>134</v>
      </c>
      <c r="E37" s="96">
        <v>80010</v>
      </c>
      <c r="F37" s="92" t="s">
        <v>135</v>
      </c>
      <c r="G37" s="92" t="s">
        <v>110</v>
      </c>
      <c r="H37" s="92" t="s">
        <v>105</v>
      </c>
      <c r="I37" s="95">
        <v>39.407168227316802</v>
      </c>
      <c r="J37" s="94">
        <v>710.61290322580123</v>
      </c>
      <c r="K37" s="94">
        <v>50.109677419354838</v>
      </c>
      <c r="L37" s="94">
        <v>118.89032258064509</v>
      </c>
      <c r="M37" s="94">
        <v>92.883870967741871</v>
      </c>
      <c r="N37" s="94">
        <v>186.00645161290322</v>
      </c>
      <c r="O37" s="94">
        <v>713.1225806451564</v>
      </c>
      <c r="P37" s="94">
        <v>11.63225806451613</v>
      </c>
      <c r="Q37" s="94">
        <v>61.735483870967727</v>
      </c>
      <c r="R37" s="94">
        <v>93.722580645161273</v>
      </c>
      <c r="S37" s="94">
        <v>30.645161290322594</v>
      </c>
      <c r="T37" s="94">
        <v>28.470967741935489</v>
      </c>
      <c r="U37" s="94">
        <v>819.65806451612207</v>
      </c>
      <c r="V37" s="94">
        <v>566.9290322580581</v>
      </c>
      <c r="W37" s="97">
        <v>600</v>
      </c>
      <c r="X37" s="92" t="s">
        <v>280</v>
      </c>
      <c r="Y37" s="91">
        <v>45001</v>
      </c>
      <c r="Z37" s="91" t="s">
        <v>287</v>
      </c>
      <c r="AA37" s="91" t="s">
        <v>278</v>
      </c>
    </row>
    <row r="38" spans="1:27" ht="16.25" customHeight="1" x14ac:dyDescent="0.35">
      <c r="A38" s="92" t="s">
        <v>514</v>
      </c>
      <c r="B38" s="92" t="s">
        <v>513</v>
      </c>
      <c r="C38" s="92" t="s">
        <v>512</v>
      </c>
      <c r="D38" s="92" t="s">
        <v>151</v>
      </c>
      <c r="E38" s="96">
        <v>53039</v>
      </c>
      <c r="F38" s="92" t="s">
        <v>8</v>
      </c>
      <c r="G38" s="92" t="s">
        <v>126</v>
      </c>
      <c r="H38" s="92" t="s">
        <v>105</v>
      </c>
      <c r="I38" s="95">
        <v>41.299638989169701</v>
      </c>
      <c r="J38" s="94">
        <v>13.232258064516129</v>
      </c>
      <c r="K38" s="94">
        <v>10.748387096774195</v>
      </c>
      <c r="L38" s="94">
        <v>43.574193548387058</v>
      </c>
      <c r="M38" s="94">
        <v>55.167741935483882</v>
      </c>
      <c r="N38" s="94">
        <v>87.28387096774199</v>
      </c>
      <c r="O38" s="94">
        <v>33.103225806451597</v>
      </c>
      <c r="P38" s="94">
        <v>1.9548387096774194</v>
      </c>
      <c r="Q38" s="94">
        <v>0.38064516129032255</v>
      </c>
      <c r="R38" s="94">
        <v>27.374193548387094</v>
      </c>
      <c r="S38" s="94">
        <v>8.806451612903226</v>
      </c>
      <c r="T38" s="94">
        <v>5.3032258064516125</v>
      </c>
      <c r="U38" s="94">
        <v>81.238709677419394</v>
      </c>
      <c r="V38" s="94">
        <v>82.019354838709745</v>
      </c>
      <c r="W38" s="97" t="s">
        <v>114</v>
      </c>
      <c r="X38" s="92" t="s">
        <v>280</v>
      </c>
      <c r="Y38" s="91">
        <v>45022</v>
      </c>
      <c r="Z38" s="91" t="s">
        <v>364</v>
      </c>
      <c r="AA38" s="91" t="s">
        <v>278</v>
      </c>
    </row>
    <row r="39" spans="1:27" x14ac:dyDescent="0.35">
      <c r="A39" s="92" t="s">
        <v>511</v>
      </c>
      <c r="B39" s="92" t="s">
        <v>510</v>
      </c>
      <c r="C39" s="92" t="s">
        <v>509</v>
      </c>
      <c r="D39" s="92" t="s">
        <v>115</v>
      </c>
      <c r="E39" s="96">
        <v>85131</v>
      </c>
      <c r="F39" s="92" t="s">
        <v>116</v>
      </c>
      <c r="G39" s="92" t="s">
        <v>104</v>
      </c>
      <c r="H39" s="92" t="s">
        <v>105</v>
      </c>
      <c r="I39" s="95">
        <v>32.838960262922001</v>
      </c>
      <c r="J39" s="94">
        <v>1248.9225806450875</v>
      </c>
      <c r="K39" s="94">
        <v>47.741935483870989</v>
      </c>
      <c r="L39" s="94">
        <v>66.999999999999986</v>
      </c>
      <c r="M39" s="94">
        <v>55.490322580645135</v>
      </c>
      <c r="N39" s="94">
        <v>109.4064516129033</v>
      </c>
      <c r="O39" s="94">
        <v>796.98064516127408</v>
      </c>
      <c r="P39" s="94">
        <v>52.503225806451617</v>
      </c>
      <c r="Q39" s="94">
        <v>460.26451612903173</v>
      </c>
      <c r="R39" s="94">
        <v>46.025806451612915</v>
      </c>
      <c r="S39" s="94">
        <v>19.116129032258058</v>
      </c>
      <c r="T39" s="94">
        <v>42.645161290322598</v>
      </c>
      <c r="U39" s="94">
        <v>1311.3677419354037</v>
      </c>
      <c r="V39" s="94">
        <v>1015.464516129026</v>
      </c>
      <c r="W39" s="97">
        <v>900</v>
      </c>
      <c r="X39" s="92" t="s">
        <v>280</v>
      </c>
      <c r="Y39" s="91">
        <v>45225</v>
      </c>
      <c r="Z39" s="91" t="s">
        <v>287</v>
      </c>
      <c r="AA39" s="100" t="s">
        <v>278</v>
      </c>
    </row>
    <row r="40" spans="1:27" ht="16.25" customHeight="1" x14ac:dyDescent="0.35">
      <c r="A40" s="92" t="s">
        <v>508</v>
      </c>
      <c r="B40" s="92" t="s">
        <v>507</v>
      </c>
      <c r="C40" s="92" t="s">
        <v>506</v>
      </c>
      <c r="D40" s="92" t="s">
        <v>108</v>
      </c>
      <c r="E40" s="96">
        <v>76837</v>
      </c>
      <c r="F40" s="92" t="s">
        <v>128</v>
      </c>
      <c r="G40" s="92" t="s">
        <v>126</v>
      </c>
      <c r="H40" s="92" t="s">
        <v>4</v>
      </c>
      <c r="I40" s="95">
        <v>39.460658082975698</v>
      </c>
      <c r="J40" s="94">
        <v>164.58709677419424</v>
      </c>
      <c r="K40" s="94">
        <v>33.12903225806452</v>
      </c>
      <c r="L40" s="94">
        <v>2.5741935483870955</v>
      </c>
      <c r="M40" s="94">
        <v>0.2</v>
      </c>
      <c r="N40" s="94">
        <v>20.948387096774201</v>
      </c>
      <c r="O40" s="94">
        <v>179.54193548387164</v>
      </c>
      <c r="P40" s="94">
        <v>0</v>
      </c>
      <c r="Q40" s="94">
        <v>0</v>
      </c>
      <c r="R40" s="94">
        <v>0.40000000000000024</v>
      </c>
      <c r="S40" s="94">
        <v>2.8193548387096765</v>
      </c>
      <c r="T40" s="94">
        <v>9.3548387096774182</v>
      </c>
      <c r="U40" s="94">
        <v>187.91612903225911</v>
      </c>
      <c r="V40" s="94">
        <v>69.896774193548325</v>
      </c>
      <c r="W40" s="97" t="s">
        <v>114</v>
      </c>
      <c r="X40" s="92" t="s">
        <v>280</v>
      </c>
      <c r="Y40" s="91">
        <v>45022</v>
      </c>
      <c r="Z40" s="91" t="s">
        <v>364</v>
      </c>
      <c r="AA40" s="91" t="s">
        <v>278</v>
      </c>
    </row>
    <row r="41" spans="1:27" ht="16.25" customHeight="1" x14ac:dyDescent="0.35">
      <c r="A41" s="92" t="s">
        <v>505</v>
      </c>
      <c r="B41" s="92" t="s">
        <v>504</v>
      </c>
      <c r="C41" s="92" t="s">
        <v>503</v>
      </c>
      <c r="D41" s="92" t="s">
        <v>108</v>
      </c>
      <c r="E41" s="96">
        <v>78562</v>
      </c>
      <c r="F41" s="92" t="s">
        <v>288</v>
      </c>
      <c r="G41" s="92" t="s">
        <v>126</v>
      </c>
      <c r="H41" s="92" t="s">
        <v>105</v>
      </c>
      <c r="I41" s="95">
        <v>6.2054794520547896</v>
      </c>
      <c r="J41" s="94">
        <v>0.23870967741935475</v>
      </c>
      <c r="K41" s="94">
        <v>0.74193548387096797</v>
      </c>
      <c r="L41" s="94">
        <v>0.84516129032258069</v>
      </c>
      <c r="M41" s="94">
        <v>3.870967741935484E-2</v>
      </c>
      <c r="N41" s="94">
        <v>1.8387096774193534</v>
      </c>
      <c r="O41" s="94">
        <v>0</v>
      </c>
      <c r="P41" s="94">
        <v>2.5806451612903226E-2</v>
      </c>
      <c r="Q41" s="94">
        <v>0</v>
      </c>
      <c r="R41" s="94">
        <v>0.49032258064516138</v>
      </c>
      <c r="S41" s="94">
        <v>3.870967741935484E-2</v>
      </c>
      <c r="T41" s="94">
        <v>0</v>
      </c>
      <c r="U41" s="94">
        <v>1.3354838709677415</v>
      </c>
      <c r="V41" s="94">
        <v>1.8193548387096761</v>
      </c>
      <c r="W41" s="97" t="s">
        <v>114</v>
      </c>
      <c r="X41" s="92" t="s">
        <v>280</v>
      </c>
      <c r="Y41" s="91">
        <v>45120</v>
      </c>
      <c r="Z41" s="91" t="s">
        <v>364</v>
      </c>
      <c r="AA41" s="91" t="s">
        <v>278</v>
      </c>
    </row>
    <row r="42" spans="1:27" ht="17.149999999999999" customHeight="1" x14ac:dyDescent="0.35">
      <c r="A42" s="92" t="s">
        <v>502</v>
      </c>
      <c r="B42" s="92" t="s">
        <v>501</v>
      </c>
      <c r="C42" s="92" t="s">
        <v>500</v>
      </c>
      <c r="D42" s="92" t="s">
        <v>169</v>
      </c>
      <c r="E42" s="96">
        <v>83647</v>
      </c>
      <c r="F42" s="92" t="s">
        <v>148</v>
      </c>
      <c r="G42" s="92" t="s">
        <v>126</v>
      </c>
      <c r="H42" s="92" t="s">
        <v>105</v>
      </c>
      <c r="I42" s="95">
        <v>6.5</v>
      </c>
      <c r="J42" s="94">
        <v>0.21935483870967742</v>
      </c>
      <c r="K42" s="94">
        <v>0.69032258064516117</v>
      </c>
      <c r="L42" s="94">
        <v>1.3741935483870964</v>
      </c>
      <c r="M42" s="94">
        <v>0.41935483870967749</v>
      </c>
      <c r="N42" s="94">
        <v>2.2322580645161287</v>
      </c>
      <c r="O42" s="94">
        <v>0.18064516129032257</v>
      </c>
      <c r="P42" s="94">
        <v>0.29032258064516131</v>
      </c>
      <c r="Q42" s="94">
        <v>0</v>
      </c>
      <c r="R42" s="94">
        <v>0.8193548387096774</v>
      </c>
      <c r="S42" s="94">
        <v>0.14193548387096774</v>
      </c>
      <c r="T42" s="94">
        <v>0</v>
      </c>
      <c r="U42" s="94">
        <v>1.7419354838709673</v>
      </c>
      <c r="V42" s="94">
        <v>2.4838709677419342</v>
      </c>
      <c r="W42" s="97" t="s">
        <v>114</v>
      </c>
      <c r="X42" s="92" t="s">
        <v>280</v>
      </c>
      <c r="Y42" s="91">
        <v>45092</v>
      </c>
      <c r="Z42" s="91" t="s">
        <v>364</v>
      </c>
      <c r="AA42" s="91" t="s">
        <v>417</v>
      </c>
    </row>
    <row r="43" spans="1:27" x14ac:dyDescent="0.35">
      <c r="A43" s="92" t="s">
        <v>499</v>
      </c>
      <c r="B43" s="92" t="s">
        <v>498</v>
      </c>
      <c r="C43" s="92" t="s">
        <v>497</v>
      </c>
      <c r="D43" s="92" t="s">
        <v>108</v>
      </c>
      <c r="E43" s="96">
        <v>78580</v>
      </c>
      <c r="F43" s="92" t="s">
        <v>288</v>
      </c>
      <c r="G43" s="92" t="s">
        <v>104</v>
      </c>
      <c r="H43" s="92" t="s">
        <v>105</v>
      </c>
      <c r="I43" s="95">
        <v>31.0206260616355</v>
      </c>
      <c r="J43" s="94">
        <v>838.52903225805017</v>
      </c>
      <c r="K43" s="94">
        <v>5.2967741935483863</v>
      </c>
      <c r="L43" s="94">
        <v>4.7354838709677427</v>
      </c>
      <c r="M43" s="94">
        <v>7.3999999999999995</v>
      </c>
      <c r="N43" s="94">
        <v>17.335483870967749</v>
      </c>
      <c r="O43" s="94">
        <v>365.72903225806283</v>
      </c>
      <c r="P43" s="94">
        <v>8.6451612903225818</v>
      </c>
      <c r="Q43" s="94">
        <v>464.25161290322706</v>
      </c>
      <c r="R43" s="94">
        <v>6.1354838709677431</v>
      </c>
      <c r="S43" s="94">
        <v>1.5935483870967739</v>
      </c>
      <c r="T43" s="94">
        <v>8.1225806451612907</v>
      </c>
      <c r="U43" s="94">
        <v>840.1096774193403</v>
      </c>
      <c r="V43" s="94">
        <v>603.4258064515991</v>
      </c>
      <c r="W43" s="97">
        <v>600</v>
      </c>
      <c r="X43" s="92" t="s">
        <v>280</v>
      </c>
      <c r="Y43" s="91">
        <v>44994</v>
      </c>
      <c r="Z43" s="91" t="s">
        <v>287</v>
      </c>
      <c r="AA43" s="100" t="s">
        <v>278</v>
      </c>
    </row>
    <row r="44" spans="1:27" ht="15.65" customHeight="1" x14ac:dyDescent="0.35">
      <c r="A44" s="92" t="s">
        <v>496</v>
      </c>
      <c r="B44" s="92" t="s">
        <v>495</v>
      </c>
      <c r="C44" s="92" t="s">
        <v>494</v>
      </c>
      <c r="D44" s="92" t="s">
        <v>129</v>
      </c>
      <c r="E44" s="96">
        <v>7201</v>
      </c>
      <c r="F44" s="92" t="s">
        <v>130</v>
      </c>
      <c r="G44" s="92" t="s">
        <v>110</v>
      </c>
      <c r="H44" s="92" t="s">
        <v>105</v>
      </c>
      <c r="I44" s="95">
        <v>17.182720953326701</v>
      </c>
      <c r="J44" s="94">
        <v>123.50322580645117</v>
      </c>
      <c r="K44" s="94">
        <v>82.445161290322545</v>
      </c>
      <c r="L44" s="94">
        <v>9.5935483870967904</v>
      </c>
      <c r="M44" s="94">
        <v>3.8451612903225674</v>
      </c>
      <c r="N44" s="94">
        <v>32.400000000000034</v>
      </c>
      <c r="O44" s="94">
        <v>172.6516129032249</v>
      </c>
      <c r="P44" s="94">
        <v>1.8838709677419356</v>
      </c>
      <c r="Q44" s="94">
        <v>12.451612903225802</v>
      </c>
      <c r="R44" s="94">
        <v>3.6451612903225796</v>
      </c>
      <c r="S44" s="94">
        <v>8.0580645161290327</v>
      </c>
      <c r="T44" s="94">
        <v>11.664516129032258</v>
      </c>
      <c r="U44" s="94">
        <v>196.01935483870801</v>
      </c>
      <c r="V44" s="94">
        <v>94.987096774193233</v>
      </c>
      <c r="W44" s="97">
        <v>285</v>
      </c>
      <c r="X44" s="92" t="s">
        <v>280</v>
      </c>
      <c r="Y44" s="91">
        <v>45260</v>
      </c>
      <c r="Z44" s="91" t="s">
        <v>287</v>
      </c>
      <c r="AA44" s="91" t="s">
        <v>278</v>
      </c>
    </row>
    <row r="45" spans="1:27" ht="15.65" customHeight="1" x14ac:dyDescent="0.35">
      <c r="A45" s="92" t="s">
        <v>493</v>
      </c>
      <c r="B45" s="92" t="s">
        <v>492</v>
      </c>
      <c r="C45" s="92" t="s">
        <v>186</v>
      </c>
      <c r="D45" s="92" t="s">
        <v>108</v>
      </c>
      <c r="E45" s="96">
        <v>79925</v>
      </c>
      <c r="F45" s="92" t="s">
        <v>124</v>
      </c>
      <c r="G45" s="92" t="s">
        <v>122</v>
      </c>
      <c r="H45" s="92" t="s">
        <v>105</v>
      </c>
      <c r="I45" s="95">
        <v>42.311411304657</v>
      </c>
      <c r="J45" s="94">
        <v>459.45806451612981</v>
      </c>
      <c r="K45" s="94">
        <v>163.90967741935418</v>
      </c>
      <c r="L45" s="94">
        <v>95.464516129032191</v>
      </c>
      <c r="M45" s="94">
        <v>50.167741935483889</v>
      </c>
      <c r="N45" s="94">
        <v>244.82580645161161</v>
      </c>
      <c r="O45" s="94">
        <v>304.47741935483839</v>
      </c>
      <c r="P45" s="94">
        <v>52.161290322580655</v>
      </c>
      <c r="Q45" s="94">
        <v>167.53548387096771</v>
      </c>
      <c r="R45" s="94">
        <v>39.051612903225838</v>
      </c>
      <c r="S45" s="94">
        <v>61.793548387096827</v>
      </c>
      <c r="T45" s="94">
        <v>93.077419354838554</v>
      </c>
      <c r="U45" s="94">
        <v>575.07741935483602</v>
      </c>
      <c r="V45" s="94">
        <v>632.74838709677124</v>
      </c>
      <c r="W45" s="97">
        <v>450</v>
      </c>
      <c r="X45" s="92" t="s">
        <v>280</v>
      </c>
      <c r="Y45" s="91">
        <v>45015</v>
      </c>
      <c r="Z45" s="91" t="s">
        <v>287</v>
      </c>
      <c r="AA45" s="91" t="s">
        <v>278</v>
      </c>
    </row>
    <row r="46" spans="1:27" x14ac:dyDescent="0.35">
      <c r="A46" s="92" t="s">
        <v>491</v>
      </c>
      <c r="B46" s="92" t="s">
        <v>490</v>
      </c>
      <c r="C46" s="92" t="s">
        <v>487</v>
      </c>
      <c r="D46" s="92" t="s">
        <v>106</v>
      </c>
      <c r="E46" s="96">
        <v>31537</v>
      </c>
      <c r="F46" s="92" t="s">
        <v>107</v>
      </c>
      <c r="G46" s="92" t="s">
        <v>104</v>
      </c>
      <c r="H46" s="92" t="s">
        <v>4</v>
      </c>
      <c r="I46" s="95">
        <v>37.512163892445599</v>
      </c>
      <c r="J46" s="94">
        <v>174.84516129032272</v>
      </c>
      <c r="K46" s="94">
        <v>15.670967741935483</v>
      </c>
      <c r="L46" s="94">
        <v>15.76129032258064</v>
      </c>
      <c r="M46" s="94">
        <v>30.051612903225806</v>
      </c>
      <c r="N46" s="94">
        <v>57.341935483870955</v>
      </c>
      <c r="O46" s="94">
        <v>178.98709677419367</v>
      </c>
      <c r="P46" s="94">
        <v>0</v>
      </c>
      <c r="Q46" s="94">
        <v>0</v>
      </c>
      <c r="R46" s="94">
        <v>19.251612903225809</v>
      </c>
      <c r="S46" s="94">
        <v>8.5032258064516135</v>
      </c>
      <c r="T46" s="94">
        <v>2.5806451612903225</v>
      </c>
      <c r="U46" s="94">
        <v>205.99354838709723</v>
      </c>
      <c r="V46" s="94">
        <v>158.04516129032299</v>
      </c>
      <c r="W46" s="97">
        <v>338</v>
      </c>
      <c r="X46" s="92" t="s">
        <v>280</v>
      </c>
      <c r="Y46" s="91">
        <v>44589</v>
      </c>
      <c r="Z46" s="91" t="s">
        <v>287</v>
      </c>
      <c r="AA46" s="100" t="s">
        <v>278</v>
      </c>
    </row>
    <row r="47" spans="1:27" ht="15.65" customHeight="1" x14ac:dyDescent="0.35">
      <c r="A47" s="92" t="s">
        <v>489</v>
      </c>
      <c r="B47" s="92" t="s">
        <v>488</v>
      </c>
      <c r="C47" s="92" t="s">
        <v>487</v>
      </c>
      <c r="D47" s="92" t="s">
        <v>106</v>
      </c>
      <c r="E47" s="96">
        <v>31537</v>
      </c>
      <c r="F47" s="92" t="s">
        <v>107</v>
      </c>
      <c r="G47" s="92" t="s">
        <v>104</v>
      </c>
      <c r="H47" s="92" t="s">
        <v>4</v>
      </c>
      <c r="I47" s="95">
        <v>49.253602305475503</v>
      </c>
      <c r="J47" s="94">
        <v>506.72258064516529</v>
      </c>
      <c r="K47" s="94">
        <v>74.09032258064515</v>
      </c>
      <c r="L47" s="94">
        <v>37.367741935483878</v>
      </c>
      <c r="M47" s="94">
        <v>28.658064516129024</v>
      </c>
      <c r="N47" s="94">
        <v>111.77419354838719</v>
      </c>
      <c r="O47" s="94">
        <v>535.06451612903891</v>
      </c>
      <c r="P47" s="94">
        <v>0</v>
      </c>
      <c r="Q47" s="94">
        <v>0</v>
      </c>
      <c r="R47" s="94">
        <v>22.99354838709678</v>
      </c>
      <c r="S47" s="94">
        <v>17.032258064516121</v>
      </c>
      <c r="T47" s="94">
        <v>15.548387096774192</v>
      </c>
      <c r="U47" s="94">
        <v>591.26451612903929</v>
      </c>
      <c r="V47" s="94">
        <v>419.11612903226052</v>
      </c>
      <c r="W47" s="97">
        <v>544</v>
      </c>
      <c r="X47" s="92" t="s">
        <v>280</v>
      </c>
      <c r="Y47" s="91">
        <v>44959</v>
      </c>
      <c r="Z47" s="91" t="s">
        <v>287</v>
      </c>
      <c r="AA47" s="91" t="s">
        <v>278</v>
      </c>
    </row>
    <row r="48" spans="1:27" ht="15.65" customHeight="1" x14ac:dyDescent="0.35">
      <c r="A48" s="92" t="s">
        <v>486</v>
      </c>
      <c r="B48" s="92" t="s">
        <v>478</v>
      </c>
      <c r="C48" s="92" t="s">
        <v>477</v>
      </c>
      <c r="D48" s="92" t="s">
        <v>115</v>
      </c>
      <c r="E48" s="96">
        <v>85132</v>
      </c>
      <c r="F48" s="92" t="s">
        <v>116</v>
      </c>
      <c r="G48" s="92" t="s">
        <v>122</v>
      </c>
      <c r="H48" s="92" t="s">
        <v>4</v>
      </c>
      <c r="I48" s="95">
        <v>11.9945330296128</v>
      </c>
      <c r="J48" s="94">
        <v>309.6129032257993</v>
      </c>
      <c r="K48" s="94">
        <v>60.883870967742098</v>
      </c>
      <c r="L48" s="94">
        <v>2.2258064516128919</v>
      </c>
      <c r="M48" s="94">
        <v>2.1548387096774144</v>
      </c>
      <c r="N48" s="94">
        <v>83.264516129032074</v>
      </c>
      <c r="O48" s="94">
        <v>291.55483870966964</v>
      </c>
      <c r="P48" s="94">
        <v>3.2258064516129031E-2</v>
      </c>
      <c r="Q48" s="94">
        <v>2.5806451612903226E-2</v>
      </c>
      <c r="R48" s="94">
        <v>5.3290322580645171</v>
      </c>
      <c r="S48" s="94">
        <v>3.9354838709677407</v>
      </c>
      <c r="T48" s="94">
        <v>25.703225806451616</v>
      </c>
      <c r="U48" s="94">
        <v>339.90967741934435</v>
      </c>
      <c r="V48" s="94">
        <v>255.7225806451541</v>
      </c>
      <c r="W48" s="97">
        <v>392</v>
      </c>
      <c r="X48" s="92" t="s">
        <v>280</v>
      </c>
      <c r="Y48" s="91">
        <v>44966</v>
      </c>
      <c r="Z48" s="91" t="s">
        <v>287</v>
      </c>
      <c r="AA48" s="91" t="s">
        <v>278</v>
      </c>
    </row>
    <row r="49" spans="1:27" ht="15.65" customHeight="1" x14ac:dyDescent="0.35">
      <c r="A49" s="92" t="s">
        <v>485</v>
      </c>
      <c r="B49" s="92" t="s">
        <v>484</v>
      </c>
      <c r="C49" s="92" t="s">
        <v>483</v>
      </c>
      <c r="D49" s="92" t="s">
        <v>142</v>
      </c>
      <c r="E49" s="96">
        <v>56007</v>
      </c>
      <c r="F49" s="92" t="s">
        <v>143</v>
      </c>
      <c r="G49" s="92" t="s">
        <v>113</v>
      </c>
      <c r="H49" s="92" t="s">
        <v>4</v>
      </c>
      <c r="I49" s="95">
        <v>40.403361344537799</v>
      </c>
      <c r="J49" s="94">
        <v>2.5612903225806454</v>
      </c>
      <c r="K49" s="94">
        <v>6.7677419354838717</v>
      </c>
      <c r="L49" s="94">
        <v>23.07096774193549</v>
      </c>
      <c r="M49" s="94">
        <v>5.9677419354838701</v>
      </c>
      <c r="N49" s="94">
        <v>24.41290322580646</v>
      </c>
      <c r="O49" s="94">
        <v>13.95483870967742</v>
      </c>
      <c r="P49" s="94">
        <v>0</v>
      </c>
      <c r="Q49" s="94">
        <v>0</v>
      </c>
      <c r="R49" s="94">
        <v>11.825806451612902</v>
      </c>
      <c r="S49" s="94">
        <v>1.2645161290322582</v>
      </c>
      <c r="T49" s="94">
        <v>1.4580645161290322</v>
      </c>
      <c r="U49" s="94">
        <v>23.819354838709696</v>
      </c>
      <c r="V49" s="94">
        <v>33.780645161290316</v>
      </c>
      <c r="W49" s="97" t="s">
        <v>114</v>
      </c>
      <c r="X49" s="92" t="s">
        <v>280</v>
      </c>
      <c r="Y49" s="91">
        <v>44959</v>
      </c>
      <c r="Z49" s="91" t="s">
        <v>279</v>
      </c>
      <c r="AA49" s="91" t="s">
        <v>278</v>
      </c>
    </row>
    <row r="50" spans="1:27" ht="15.65" customHeight="1" x14ac:dyDescent="0.35">
      <c r="A50" s="92" t="s">
        <v>482</v>
      </c>
      <c r="B50" s="92" t="s">
        <v>481</v>
      </c>
      <c r="C50" s="92" t="s">
        <v>480</v>
      </c>
      <c r="D50" s="92" t="s">
        <v>131</v>
      </c>
      <c r="E50" s="96">
        <v>23901</v>
      </c>
      <c r="F50" s="92" t="s">
        <v>132</v>
      </c>
      <c r="G50" s="92" t="s">
        <v>104</v>
      </c>
      <c r="H50" s="92" t="s">
        <v>4</v>
      </c>
      <c r="I50" s="95">
        <v>66.982367758186399</v>
      </c>
      <c r="J50" s="94">
        <v>30.309677419354838</v>
      </c>
      <c r="K50" s="94">
        <v>19.393548387096779</v>
      </c>
      <c r="L50" s="94">
        <v>52.896774193548346</v>
      </c>
      <c r="M50" s="94">
        <v>82.787096774193557</v>
      </c>
      <c r="N50" s="94">
        <v>134.80000000000001</v>
      </c>
      <c r="O50" s="94">
        <v>50.58709677419359</v>
      </c>
      <c r="P50" s="94">
        <v>0</v>
      </c>
      <c r="Q50" s="94">
        <v>0</v>
      </c>
      <c r="R50" s="94">
        <v>56.49677419354839</v>
      </c>
      <c r="S50" s="94">
        <v>14.754838709677422</v>
      </c>
      <c r="T50" s="94">
        <v>10.574193548387097</v>
      </c>
      <c r="U50" s="94">
        <v>103.56129032258045</v>
      </c>
      <c r="V50" s="94">
        <v>133.1999999999999</v>
      </c>
      <c r="W50" s="97">
        <v>500</v>
      </c>
      <c r="X50" s="92" t="s">
        <v>280</v>
      </c>
      <c r="Y50" s="91">
        <v>45043</v>
      </c>
      <c r="Z50" s="91" t="s">
        <v>357</v>
      </c>
      <c r="AA50" s="91" t="s">
        <v>278</v>
      </c>
    </row>
    <row r="51" spans="1:27" x14ac:dyDescent="0.35">
      <c r="A51" s="92" t="s">
        <v>479</v>
      </c>
      <c r="B51" s="92" t="s">
        <v>478</v>
      </c>
      <c r="C51" s="92" t="s">
        <v>477</v>
      </c>
      <c r="D51" s="92" t="s">
        <v>115</v>
      </c>
      <c r="E51" s="96">
        <v>85232</v>
      </c>
      <c r="F51" s="92" t="s">
        <v>116</v>
      </c>
      <c r="G51" s="92" t="s">
        <v>145</v>
      </c>
      <c r="H51" s="92" t="s">
        <v>4</v>
      </c>
      <c r="I51" s="95">
        <v>3.1006262146404699</v>
      </c>
      <c r="J51" s="94">
        <v>126.52258064515888</v>
      </c>
      <c r="K51" s="94">
        <v>23.04516129032271</v>
      </c>
      <c r="L51" s="94">
        <v>11.683870967741921</v>
      </c>
      <c r="M51" s="94">
        <v>6.78064516129034</v>
      </c>
      <c r="N51" s="94">
        <v>38.535483870968442</v>
      </c>
      <c r="O51" s="94">
        <v>126.69032258064271</v>
      </c>
      <c r="P51" s="94">
        <v>0.65161290322580712</v>
      </c>
      <c r="Q51" s="94">
        <v>2.1548387096774109</v>
      </c>
      <c r="R51" s="94">
        <v>3.09032258064514</v>
      </c>
      <c r="S51" s="94">
        <v>1.354838709677417</v>
      </c>
      <c r="T51" s="94">
        <v>2.587096774193542</v>
      </c>
      <c r="U51" s="94">
        <v>160.99999999999616</v>
      </c>
      <c r="V51" s="94">
        <v>120.68387096773959</v>
      </c>
      <c r="W51" s="97" t="s">
        <v>114</v>
      </c>
      <c r="X51" s="92" t="s">
        <v>114</v>
      </c>
      <c r="Y51" s="91" t="s">
        <v>114</v>
      </c>
      <c r="Z51" s="91" t="s">
        <v>114</v>
      </c>
      <c r="AA51" s="91" t="s">
        <v>114</v>
      </c>
    </row>
    <row r="52" spans="1:27" ht="15.65" customHeight="1" x14ac:dyDescent="0.35">
      <c r="A52" s="92" t="s">
        <v>476</v>
      </c>
      <c r="B52" s="92" t="s">
        <v>475</v>
      </c>
      <c r="C52" s="92" t="s">
        <v>474</v>
      </c>
      <c r="D52" s="92" t="s">
        <v>149</v>
      </c>
      <c r="E52" s="96">
        <v>44024</v>
      </c>
      <c r="F52" s="92" t="s">
        <v>150</v>
      </c>
      <c r="G52" s="92" t="s">
        <v>126</v>
      </c>
      <c r="H52" s="92" t="s">
        <v>105</v>
      </c>
      <c r="I52" s="95">
        <v>62.896000000000001</v>
      </c>
      <c r="J52" s="94">
        <v>31.309677419354848</v>
      </c>
      <c r="K52" s="94">
        <v>5.4322580645161285</v>
      </c>
      <c r="L52" s="94">
        <v>9.6</v>
      </c>
      <c r="M52" s="94">
        <v>3.8903225806451616</v>
      </c>
      <c r="N52" s="94">
        <v>16.767741935483876</v>
      </c>
      <c r="O52" s="94">
        <v>28.032258064516139</v>
      </c>
      <c r="P52" s="94">
        <v>0.49677419354838709</v>
      </c>
      <c r="Q52" s="94">
        <v>4.935483870967742</v>
      </c>
      <c r="R52" s="94">
        <v>5.6903225806451605</v>
      </c>
      <c r="S52" s="94">
        <v>3.741935483870968</v>
      </c>
      <c r="T52" s="94">
        <v>5.025806451612902</v>
      </c>
      <c r="U52" s="94">
        <v>35.774193548387125</v>
      </c>
      <c r="V52" s="94">
        <v>28.883870967741917</v>
      </c>
      <c r="W52" s="97" t="s">
        <v>114</v>
      </c>
      <c r="X52" s="92" t="s">
        <v>280</v>
      </c>
      <c r="Y52" s="91">
        <v>44959</v>
      </c>
      <c r="Z52" s="91" t="s">
        <v>364</v>
      </c>
      <c r="AA52" s="91" t="s">
        <v>278</v>
      </c>
    </row>
    <row r="53" spans="1:27" ht="15.65" customHeight="1" x14ac:dyDescent="0.35">
      <c r="A53" s="92" t="s">
        <v>473</v>
      </c>
      <c r="B53" s="92" t="s">
        <v>472</v>
      </c>
      <c r="C53" s="92" t="s">
        <v>471</v>
      </c>
      <c r="D53" s="92" t="s">
        <v>102</v>
      </c>
      <c r="E53" s="96">
        <v>93250</v>
      </c>
      <c r="F53" s="92" t="s">
        <v>140</v>
      </c>
      <c r="G53" s="92" t="s">
        <v>110</v>
      </c>
      <c r="H53" s="92" t="s">
        <v>105</v>
      </c>
      <c r="I53" s="95">
        <v>61.919902912621403</v>
      </c>
      <c r="J53" s="94">
        <v>50.587096774193569</v>
      </c>
      <c r="K53" s="94">
        <v>21.245161290322589</v>
      </c>
      <c r="L53" s="94">
        <v>54.438709677419403</v>
      </c>
      <c r="M53" s="94">
        <v>136.68387096774185</v>
      </c>
      <c r="N53" s="94">
        <v>186.07741935483853</v>
      </c>
      <c r="O53" s="94">
        <v>76.645161290322548</v>
      </c>
      <c r="P53" s="94">
        <v>0.23225806451612901</v>
      </c>
      <c r="Q53" s="94">
        <v>0</v>
      </c>
      <c r="R53" s="94">
        <v>109.45161290322581</v>
      </c>
      <c r="S53" s="94">
        <v>7.7870967741935493</v>
      </c>
      <c r="T53" s="94">
        <v>7.6322580645161295</v>
      </c>
      <c r="U53" s="94">
        <v>138.08387096774166</v>
      </c>
      <c r="V53" s="94">
        <v>183.59354838709623</v>
      </c>
      <c r="W53" s="97">
        <v>560</v>
      </c>
      <c r="X53" s="92" t="s">
        <v>280</v>
      </c>
      <c r="Y53" s="99">
        <v>44952</v>
      </c>
      <c r="Z53" s="98" t="s">
        <v>287</v>
      </c>
      <c r="AA53" s="98" t="s">
        <v>278</v>
      </c>
    </row>
    <row r="54" spans="1:27" ht="15.65" customHeight="1" x14ac:dyDescent="0.35">
      <c r="A54" s="92" t="s">
        <v>470</v>
      </c>
      <c r="B54" s="92" t="s">
        <v>469</v>
      </c>
      <c r="C54" s="92" t="s">
        <v>468</v>
      </c>
      <c r="D54" s="92" t="s">
        <v>153</v>
      </c>
      <c r="E54" s="96">
        <v>42754</v>
      </c>
      <c r="F54" s="92" t="s">
        <v>8</v>
      </c>
      <c r="G54" s="92" t="s">
        <v>126</v>
      </c>
      <c r="H54" s="92" t="s">
        <v>105</v>
      </c>
      <c r="I54" s="95">
        <v>1.6451612903225801</v>
      </c>
      <c r="J54" s="94">
        <v>0.14838709677419354</v>
      </c>
      <c r="K54" s="94">
        <v>9.0322580645161299E-2</v>
      </c>
      <c r="L54" s="94">
        <v>0.39354838709677425</v>
      </c>
      <c r="M54" s="94">
        <v>0.41290322580645139</v>
      </c>
      <c r="N54" s="94">
        <v>0.83870967741935565</v>
      </c>
      <c r="O54" s="94">
        <v>0.19354838709677419</v>
      </c>
      <c r="P54" s="94">
        <v>0</v>
      </c>
      <c r="Q54" s="94">
        <v>1.2903225806451613E-2</v>
      </c>
      <c r="R54" s="94">
        <v>0.10322580645161292</v>
      </c>
      <c r="S54" s="94">
        <v>6.4516129032258064E-3</v>
      </c>
      <c r="T54" s="94">
        <v>1.935483870967742E-2</v>
      </c>
      <c r="U54" s="94">
        <v>0.91612903225806541</v>
      </c>
      <c r="V54" s="94">
        <v>0.85161290322580718</v>
      </c>
      <c r="W54" s="97" t="s">
        <v>114</v>
      </c>
      <c r="X54" s="92" t="s">
        <v>301</v>
      </c>
      <c r="Y54" s="91" t="s">
        <v>301</v>
      </c>
      <c r="Z54" s="91" t="s">
        <v>301</v>
      </c>
      <c r="AA54" s="91" t="s">
        <v>301</v>
      </c>
    </row>
    <row r="55" spans="1:27" x14ac:dyDescent="0.35">
      <c r="A55" s="92" t="s">
        <v>467</v>
      </c>
      <c r="B55" s="92" t="s">
        <v>466</v>
      </c>
      <c r="C55" s="92" t="s">
        <v>465</v>
      </c>
      <c r="D55" s="92" t="s">
        <v>167</v>
      </c>
      <c r="E55" s="96">
        <v>96910</v>
      </c>
      <c r="F55" s="92" t="s">
        <v>140</v>
      </c>
      <c r="G55" s="92" t="s">
        <v>126</v>
      </c>
      <c r="H55" s="92" t="s">
        <v>105</v>
      </c>
      <c r="I55" s="95">
        <v>60</v>
      </c>
      <c r="J55" s="94">
        <v>0.40645161290322579</v>
      </c>
      <c r="K55" s="94">
        <v>1.3935483870967742</v>
      </c>
      <c r="L55" s="94">
        <v>4.2645161290322573</v>
      </c>
      <c r="M55" s="94">
        <v>0</v>
      </c>
      <c r="N55" s="94">
        <v>5.6580645161290315</v>
      </c>
      <c r="O55" s="94">
        <v>0.40645161290322579</v>
      </c>
      <c r="P55" s="94">
        <v>0</v>
      </c>
      <c r="Q55" s="94">
        <v>0</v>
      </c>
      <c r="R55" s="94">
        <v>5.4580645161290313</v>
      </c>
      <c r="S55" s="94">
        <v>0.2</v>
      </c>
      <c r="T55" s="94">
        <v>0</v>
      </c>
      <c r="U55" s="94">
        <v>0.40645161290322579</v>
      </c>
      <c r="V55" s="94">
        <v>5.6580645161290315</v>
      </c>
      <c r="W55" s="97" t="s">
        <v>114</v>
      </c>
      <c r="X55" s="92" t="s">
        <v>301</v>
      </c>
      <c r="Y55" s="91" t="s">
        <v>301</v>
      </c>
      <c r="Z55" s="91" t="s">
        <v>301</v>
      </c>
      <c r="AA55" s="91" t="s">
        <v>301</v>
      </c>
    </row>
    <row r="56" spans="1:27" x14ac:dyDescent="0.35">
      <c r="A56" s="92" t="s">
        <v>464</v>
      </c>
      <c r="B56" s="92" t="s">
        <v>463</v>
      </c>
      <c r="C56" s="92" t="s">
        <v>462</v>
      </c>
      <c r="D56" s="92" t="s">
        <v>117</v>
      </c>
      <c r="E56" s="96">
        <v>39520</v>
      </c>
      <c r="F56" s="92" t="s">
        <v>112</v>
      </c>
      <c r="G56" s="92" t="s">
        <v>113</v>
      </c>
      <c r="H56" s="92" t="s">
        <v>105</v>
      </c>
      <c r="I56" s="95">
        <v>2.7844660194174802</v>
      </c>
      <c r="J56" s="94">
        <v>5.2580645161290276</v>
      </c>
      <c r="K56" s="94">
        <v>1.4709677419354839</v>
      </c>
      <c r="L56" s="94">
        <v>1.7419354838709677</v>
      </c>
      <c r="M56" s="94">
        <v>0.80645161290322609</v>
      </c>
      <c r="N56" s="94">
        <v>2.490322580645159</v>
      </c>
      <c r="O56" s="94">
        <v>6.606451612903216</v>
      </c>
      <c r="P56" s="94">
        <v>1.935483870967742E-2</v>
      </c>
      <c r="Q56" s="94">
        <v>0.16129032258064516</v>
      </c>
      <c r="R56" s="94">
        <v>7.0967741935483872E-2</v>
      </c>
      <c r="S56" s="94">
        <v>4.5161290322580649E-2</v>
      </c>
      <c r="T56" s="94">
        <v>6.4516129032258063E-2</v>
      </c>
      <c r="U56" s="94">
        <v>9.0967741935483666</v>
      </c>
      <c r="V56" s="94">
        <v>3.9741935483870883</v>
      </c>
      <c r="W56" s="97" t="s">
        <v>114</v>
      </c>
      <c r="X56" s="92" t="s">
        <v>163</v>
      </c>
      <c r="Y56" s="99">
        <v>44558</v>
      </c>
      <c r="Z56" s="98" t="s">
        <v>331</v>
      </c>
      <c r="AA56" s="98" t="s">
        <v>278</v>
      </c>
    </row>
    <row r="57" spans="1:27" ht="15.65" customHeight="1" x14ac:dyDescent="0.35">
      <c r="A57" s="92" t="s">
        <v>461</v>
      </c>
      <c r="B57" s="92" t="s">
        <v>460</v>
      </c>
      <c r="C57" s="92" t="s">
        <v>459</v>
      </c>
      <c r="D57" s="92" t="s">
        <v>147</v>
      </c>
      <c r="E57" s="96">
        <v>89015</v>
      </c>
      <c r="F57" s="92" t="s">
        <v>148</v>
      </c>
      <c r="G57" s="92" t="s">
        <v>126</v>
      </c>
      <c r="H57" s="92" t="s">
        <v>105</v>
      </c>
      <c r="I57" s="95">
        <v>36.181818181818201</v>
      </c>
      <c r="J57" s="94">
        <v>10.503225806451615</v>
      </c>
      <c r="K57" s="94">
        <v>18.038709677419352</v>
      </c>
      <c r="L57" s="94">
        <v>27.206451612903226</v>
      </c>
      <c r="M57" s="94">
        <v>12.058064516129035</v>
      </c>
      <c r="N57" s="94">
        <v>41.283870967741962</v>
      </c>
      <c r="O57" s="94">
        <v>15.354838709677423</v>
      </c>
      <c r="P57" s="94">
        <v>8.3419354838709676</v>
      </c>
      <c r="Q57" s="94">
        <v>2.8258064516129031</v>
      </c>
      <c r="R57" s="94">
        <v>20.812903225806458</v>
      </c>
      <c r="S57" s="94">
        <v>10.451612903225806</v>
      </c>
      <c r="T57" s="94">
        <v>8.9999999999999964</v>
      </c>
      <c r="U57" s="94">
        <v>27.541935483870958</v>
      </c>
      <c r="V57" s="94">
        <v>55.303225806451643</v>
      </c>
      <c r="W57" s="97" t="s">
        <v>114</v>
      </c>
      <c r="X57" s="92" t="s">
        <v>280</v>
      </c>
      <c r="Y57" s="91">
        <v>45022</v>
      </c>
      <c r="Z57" s="91" t="s">
        <v>364</v>
      </c>
      <c r="AA57" s="91" t="s">
        <v>278</v>
      </c>
    </row>
    <row r="58" spans="1:27" x14ac:dyDescent="0.35">
      <c r="A58" s="92" t="s">
        <v>458</v>
      </c>
      <c r="B58" s="92" t="s">
        <v>457</v>
      </c>
      <c r="C58" s="92" t="s">
        <v>187</v>
      </c>
      <c r="D58" s="92" t="s">
        <v>108</v>
      </c>
      <c r="E58" s="96">
        <v>77032</v>
      </c>
      <c r="F58" s="92" t="s">
        <v>125</v>
      </c>
      <c r="G58" s="92" t="s">
        <v>110</v>
      </c>
      <c r="H58" s="92" t="s">
        <v>105</v>
      </c>
      <c r="I58" s="95">
        <v>36.4854424906313</v>
      </c>
      <c r="J58" s="94">
        <v>813.03870967741409</v>
      </c>
      <c r="K58" s="94">
        <v>22.341935483870973</v>
      </c>
      <c r="L58" s="94">
        <v>2.5806451612903221</v>
      </c>
      <c r="M58" s="94">
        <v>0.74193548387096775</v>
      </c>
      <c r="N58" s="94">
        <v>5.8258064516129018</v>
      </c>
      <c r="O58" s="94">
        <v>698.29032258064274</v>
      </c>
      <c r="P58" s="94">
        <v>0.40645161290322585</v>
      </c>
      <c r="Q58" s="94">
        <v>134.18064516129024</v>
      </c>
      <c r="R58" s="94">
        <v>0.95483870967741924</v>
      </c>
      <c r="S58" s="94">
        <v>2.4258064516129032</v>
      </c>
      <c r="T58" s="94">
        <v>1.2258064516129032</v>
      </c>
      <c r="U58" s="94">
        <v>834.09677419354296</v>
      </c>
      <c r="V58" s="94">
        <v>392.47741935483788</v>
      </c>
      <c r="W58" s="97">
        <v>750</v>
      </c>
      <c r="X58" s="92" t="s">
        <v>280</v>
      </c>
      <c r="Y58" s="91">
        <v>44952</v>
      </c>
      <c r="Z58" s="91" t="s">
        <v>287</v>
      </c>
      <c r="AA58" s="100" t="s">
        <v>278</v>
      </c>
    </row>
    <row r="59" spans="1:27" ht="15.65" customHeight="1" x14ac:dyDescent="0.35">
      <c r="A59" s="92" t="s">
        <v>456</v>
      </c>
      <c r="B59" s="92" t="s">
        <v>455</v>
      </c>
      <c r="C59" s="92" t="s">
        <v>454</v>
      </c>
      <c r="D59" s="92" t="s">
        <v>102</v>
      </c>
      <c r="E59" s="96">
        <v>92231</v>
      </c>
      <c r="F59" s="92" t="s">
        <v>118</v>
      </c>
      <c r="G59" s="92" t="s">
        <v>110</v>
      </c>
      <c r="H59" s="92" t="s">
        <v>105</v>
      </c>
      <c r="I59" s="95">
        <v>46.526388888888903</v>
      </c>
      <c r="J59" s="94">
        <v>597.35483870967664</v>
      </c>
      <c r="K59" s="94">
        <v>7.316129032258063</v>
      </c>
      <c r="L59" s="94">
        <v>14.174193548387098</v>
      </c>
      <c r="M59" s="94">
        <v>20.677419354838715</v>
      </c>
      <c r="N59" s="94">
        <v>69.167741935483832</v>
      </c>
      <c r="O59" s="94">
        <v>569.94193548387136</v>
      </c>
      <c r="P59" s="94">
        <v>0.41290322580645161</v>
      </c>
      <c r="Q59" s="94">
        <v>0</v>
      </c>
      <c r="R59" s="94">
        <v>36.361290322580643</v>
      </c>
      <c r="S59" s="94">
        <v>8.2967741935483872</v>
      </c>
      <c r="T59" s="94">
        <v>9.6516129032258089</v>
      </c>
      <c r="U59" s="94">
        <v>585.21290322580626</v>
      </c>
      <c r="V59" s="94">
        <v>348.85806451612865</v>
      </c>
      <c r="W59" s="97">
        <v>640</v>
      </c>
      <c r="X59" s="92" t="s">
        <v>280</v>
      </c>
      <c r="Y59" s="91">
        <v>44952</v>
      </c>
      <c r="Z59" s="91" t="s">
        <v>287</v>
      </c>
      <c r="AA59" s="91" t="s">
        <v>278</v>
      </c>
    </row>
    <row r="60" spans="1:27" x14ac:dyDescent="0.35">
      <c r="A60" s="92" t="s">
        <v>453</v>
      </c>
      <c r="B60" s="92" t="s">
        <v>452</v>
      </c>
      <c r="C60" s="92" t="s">
        <v>405</v>
      </c>
      <c r="D60" s="92" t="s">
        <v>108</v>
      </c>
      <c r="E60" s="96">
        <v>77301</v>
      </c>
      <c r="F60" s="92" t="s">
        <v>125</v>
      </c>
      <c r="G60" s="92" t="s">
        <v>113</v>
      </c>
      <c r="H60" s="92" t="s">
        <v>105</v>
      </c>
      <c r="I60" s="95">
        <v>41.085221143473603</v>
      </c>
      <c r="J60" s="94">
        <v>909.18064516128743</v>
      </c>
      <c r="K60" s="94">
        <v>47.129032258064569</v>
      </c>
      <c r="L60" s="94">
        <v>6.0258064516129028</v>
      </c>
      <c r="M60" s="94">
        <v>1.6</v>
      </c>
      <c r="N60" s="94">
        <v>17.238709677419354</v>
      </c>
      <c r="O60" s="94">
        <v>946.61935483870661</v>
      </c>
      <c r="P60" s="94">
        <v>0</v>
      </c>
      <c r="Q60" s="94">
        <v>7.7419354838709681E-2</v>
      </c>
      <c r="R60" s="94">
        <v>1.6967741935483871</v>
      </c>
      <c r="S60" s="94">
        <v>3.5806451612903225</v>
      </c>
      <c r="T60" s="94">
        <v>3.7870967741935484</v>
      </c>
      <c r="U60" s="94">
        <v>954.87096774193208</v>
      </c>
      <c r="V60" s="94">
        <v>604.18064516128527</v>
      </c>
      <c r="W60" s="97" t="s">
        <v>114</v>
      </c>
      <c r="X60" s="92" t="s">
        <v>280</v>
      </c>
      <c r="Y60" s="91">
        <v>45274</v>
      </c>
      <c r="Z60" s="91" t="s">
        <v>279</v>
      </c>
      <c r="AA60" s="100" t="s">
        <v>278</v>
      </c>
    </row>
    <row r="61" spans="1:27" ht="15.65" customHeight="1" x14ac:dyDescent="0.35">
      <c r="A61" s="92" t="s">
        <v>451</v>
      </c>
      <c r="B61" s="92" t="s">
        <v>450</v>
      </c>
      <c r="C61" s="92" t="s">
        <v>449</v>
      </c>
      <c r="D61" s="92" t="s">
        <v>111</v>
      </c>
      <c r="E61" s="96">
        <v>71342</v>
      </c>
      <c r="F61" s="92" t="s">
        <v>112</v>
      </c>
      <c r="G61" s="92" t="s">
        <v>104</v>
      </c>
      <c r="H61" s="92" t="s">
        <v>105</v>
      </c>
      <c r="I61" s="95">
        <v>35.4108684611478</v>
      </c>
      <c r="J61" s="94">
        <v>394.43870967741765</v>
      </c>
      <c r="K61" s="94">
        <v>183.13548387096751</v>
      </c>
      <c r="L61" s="94">
        <v>258.48387096774127</v>
      </c>
      <c r="M61" s="94">
        <v>185.10967741935448</v>
      </c>
      <c r="N61" s="94">
        <v>491.67096774193533</v>
      </c>
      <c r="O61" s="94">
        <v>528.2838709677402</v>
      </c>
      <c r="P61" s="94">
        <v>0.14193548387096774</v>
      </c>
      <c r="Q61" s="94">
        <v>1.0709677419354835</v>
      </c>
      <c r="R61" s="94">
        <v>178.92903225806398</v>
      </c>
      <c r="S61" s="94">
        <v>76.606451612903257</v>
      </c>
      <c r="T61" s="94">
        <v>90.154838709677506</v>
      </c>
      <c r="U61" s="94">
        <v>675.47741935483577</v>
      </c>
      <c r="V61" s="94">
        <v>784.36129032257804</v>
      </c>
      <c r="W61" s="97">
        <v>1170</v>
      </c>
      <c r="X61" s="92" t="s">
        <v>280</v>
      </c>
      <c r="Y61" s="91">
        <v>45302</v>
      </c>
      <c r="Z61" s="91" t="s">
        <v>287</v>
      </c>
      <c r="AA61" s="91" t="s">
        <v>278</v>
      </c>
    </row>
    <row r="62" spans="1:27" ht="24.75" customHeight="1" x14ac:dyDescent="0.35">
      <c r="A62" s="92" t="s">
        <v>448</v>
      </c>
      <c r="B62" s="92" t="s">
        <v>447</v>
      </c>
      <c r="C62" s="92" t="s">
        <v>446</v>
      </c>
      <c r="D62" s="92" t="s">
        <v>111</v>
      </c>
      <c r="E62" s="96">
        <v>71303</v>
      </c>
      <c r="F62" s="92" t="s">
        <v>112</v>
      </c>
      <c r="G62" s="92" t="s">
        <v>145</v>
      </c>
      <c r="H62" s="92" t="s">
        <v>4</v>
      </c>
      <c r="I62" s="95">
        <v>3.1095421791978999</v>
      </c>
      <c r="J62" s="94">
        <v>163.20645161289113</v>
      </c>
      <c r="K62" s="94">
        <v>26.593548387097037</v>
      </c>
      <c r="L62" s="94">
        <v>49.864516129033113</v>
      </c>
      <c r="M62" s="94">
        <v>40.864516129032758</v>
      </c>
      <c r="N62" s="94">
        <v>99.845161290318657</v>
      </c>
      <c r="O62" s="94">
        <v>180.64516129030832</v>
      </c>
      <c r="P62" s="94">
        <v>1.935483870967742E-2</v>
      </c>
      <c r="Q62" s="94">
        <v>1.935483870967742E-2</v>
      </c>
      <c r="R62" s="94">
        <v>32.993548387097178</v>
      </c>
      <c r="S62" s="94">
        <v>14.341935483870962</v>
      </c>
      <c r="T62" s="94">
        <v>17.038709677419376</v>
      </c>
      <c r="U62" s="94">
        <v>216.15483870965545</v>
      </c>
      <c r="V62" s="94">
        <v>275.53548387093849</v>
      </c>
      <c r="W62" s="97" t="s">
        <v>114</v>
      </c>
      <c r="X62" s="92" t="s">
        <v>280</v>
      </c>
      <c r="Y62" s="91">
        <v>45198</v>
      </c>
      <c r="Z62" s="91" t="s">
        <v>357</v>
      </c>
      <c r="AA62" s="100" t="s">
        <v>278</v>
      </c>
    </row>
    <row r="63" spans="1:27" ht="15.75" customHeight="1" x14ac:dyDescent="0.35">
      <c r="A63" s="92" t="s">
        <v>445</v>
      </c>
      <c r="B63" s="92" t="s">
        <v>444</v>
      </c>
      <c r="C63" s="92" t="s">
        <v>443</v>
      </c>
      <c r="D63" s="92" t="s">
        <v>111</v>
      </c>
      <c r="E63" s="96">
        <v>71251</v>
      </c>
      <c r="F63" s="92" t="s">
        <v>112</v>
      </c>
      <c r="G63" s="92" t="s">
        <v>104</v>
      </c>
      <c r="H63" s="92" t="s">
        <v>105</v>
      </c>
      <c r="I63" s="95">
        <v>31.124557678697801</v>
      </c>
      <c r="J63" s="94">
        <v>914.39999999998179</v>
      </c>
      <c r="K63" s="94">
        <v>17.883870967741931</v>
      </c>
      <c r="L63" s="94">
        <v>2.6322580645161295</v>
      </c>
      <c r="M63" s="94">
        <v>4.5161290322580649E-2</v>
      </c>
      <c r="N63" s="94">
        <v>23.412903225806463</v>
      </c>
      <c r="O63" s="94">
        <v>911.54838709675664</v>
      </c>
      <c r="P63" s="94">
        <v>0</v>
      </c>
      <c r="Q63" s="94">
        <v>0</v>
      </c>
      <c r="R63" s="94">
        <v>2.3806451612903223</v>
      </c>
      <c r="S63" s="94">
        <v>4.6516129032258062</v>
      </c>
      <c r="T63" s="94">
        <v>10.56129032258065</v>
      </c>
      <c r="U63" s="94">
        <v>917.36774193546592</v>
      </c>
      <c r="V63" s="94">
        <v>694.74838709676806</v>
      </c>
      <c r="W63" s="97">
        <v>500</v>
      </c>
      <c r="X63" s="92" t="s">
        <v>280</v>
      </c>
      <c r="Y63" s="91">
        <v>45267</v>
      </c>
      <c r="Z63" s="91" t="s">
        <v>287</v>
      </c>
      <c r="AA63" s="91" t="s">
        <v>278</v>
      </c>
    </row>
    <row r="64" spans="1:27" ht="15.65" customHeight="1" x14ac:dyDescent="0.35">
      <c r="A64" s="92" t="s">
        <v>442</v>
      </c>
      <c r="B64" s="92" t="s">
        <v>441</v>
      </c>
      <c r="C64" s="92" t="s">
        <v>440</v>
      </c>
      <c r="D64" s="92" t="s">
        <v>142</v>
      </c>
      <c r="E64" s="96">
        <v>56201</v>
      </c>
      <c r="F64" s="92" t="s">
        <v>143</v>
      </c>
      <c r="G64" s="92" t="s">
        <v>113</v>
      </c>
      <c r="H64" s="92" t="s">
        <v>105</v>
      </c>
      <c r="I64" s="95">
        <v>49.064056939501803</v>
      </c>
      <c r="J64" s="94">
        <v>9.3741935483870993</v>
      </c>
      <c r="K64" s="94">
        <v>9.8193548387096765</v>
      </c>
      <c r="L64" s="94">
        <v>51.470967741935482</v>
      </c>
      <c r="M64" s="94">
        <v>14.619354838709675</v>
      </c>
      <c r="N64" s="94">
        <v>47.045161290322568</v>
      </c>
      <c r="O64" s="94">
        <v>26.006451612903234</v>
      </c>
      <c r="P64" s="94">
        <v>7.3032258064516133</v>
      </c>
      <c r="Q64" s="94">
        <v>4.9290322580645158</v>
      </c>
      <c r="R64" s="94">
        <v>22.470967741935496</v>
      </c>
      <c r="S64" s="94">
        <v>5.9612903225806457</v>
      </c>
      <c r="T64" s="94">
        <v>6.354838709677419</v>
      </c>
      <c r="U64" s="94">
        <v>50.496774193548347</v>
      </c>
      <c r="V64" s="94">
        <v>74.212903225806443</v>
      </c>
      <c r="W64" s="97" t="s">
        <v>114</v>
      </c>
      <c r="X64" s="92" t="s">
        <v>280</v>
      </c>
      <c r="Y64" s="91">
        <v>45001</v>
      </c>
      <c r="Z64" s="91" t="s">
        <v>279</v>
      </c>
      <c r="AA64" s="91" t="s">
        <v>278</v>
      </c>
    </row>
    <row r="65" spans="1:27" ht="15.65" customHeight="1" x14ac:dyDescent="0.35">
      <c r="A65" s="92" t="s">
        <v>439</v>
      </c>
      <c r="B65" s="92" t="s">
        <v>438</v>
      </c>
      <c r="C65" s="92" t="s">
        <v>431</v>
      </c>
      <c r="D65" s="92" t="s">
        <v>108</v>
      </c>
      <c r="E65" s="96">
        <v>78118</v>
      </c>
      <c r="F65" s="92" t="s">
        <v>109</v>
      </c>
      <c r="G65" s="92" t="s">
        <v>126</v>
      </c>
      <c r="H65" s="92" t="s">
        <v>105</v>
      </c>
      <c r="I65" s="95">
        <v>2.0288461538461502</v>
      </c>
      <c r="J65" s="94">
        <v>1.064516129032258</v>
      </c>
      <c r="K65" s="94">
        <v>0.13548387096774195</v>
      </c>
      <c r="L65" s="94">
        <v>0.22580645161290319</v>
      </c>
      <c r="M65" s="94">
        <v>3.870967741935484E-2</v>
      </c>
      <c r="N65" s="94">
        <v>0.14193548387096777</v>
      </c>
      <c r="O65" s="94">
        <v>1.3225806451612909</v>
      </c>
      <c r="P65" s="94">
        <v>0</v>
      </c>
      <c r="Q65" s="94">
        <v>0</v>
      </c>
      <c r="R65" s="94">
        <v>0</v>
      </c>
      <c r="S65" s="94">
        <v>0</v>
      </c>
      <c r="T65" s="94">
        <v>0</v>
      </c>
      <c r="U65" s="94">
        <v>1.4645161290322579</v>
      </c>
      <c r="V65" s="94">
        <v>0.92903225806451717</v>
      </c>
      <c r="W65" s="97" t="s">
        <v>114</v>
      </c>
      <c r="X65" s="92" t="s">
        <v>301</v>
      </c>
      <c r="Y65" s="91" t="s">
        <v>301</v>
      </c>
      <c r="Z65" s="91" t="s">
        <v>301</v>
      </c>
      <c r="AA65" s="91" t="s">
        <v>301</v>
      </c>
    </row>
    <row r="66" spans="1:27" ht="15.65" customHeight="1" x14ac:dyDescent="0.35">
      <c r="A66" s="92" t="s">
        <v>437</v>
      </c>
      <c r="B66" s="92" t="s">
        <v>436</v>
      </c>
      <c r="C66" s="92" t="s">
        <v>435</v>
      </c>
      <c r="D66" s="92" t="s">
        <v>146</v>
      </c>
      <c r="E66" s="96">
        <v>74647</v>
      </c>
      <c r="F66" s="92" t="s">
        <v>8</v>
      </c>
      <c r="G66" s="92" t="s">
        <v>113</v>
      </c>
      <c r="H66" s="92" t="s">
        <v>105</v>
      </c>
      <c r="I66" s="95">
        <v>41.108761329305104</v>
      </c>
      <c r="J66" s="94">
        <v>39.148387096774172</v>
      </c>
      <c r="K66" s="94">
        <v>13.025806451612905</v>
      </c>
      <c r="L66" s="94">
        <v>23.716129032258067</v>
      </c>
      <c r="M66" s="94">
        <v>15.909677419354839</v>
      </c>
      <c r="N66" s="94">
        <v>45.225806451612918</v>
      </c>
      <c r="O66" s="94">
        <v>46.574193548387065</v>
      </c>
      <c r="P66" s="94">
        <v>0</v>
      </c>
      <c r="Q66" s="94">
        <v>0</v>
      </c>
      <c r="R66" s="94">
        <v>19.651612903225814</v>
      </c>
      <c r="S66" s="94">
        <v>6.4451612903225799</v>
      </c>
      <c r="T66" s="94">
        <v>7.5612903225806463</v>
      </c>
      <c r="U66" s="94">
        <v>58.141935483870945</v>
      </c>
      <c r="V66" s="94">
        <v>72.219354838709535</v>
      </c>
      <c r="W66" s="97" t="s">
        <v>114</v>
      </c>
      <c r="X66" s="92" t="s">
        <v>280</v>
      </c>
      <c r="Y66" s="91">
        <v>44987</v>
      </c>
      <c r="Z66" s="91" t="s">
        <v>287</v>
      </c>
      <c r="AA66" s="91" t="s">
        <v>278</v>
      </c>
    </row>
    <row r="67" spans="1:27" ht="15.65" customHeight="1" x14ac:dyDescent="0.35">
      <c r="A67" s="92" t="s">
        <v>434</v>
      </c>
      <c r="B67" s="92" t="s">
        <v>170</v>
      </c>
      <c r="C67" s="92" t="s">
        <v>171</v>
      </c>
      <c r="D67" s="92" t="s">
        <v>172</v>
      </c>
      <c r="E67" s="96">
        <v>37918</v>
      </c>
      <c r="F67" s="92" t="s">
        <v>112</v>
      </c>
      <c r="G67" s="92" t="s">
        <v>126</v>
      </c>
      <c r="H67" s="92" t="s">
        <v>105</v>
      </c>
      <c r="I67" s="95">
        <v>1.81052631578947</v>
      </c>
      <c r="J67" s="94">
        <v>0.61935483870967756</v>
      </c>
      <c r="K67" s="94">
        <v>0.7161290322580649</v>
      </c>
      <c r="L67" s="94">
        <v>0.52903225806451626</v>
      </c>
      <c r="M67" s="94">
        <v>0.38064516129032244</v>
      </c>
      <c r="N67" s="94">
        <v>1.4451612903225803</v>
      </c>
      <c r="O67" s="94">
        <v>0.74838709677419402</v>
      </c>
      <c r="P67" s="94">
        <v>6.4516129032258064E-3</v>
      </c>
      <c r="Q67" s="94">
        <v>4.5161290322580643E-2</v>
      </c>
      <c r="R67" s="94">
        <v>0</v>
      </c>
      <c r="S67" s="94">
        <v>1.935483870967742E-2</v>
      </c>
      <c r="T67" s="94">
        <v>1.935483870967742E-2</v>
      </c>
      <c r="U67" s="94">
        <v>2.2064516129032223</v>
      </c>
      <c r="V67" s="94">
        <v>1.7935483870967723</v>
      </c>
      <c r="W67" s="97" t="s">
        <v>114</v>
      </c>
      <c r="X67" s="92" t="s">
        <v>163</v>
      </c>
      <c r="Y67" s="99">
        <v>44949</v>
      </c>
      <c r="Z67" s="98" t="s">
        <v>331</v>
      </c>
      <c r="AA67" s="98" t="s">
        <v>278</v>
      </c>
    </row>
    <row r="68" spans="1:27" ht="15.65" customHeight="1" x14ac:dyDescent="0.35">
      <c r="A68" s="92" t="s">
        <v>433</v>
      </c>
      <c r="B68" s="92" t="s">
        <v>432</v>
      </c>
      <c r="C68" s="92" t="s">
        <v>431</v>
      </c>
      <c r="D68" s="92" t="s">
        <v>108</v>
      </c>
      <c r="E68" s="96">
        <v>78118</v>
      </c>
      <c r="F68" s="92" t="s">
        <v>109</v>
      </c>
      <c r="G68" s="92" t="s">
        <v>104</v>
      </c>
      <c r="H68" s="92" t="s">
        <v>105</v>
      </c>
      <c r="I68" s="95">
        <v>38.605947955390299</v>
      </c>
      <c r="J68" s="94">
        <v>1226.3999999999801</v>
      </c>
      <c r="K68" s="94">
        <v>13.225806451612909</v>
      </c>
      <c r="L68" s="94">
        <v>0.23870967741935484</v>
      </c>
      <c r="M68" s="94">
        <v>3.2258064516129031E-2</v>
      </c>
      <c r="N68" s="94">
        <v>33.806451612903231</v>
      </c>
      <c r="O68" s="94">
        <v>1205.8903225806282</v>
      </c>
      <c r="P68" s="94">
        <v>0</v>
      </c>
      <c r="Q68" s="94">
        <v>0.2</v>
      </c>
      <c r="R68" s="94">
        <v>0.71612903225806446</v>
      </c>
      <c r="S68" s="94">
        <v>2.9032258064516125</v>
      </c>
      <c r="T68" s="94">
        <v>25.870967741935484</v>
      </c>
      <c r="U68" s="94">
        <v>1210.4064516128851</v>
      </c>
      <c r="V68" s="94">
        <v>813.1548387096733</v>
      </c>
      <c r="W68" s="97">
        <v>830</v>
      </c>
      <c r="X68" s="92" t="s">
        <v>280</v>
      </c>
      <c r="Y68" s="91">
        <v>45001</v>
      </c>
      <c r="Z68" s="91" t="s">
        <v>287</v>
      </c>
      <c r="AA68" s="91" t="s">
        <v>278</v>
      </c>
    </row>
    <row r="69" spans="1:27" ht="15.65" customHeight="1" x14ac:dyDescent="0.35">
      <c r="A69" s="92" t="s">
        <v>430</v>
      </c>
      <c r="B69" s="92" t="s">
        <v>429</v>
      </c>
      <c r="C69" s="92" t="s">
        <v>189</v>
      </c>
      <c r="D69" s="92" t="s">
        <v>133</v>
      </c>
      <c r="E69" s="96">
        <v>33194</v>
      </c>
      <c r="F69" s="92" t="s">
        <v>7</v>
      </c>
      <c r="G69" s="92" t="s">
        <v>122</v>
      </c>
      <c r="H69" s="92" t="s">
        <v>4</v>
      </c>
      <c r="I69" s="95">
        <v>39.850699142986002</v>
      </c>
      <c r="J69" s="94">
        <v>17.5290322580645</v>
      </c>
      <c r="K69" s="94">
        <v>5.0387096774193552</v>
      </c>
      <c r="L69" s="94">
        <v>250.96774193548373</v>
      </c>
      <c r="M69" s="94">
        <v>304.00645161290259</v>
      </c>
      <c r="N69" s="94">
        <v>393.99354838709559</v>
      </c>
      <c r="O69" s="94">
        <v>182.8709677419354</v>
      </c>
      <c r="P69" s="94">
        <v>0.67741935483870974</v>
      </c>
      <c r="Q69" s="94">
        <v>0</v>
      </c>
      <c r="R69" s="94">
        <v>157.54838709677432</v>
      </c>
      <c r="S69" s="94">
        <v>39.954838709677432</v>
      </c>
      <c r="T69" s="94">
        <v>20.63870967741936</v>
      </c>
      <c r="U69" s="94">
        <v>359.39999999999918</v>
      </c>
      <c r="V69" s="94">
        <v>409.9935483870965</v>
      </c>
      <c r="W69" s="97">
        <v>450</v>
      </c>
      <c r="X69" s="92" t="s">
        <v>280</v>
      </c>
      <c r="Y69" s="91">
        <v>45008</v>
      </c>
      <c r="Z69" s="91" t="s">
        <v>287</v>
      </c>
      <c r="AA69" s="91" t="s">
        <v>278</v>
      </c>
    </row>
    <row r="70" spans="1:27" x14ac:dyDescent="0.35">
      <c r="A70" s="92" t="s">
        <v>428</v>
      </c>
      <c r="B70" s="92" t="s">
        <v>427</v>
      </c>
      <c r="C70" s="92" t="s">
        <v>426</v>
      </c>
      <c r="D70" s="92" t="s">
        <v>111</v>
      </c>
      <c r="E70" s="96">
        <v>71483</v>
      </c>
      <c r="F70" s="92" t="s">
        <v>112</v>
      </c>
      <c r="G70" s="92" t="s">
        <v>104</v>
      </c>
      <c r="H70" s="92" t="s">
        <v>4</v>
      </c>
      <c r="I70" s="95">
        <v>28.6174531575295</v>
      </c>
      <c r="J70" s="94">
        <v>1276.5806451612332</v>
      </c>
      <c r="K70" s="94">
        <v>68.354838709677381</v>
      </c>
      <c r="L70" s="94">
        <v>82.877419354838736</v>
      </c>
      <c r="M70" s="94">
        <v>43.41935483870968</v>
      </c>
      <c r="N70" s="94">
        <v>164.53548387096745</v>
      </c>
      <c r="O70" s="94">
        <v>1306.696774193488</v>
      </c>
      <c r="P70" s="94">
        <v>0</v>
      </c>
      <c r="Q70" s="94">
        <v>0</v>
      </c>
      <c r="R70" s="94">
        <v>60.341935483871026</v>
      </c>
      <c r="S70" s="94">
        <v>31.864516129032246</v>
      </c>
      <c r="T70" s="94">
        <v>32.367741935483878</v>
      </c>
      <c r="U70" s="94">
        <v>1346.658064516068</v>
      </c>
      <c r="V70" s="94">
        <v>936.12258064514958</v>
      </c>
      <c r="W70" s="97">
        <v>946</v>
      </c>
      <c r="X70" s="92" t="s">
        <v>280</v>
      </c>
      <c r="Y70" s="91">
        <v>44952</v>
      </c>
      <c r="Z70" s="91" t="s">
        <v>287</v>
      </c>
      <c r="AA70" s="91" t="s">
        <v>278</v>
      </c>
    </row>
    <row r="71" spans="1:27" x14ac:dyDescent="0.35">
      <c r="A71" s="92" t="s">
        <v>425</v>
      </c>
      <c r="B71" s="92" t="s">
        <v>424</v>
      </c>
      <c r="C71" s="92" t="s">
        <v>423</v>
      </c>
      <c r="D71" s="92" t="s">
        <v>108</v>
      </c>
      <c r="E71" s="96">
        <v>76642</v>
      </c>
      <c r="F71" s="92" t="s">
        <v>125</v>
      </c>
      <c r="G71" s="92" t="s">
        <v>126</v>
      </c>
      <c r="H71" s="92" t="s">
        <v>4</v>
      </c>
      <c r="I71" s="95">
        <v>31.522727272727298</v>
      </c>
      <c r="J71" s="94">
        <v>60.361290322580601</v>
      </c>
      <c r="K71" s="94">
        <v>2.0064516129032257</v>
      </c>
      <c r="L71" s="94">
        <v>0.80645161290322631</v>
      </c>
      <c r="M71" s="94">
        <v>0.32903225806451608</v>
      </c>
      <c r="N71" s="94">
        <v>2.9548387096774182</v>
      </c>
      <c r="O71" s="94">
        <v>60.470967741935439</v>
      </c>
      <c r="P71" s="94">
        <v>0</v>
      </c>
      <c r="Q71" s="94">
        <v>7.7419354838709681E-2</v>
      </c>
      <c r="R71" s="94">
        <v>0.11612903225806451</v>
      </c>
      <c r="S71" s="94">
        <v>0.13548387096774192</v>
      </c>
      <c r="T71" s="94">
        <v>0.65806451612903227</v>
      </c>
      <c r="U71" s="94">
        <v>62.593548387096732</v>
      </c>
      <c r="V71" s="94">
        <v>52.393548387096715</v>
      </c>
      <c r="W71" s="97" t="s">
        <v>114</v>
      </c>
      <c r="X71" s="92" t="s">
        <v>280</v>
      </c>
      <c r="Y71" s="91">
        <v>44938</v>
      </c>
      <c r="Z71" s="91" t="s">
        <v>279</v>
      </c>
      <c r="AA71" s="91" t="s">
        <v>278</v>
      </c>
    </row>
    <row r="72" spans="1:27" ht="15.65" customHeight="1" x14ac:dyDescent="0.35">
      <c r="A72" s="92" t="s">
        <v>422</v>
      </c>
      <c r="B72" s="92" t="s">
        <v>421</v>
      </c>
      <c r="C72" s="92" t="s">
        <v>289</v>
      </c>
      <c r="D72" s="92" t="s">
        <v>108</v>
      </c>
      <c r="E72" s="96">
        <v>78041</v>
      </c>
      <c r="F72" s="92" t="s">
        <v>288</v>
      </c>
      <c r="G72" s="92" t="s">
        <v>104</v>
      </c>
      <c r="H72" s="92" t="s">
        <v>105</v>
      </c>
      <c r="I72" s="95">
        <v>28.973374613003099</v>
      </c>
      <c r="J72" s="94">
        <v>275.94193548386971</v>
      </c>
      <c r="K72" s="94">
        <v>5.9161290322580644</v>
      </c>
      <c r="L72" s="94">
        <v>3.0516129032258061</v>
      </c>
      <c r="M72" s="94">
        <v>6.6580645161290333</v>
      </c>
      <c r="N72" s="94">
        <v>2.1419354838709674</v>
      </c>
      <c r="O72" s="94">
        <v>55.974193548386978</v>
      </c>
      <c r="P72" s="94">
        <v>14.400000000000002</v>
      </c>
      <c r="Q72" s="94">
        <v>219.0516129032244</v>
      </c>
      <c r="R72" s="94">
        <v>4.6580645161290315</v>
      </c>
      <c r="S72" s="94">
        <v>2.8193548387096774</v>
      </c>
      <c r="T72" s="94">
        <v>7.5483870967741939</v>
      </c>
      <c r="U72" s="94">
        <v>276.54193548386974</v>
      </c>
      <c r="V72" s="94">
        <v>237.31612903225661</v>
      </c>
      <c r="W72" s="97" t="s">
        <v>114</v>
      </c>
      <c r="X72" s="92" t="s">
        <v>280</v>
      </c>
      <c r="Y72" s="91">
        <v>45008</v>
      </c>
      <c r="Z72" s="91" t="s">
        <v>279</v>
      </c>
      <c r="AA72" s="91" t="s">
        <v>278</v>
      </c>
    </row>
    <row r="73" spans="1:27" x14ac:dyDescent="0.35">
      <c r="A73" s="92" t="s">
        <v>420</v>
      </c>
      <c r="B73" s="92" t="s">
        <v>419</v>
      </c>
      <c r="C73" s="92" t="s">
        <v>418</v>
      </c>
      <c r="D73" s="92" t="s">
        <v>117</v>
      </c>
      <c r="E73" s="96">
        <v>39046</v>
      </c>
      <c r="F73" s="92" t="s">
        <v>112</v>
      </c>
      <c r="G73" s="92" t="s">
        <v>126</v>
      </c>
      <c r="H73" s="92" t="s">
        <v>105</v>
      </c>
      <c r="I73" s="95">
        <v>2.7090909090909099</v>
      </c>
      <c r="J73" s="94">
        <v>5.8064516129032261E-2</v>
      </c>
      <c r="K73" s="94">
        <v>0.98709677419354891</v>
      </c>
      <c r="L73" s="94">
        <v>0.69677419354838743</v>
      </c>
      <c r="M73" s="94">
        <v>1.1483870967741929</v>
      </c>
      <c r="N73" s="94">
        <v>2.4709677419354845</v>
      </c>
      <c r="O73" s="94">
        <v>0.38709677419354832</v>
      </c>
      <c r="P73" s="94">
        <v>6.4516129032258064E-3</v>
      </c>
      <c r="Q73" s="94">
        <v>2.5806451612903226E-2</v>
      </c>
      <c r="R73" s="94">
        <v>3.870967741935484E-2</v>
      </c>
      <c r="S73" s="94">
        <v>0</v>
      </c>
      <c r="T73" s="94">
        <v>0</v>
      </c>
      <c r="U73" s="94">
        <v>2.8516129032258073</v>
      </c>
      <c r="V73" s="94">
        <v>2.6387096774193566</v>
      </c>
      <c r="W73" s="97" t="s">
        <v>114</v>
      </c>
      <c r="X73" s="92" t="s">
        <v>280</v>
      </c>
      <c r="Y73" s="91">
        <v>45162</v>
      </c>
      <c r="Z73" s="91" t="s">
        <v>364</v>
      </c>
      <c r="AA73" s="100" t="s">
        <v>417</v>
      </c>
    </row>
    <row r="74" spans="1:27" x14ac:dyDescent="0.35">
      <c r="A74" s="92" t="s">
        <v>416</v>
      </c>
      <c r="B74" s="92" t="s">
        <v>415</v>
      </c>
      <c r="C74" s="92" t="s">
        <v>414</v>
      </c>
      <c r="D74" s="92" t="s">
        <v>152</v>
      </c>
      <c r="E74" s="96">
        <v>48161</v>
      </c>
      <c r="F74" s="92" t="s">
        <v>150</v>
      </c>
      <c r="G74" s="92" t="s">
        <v>113</v>
      </c>
      <c r="H74" s="92" t="s">
        <v>4</v>
      </c>
      <c r="I74" s="95">
        <v>61.041379310344801</v>
      </c>
      <c r="J74" s="94">
        <v>54.87096774193553</v>
      </c>
      <c r="K74" s="94">
        <v>0.25806451612903225</v>
      </c>
      <c r="L74" s="94">
        <v>1.5483870967741933</v>
      </c>
      <c r="M74" s="94">
        <v>0.72903225806451621</v>
      </c>
      <c r="N74" s="94">
        <v>3.1806451612903226</v>
      </c>
      <c r="O74" s="94">
        <v>53.967741935483929</v>
      </c>
      <c r="P74" s="94">
        <v>0.25806451612903225</v>
      </c>
      <c r="Q74" s="94">
        <v>0</v>
      </c>
      <c r="R74" s="94">
        <v>1.0580645161290323</v>
      </c>
      <c r="S74" s="94">
        <v>0</v>
      </c>
      <c r="T74" s="94">
        <v>0.49032258064516132</v>
      </c>
      <c r="U74" s="94">
        <v>55.85806451612909</v>
      </c>
      <c r="V74" s="94">
        <v>32.12258064516125</v>
      </c>
      <c r="W74" s="97" t="s">
        <v>114</v>
      </c>
      <c r="X74" s="92" t="s">
        <v>280</v>
      </c>
      <c r="Y74" s="91">
        <v>44973</v>
      </c>
      <c r="Z74" s="91" t="s">
        <v>279</v>
      </c>
      <c r="AA74" s="100" t="s">
        <v>278</v>
      </c>
    </row>
    <row r="75" spans="1:27" ht="15.65" customHeight="1" x14ac:dyDescent="0.35">
      <c r="A75" s="92" t="s">
        <v>413</v>
      </c>
      <c r="B75" s="92" t="s">
        <v>412</v>
      </c>
      <c r="C75" s="92" t="s">
        <v>411</v>
      </c>
      <c r="D75" s="92" t="s">
        <v>166</v>
      </c>
      <c r="E75" s="96">
        <v>96950</v>
      </c>
      <c r="F75" s="92" t="s">
        <v>140</v>
      </c>
      <c r="G75" s="92" t="s">
        <v>126</v>
      </c>
      <c r="H75" s="92" t="s">
        <v>105</v>
      </c>
      <c r="I75" s="95">
        <v>59</v>
      </c>
      <c r="J75" s="94">
        <v>0</v>
      </c>
      <c r="K75" s="94">
        <v>3.5870967741935478</v>
      </c>
      <c r="L75" s="94">
        <v>1.1548387096774193</v>
      </c>
      <c r="M75" s="94">
        <v>0.98709677419354835</v>
      </c>
      <c r="N75" s="94">
        <v>5.4451612903225808</v>
      </c>
      <c r="O75" s="94">
        <v>0</v>
      </c>
      <c r="P75" s="94">
        <v>0.28387096774193549</v>
      </c>
      <c r="Q75" s="94">
        <v>0</v>
      </c>
      <c r="R75" s="94">
        <v>5.4838709677419351</v>
      </c>
      <c r="S75" s="94">
        <v>0</v>
      </c>
      <c r="T75" s="94">
        <v>0</v>
      </c>
      <c r="U75" s="94">
        <v>0.24516129032258063</v>
      </c>
      <c r="V75" s="94">
        <v>5.7290322580645165</v>
      </c>
      <c r="W75" s="97" t="s">
        <v>114</v>
      </c>
      <c r="X75" s="92" t="s">
        <v>163</v>
      </c>
      <c r="Y75" s="91">
        <v>44618</v>
      </c>
      <c r="Z75" s="91" t="s">
        <v>331</v>
      </c>
      <c r="AA75" s="91" t="s">
        <v>278</v>
      </c>
    </row>
    <row r="76" spans="1:27" x14ac:dyDescent="0.35">
      <c r="A76" s="92" t="s">
        <v>410</v>
      </c>
      <c r="B76" s="92" t="s">
        <v>409</v>
      </c>
      <c r="C76" s="92" t="s">
        <v>408</v>
      </c>
      <c r="D76" s="92" t="s">
        <v>136</v>
      </c>
      <c r="E76" s="96">
        <v>16866</v>
      </c>
      <c r="F76" s="92" t="s">
        <v>137</v>
      </c>
      <c r="G76" s="92" t="s">
        <v>104</v>
      </c>
      <c r="H76" s="92" t="s">
        <v>105</v>
      </c>
      <c r="I76" s="95">
        <v>75.031203566121803</v>
      </c>
      <c r="J76" s="94">
        <v>224.42580645161257</v>
      </c>
      <c r="K76" s="94">
        <v>63.361290322580665</v>
      </c>
      <c r="L76" s="94">
        <v>522.32258064516054</v>
      </c>
      <c r="M76" s="94">
        <v>406.11612903225796</v>
      </c>
      <c r="N76" s="94">
        <v>619.67741935483753</v>
      </c>
      <c r="O76" s="94">
        <v>549.13548387096716</v>
      </c>
      <c r="P76" s="94">
        <v>24.535483870967738</v>
      </c>
      <c r="Q76" s="94">
        <v>22.877419354838711</v>
      </c>
      <c r="R76" s="94">
        <v>289.58064516129031</v>
      </c>
      <c r="S76" s="94">
        <v>82.19354838709674</v>
      </c>
      <c r="T76" s="94">
        <v>62.819354838709693</v>
      </c>
      <c r="U76" s="94">
        <v>781.6322580645151</v>
      </c>
      <c r="V76" s="94">
        <v>698.27096774193296</v>
      </c>
      <c r="W76" s="97">
        <v>800</v>
      </c>
      <c r="X76" s="92" t="s">
        <v>280</v>
      </c>
      <c r="Y76" s="91">
        <v>44987</v>
      </c>
      <c r="Z76" s="91" t="s">
        <v>287</v>
      </c>
      <c r="AA76" s="100" t="s">
        <v>278</v>
      </c>
    </row>
    <row r="77" spans="1:27" ht="15.65" customHeight="1" x14ac:dyDescent="0.35">
      <c r="A77" s="92" t="s">
        <v>407</v>
      </c>
      <c r="B77" s="92" t="s">
        <v>406</v>
      </c>
      <c r="C77" s="92" t="s">
        <v>405</v>
      </c>
      <c r="D77" s="92" t="s">
        <v>108</v>
      </c>
      <c r="E77" s="96">
        <v>77301</v>
      </c>
      <c r="F77" s="92" t="s">
        <v>125</v>
      </c>
      <c r="G77" s="92" t="s">
        <v>110</v>
      </c>
      <c r="H77" s="92" t="s">
        <v>105</v>
      </c>
      <c r="I77" s="95">
        <v>40.417866731754899</v>
      </c>
      <c r="J77" s="94">
        <v>394.79354838709469</v>
      </c>
      <c r="K77" s="94">
        <v>431.62580645161165</v>
      </c>
      <c r="L77" s="94">
        <v>233.35483870967718</v>
      </c>
      <c r="M77" s="94">
        <v>140.43225806451608</v>
      </c>
      <c r="N77" s="94">
        <v>529.11612903225557</v>
      </c>
      <c r="O77" s="94">
        <v>566.96774193548572</v>
      </c>
      <c r="P77" s="94">
        <v>33.290322580645167</v>
      </c>
      <c r="Q77" s="94">
        <v>70.832258064516139</v>
      </c>
      <c r="R77" s="94">
        <v>235.79354838709659</v>
      </c>
      <c r="S77" s="94">
        <v>117.81290322580642</v>
      </c>
      <c r="T77" s="94">
        <v>77.799999999999969</v>
      </c>
      <c r="U77" s="94">
        <v>768.79999999999836</v>
      </c>
      <c r="V77" s="94">
        <v>746.52258064515968</v>
      </c>
      <c r="W77" s="97">
        <v>750</v>
      </c>
      <c r="X77" s="92" t="s">
        <v>280</v>
      </c>
      <c r="Y77" s="91">
        <v>45267</v>
      </c>
      <c r="Z77" s="91" t="s">
        <v>287</v>
      </c>
      <c r="AA77" s="91" t="s">
        <v>278</v>
      </c>
    </row>
    <row r="78" spans="1:27" x14ac:dyDescent="0.35">
      <c r="A78" s="92" t="s">
        <v>404</v>
      </c>
      <c r="B78" s="92" t="s">
        <v>403</v>
      </c>
      <c r="C78" s="92" t="s">
        <v>400</v>
      </c>
      <c r="D78" s="92" t="s">
        <v>147</v>
      </c>
      <c r="E78" s="96">
        <v>89060</v>
      </c>
      <c r="F78" s="92" t="s">
        <v>148</v>
      </c>
      <c r="G78" s="92" t="s">
        <v>119</v>
      </c>
      <c r="H78" s="92" t="s">
        <v>105</v>
      </c>
      <c r="I78" s="95">
        <v>42.9985775248933</v>
      </c>
      <c r="J78" s="94">
        <v>97.670967741935627</v>
      </c>
      <c r="K78" s="94">
        <v>40.967741935483886</v>
      </c>
      <c r="L78" s="94">
        <v>39.632258064516144</v>
      </c>
      <c r="M78" s="94">
        <v>37.780645161290323</v>
      </c>
      <c r="N78" s="94">
        <v>104.76129032258075</v>
      </c>
      <c r="O78" s="94">
        <v>111.29032258064537</v>
      </c>
      <c r="P78" s="94">
        <v>0</v>
      </c>
      <c r="Q78" s="94">
        <v>0</v>
      </c>
      <c r="R78" s="94">
        <v>44.651612903225811</v>
      </c>
      <c r="S78" s="94">
        <v>15.232258064516129</v>
      </c>
      <c r="T78" s="94">
        <v>12.735483870967737</v>
      </c>
      <c r="U78" s="94">
        <v>143.43225806451619</v>
      </c>
      <c r="V78" s="94">
        <v>172.81290322580625</v>
      </c>
      <c r="W78" s="97" t="s">
        <v>114</v>
      </c>
      <c r="X78" s="92" t="s">
        <v>280</v>
      </c>
      <c r="Y78" s="91">
        <v>45015</v>
      </c>
      <c r="Z78" s="91" t="s">
        <v>127</v>
      </c>
      <c r="AA78" s="91" t="s">
        <v>278</v>
      </c>
    </row>
    <row r="79" spans="1:27" ht="15.65" customHeight="1" x14ac:dyDescent="0.35">
      <c r="A79" s="92" t="s">
        <v>402</v>
      </c>
      <c r="B79" s="92" t="s">
        <v>401</v>
      </c>
      <c r="C79" s="92" t="s">
        <v>400</v>
      </c>
      <c r="D79" s="92" t="s">
        <v>147</v>
      </c>
      <c r="E79" s="96">
        <v>89060</v>
      </c>
      <c r="F79" s="92" t="s">
        <v>148</v>
      </c>
      <c r="G79" s="92" t="s">
        <v>113</v>
      </c>
      <c r="H79" s="92" t="s">
        <v>105</v>
      </c>
      <c r="I79" s="95">
        <v>47.9460431654676</v>
      </c>
      <c r="J79" s="94">
        <v>7.1806451612903208</v>
      </c>
      <c r="K79" s="94">
        <v>14.690322580645162</v>
      </c>
      <c r="L79" s="94">
        <v>17.92258064516129</v>
      </c>
      <c r="M79" s="94">
        <v>30.393548387096779</v>
      </c>
      <c r="N79" s="94">
        <v>60.709677419354882</v>
      </c>
      <c r="O79" s="94">
        <v>9.4774193548387071</v>
      </c>
      <c r="P79" s="94">
        <v>0</v>
      </c>
      <c r="Q79" s="94">
        <v>0</v>
      </c>
      <c r="R79" s="94">
        <v>27.79354838709677</v>
      </c>
      <c r="S79" s="94">
        <v>8.7612903225806473</v>
      </c>
      <c r="T79" s="94">
        <v>4.7806451612903231</v>
      </c>
      <c r="U79" s="94">
        <v>28.851612903225806</v>
      </c>
      <c r="V79" s="94">
        <v>56.658064516129059</v>
      </c>
      <c r="W79" s="97" t="s">
        <v>114</v>
      </c>
      <c r="X79" s="92" t="s">
        <v>280</v>
      </c>
      <c r="Y79" s="91">
        <v>45225</v>
      </c>
      <c r="Z79" s="91" t="s">
        <v>279</v>
      </c>
      <c r="AA79" s="91" t="s">
        <v>278</v>
      </c>
    </row>
    <row r="80" spans="1:27" x14ac:dyDescent="0.35">
      <c r="A80" s="92" t="s">
        <v>397</v>
      </c>
      <c r="B80" s="92" t="s">
        <v>399</v>
      </c>
      <c r="C80" s="92" t="s">
        <v>398</v>
      </c>
      <c r="D80" s="92" t="s">
        <v>133</v>
      </c>
      <c r="E80" s="96">
        <v>32839</v>
      </c>
      <c r="F80" s="92" t="s">
        <v>7</v>
      </c>
      <c r="G80" s="92" t="s">
        <v>126</v>
      </c>
      <c r="H80" s="92" t="s">
        <v>105</v>
      </c>
      <c r="I80" s="95">
        <v>1.89922480620155</v>
      </c>
      <c r="J80" s="94">
        <v>0.12903225806451613</v>
      </c>
      <c r="K80" s="94">
        <v>0.45806451612903204</v>
      </c>
      <c r="L80" s="94">
        <v>0.79354838709677478</v>
      </c>
      <c r="M80" s="94">
        <v>0.25161290322580632</v>
      </c>
      <c r="N80" s="94">
        <v>0.86451612903225894</v>
      </c>
      <c r="O80" s="94">
        <v>0.6322580645161292</v>
      </c>
      <c r="P80" s="94">
        <v>7.0967741935483872E-2</v>
      </c>
      <c r="Q80" s="94">
        <v>6.4516129032258063E-2</v>
      </c>
      <c r="R80" s="94">
        <v>4.5161290322580643E-2</v>
      </c>
      <c r="S80" s="94">
        <v>1.2903225806451613E-2</v>
      </c>
      <c r="T80" s="94">
        <v>1.935483870967742E-2</v>
      </c>
      <c r="U80" s="94">
        <v>1.5548387096774186</v>
      </c>
      <c r="V80" s="94">
        <v>1.1548387096774202</v>
      </c>
      <c r="W80" s="97" t="s">
        <v>114</v>
      </c>
      <c r="X80" s="92" t="s">
        <v>163</v>
      </c>
      <c r="Y80" s="91">
        <v>44930</v>
      </c>
      <c r="Z80" s="91" t="s">
        <v>331</v>
      </c>
      <c r="AA80" s="100" t="s">
        <v>278</v>
      </c>
    </row>
    <row r="81" spans="1:27" ht="15.65" customHeight="1" x14ac:dyDescent="0.35">
      <c r="A81" s="92" t="s">
        <v>397</v>
      </c>
      <c r="B81" s="92" t="s">
        <v>396</v>
      </c>
      <c r="C81" s="92" t="s">
        <v>395</v>
      </c>
      <c r="D81" s="92" t="s">
        <v>138</v>
      </c>
      <c r="E81" s="96">
        <v>10924</v>
      </c>
      <c r="F81" s="92" t="s">
        <v>144</v>
      </c>
      <c r="G81" s="92" t="s">
        <v>113</v>
      </c>
      <c r="H81" s="92" t="s">
        <v>105</v>
      </c>
      <c r="I81" s="95">
        <v>74.443708609271496</v>
      </c>
      <c r="J81" s="94">
        <v>24.974193548387102</v>
      </c>
      <c r="K81" s="94">
        <v>21.541935483870972</v>
      </c>
      <c r="L81" s="94">
        <v>10.825806451612902</v>
      </c>
      <c r="M81" s="94">
        <v>7.1741935483870982</v>
      </c>
      <c r="N81" s="94">
        <v>43.232258064516152</v>
      </c>
      <c r="O81" s="94">
        <v>21.283870967741944</v>
      </c>
      <c r="P81" s="94">
        <v>0</v>
      </c>
      <c r="Q81" s="94">
        <v>0</v>
      </c>
      <c r="R81" s="94">
        <v>9.5032258064516135</v>
      </c>
      <c r="S81" s="94">
        <v>7.354838709677419</v>
      </c>
      <c r="T81" s="94">
        <v>11.335483870967742</v>
      </c>
      <c r="U81" s="94">
        <v>36.32258064516131</v>
      </c>
      <c r="V81" s="94">
        <v>42.68387096774196</v>
      </c>
      <c r="W81" s="97" t="s">
        <v>114</v>
      </c>
      <c r="X81" s="92" t="s">
        <v>280</v>
      </c>
      <c r="Y81" s="91">
        <v>45260</v>
      </c>
      <c r="Z81" s="91" t="s">
        <v>279</v>
      </c>
      <c r="AA81" s="91" t="s">
        <v>278</v>
      </c>
    </row>
    <row r="82" spans="1:27" x14ac:dyDescent="0.35">
      <c r="A82" s="92" t="s">
        <v>394</v>
      </c>
      <c r="B82" s="92" t="s">
        <v>393</v>
      </c>
      <c r="C82" s="92" t="s">
        <v>392</v>
      </c>
      <c r="D82" s="92" t="s">
        <v>123</v>
      </c>
      <c r="E82" s="96">
        <v>88081</v>
      </c>
      <c r="F82" s="92" t="s">
        <v>124</v>
      </c>
      <c r="G82" s="92" t="s">
        <v>104</v>
      </c>
      <c r="H82" s="92" t="s">
        <v>105</v>
      </c>
      <c r="I82" s="95">
        <v>38.894460641399398</v>
      </c>
      <c r="J82" s="94">
        <v>789.8064516128785</v>
      </c>
      <c r="K82" s="94">
        <v>62.322580645161239</v>
      </c>
      <c r="L82" s="94">
        <v>35.22580645161289</v>
      </c>
      <c r="M82" s="94">
        <v>17.14193548387097</v>
      </c>
      <c r="N82" s="94">
        <v>95.077419354838739</v>
      </c>
      <c r="O82" s="94">
        <v>632.42580645159637</v>
      </c>
      <c r="P82" s="94">
        <v>3.2580645161290316</v>
      </c>
      <c r="Q82" s="94">
        <v>173.7354838709665</v>
      </c>
      <c r="R82" s="94">
        <v>16.21290322580645</v>
      </c>
      <c r="S82" s="94">
        <v>8.1935483870967722</v>
      </c>
      <c r="T82" s="94">
        <v>38.103225806451583</v>
      </c>
      <c r="U82" s="94">
        <v>841.98709677416775</v>
      </c>
      <c r="V82" s="94">
        <v>704.4774193548169</v>
      </c>
      <c r="W82" s="97">
        <v>500</v>
      </c>
      <c r="X82" s="92" t="s">
        <v>280</v>
      </c>
      <c r="Y82" s="91">
        <v>45246</v>
      </c>
      <c r="Z82" s="91" t="s">
        <v>287</v>
      </c>
      <c r="AA82" s="91" t="s">
        <v>278</v>
      </c>
    </row>
    <row r="83" spans="1:27" x14ac:dyDescent="0.35">
      <c r="A83" s="92" t="s">
        <v>391</v>
      </c>
      <c r="B83" s="92" t="s">
        <v>390</v>
      </c>
      <c r="C83" s="92" t="s">
        <v>389</v>
      </c>
      <c r="D83" s="92" t="s">
        <v>9</v>
      </c>
      <c r="E83" s="96">
        <v>35447</v>
      </c>
      <c r="F83" s="92" t="s">
        <v>112</v>
      </c>
      <c r="G83" s="92" t="s">
        <v>113</v>
      </c>
      <c r="H83" s="92" t="s">
        <v>105</v>
      </c>
      <c r="I83" s="95">
        <v>3.0307262569832401</v>
      </c>
      <c r="J83" s="94">
        <v>3.0322580645161263</v>
      </c>
      <c r="K83" s="94">
        <v>7.3290322580644993</v>
      </c>
      <c r="L83" s="94">
        <v>7.6903225806451587</v>
      </c>
      <c r="M83" s="94">
        <v>3.1483870967741949</v>
      </c>
      <c r="N83" s="94">
        <v>11.34193548387095</v>
      </c>
      <c r="O83" s="94">
        <v>6.7096774193548328</v>
      </c>
      <c r="P83" s="94">
        <v>2.7806451612903254</v>
      </c>
      <c r="Q83" s="94">
        <v>0.36774193548387091</v>
      </c>
      <c r="R83" s="94">
        <v>0.33548387096774196</v>
      </c>
      <c r="S83" s="94">
        <v>9.0322580645161299E-2</v>
      </c>
      <c r="T83" s="94">
        <v>1.935483870967742E-2</v>
      </c>
      <c r="U83" s="94">
        <v>20.75483870967749</v>
      </c>
      <c r="V83" s="94">
        <v>16.322580645161278</v>
      </c>
      <c r="W83" s="97" t="s">
        <v>114</v>
      </c>
      <c r="X83" s="92" t="s">
        <v>280</v>
      </c>
      <c r="Y83" s="91">
        <v>45260</v>
      </c>
      <c r="Z83" s="91" t="s">
        <v>279</v>
      </c>
      <c r="AA83" s="91" t="s">
        <v>278</v>
      </c>
    </row>
    <row r="84" spans="1:27" ht="15.65" customHeight="1" x14ac:dyDescent="0.35">
      <c r="A84" s="92" t="s">
        <v>388</v>
      </c>
      <c r="B84" s="92" t="s">
        <v>387</v>
      </c>
      <c r="C84" s="92" t="s">
        <v>386</v>
      </c>
      <c r="D84" s="92" t="s">
        <v>156</v>
      </c>
      <c r="E84" s="96">
        <v>68949</v>
      </c>
      <c r="F84" s="92" t="s">
        <v>143</v>
      </c>
      <c r="G84" s="92" t="s">
        <v>126</v>
      </c>
      <c r="H84" s="92" t="s">
        <v>105</v>
      </c>
      <c r="I84" s="95">
        <v>56</v>
      </c>
      <c r="J84" s="94">
        <v>0.81290322580645158</v>
      </c>
      <c r="K84" s="94">
        <v>1.167741935483871</v>
      </c>
      <c r="L84" s="94">
        <v>3.9096774193548391</v>
      </c>
      <c r="M84" s="94">
        <v>3.7290322580645165</v>
      </c>
      <c r="N84" s="94">
        <v>8.3483870967741929</v>
      </c>
      <c r="O84" s="94">
        <v>0.50967741935483868</v>
      </c>
      <c r="P84" s="94">
        <v>0.76129032258064511</v>
      </c>
      <c r="Q84" s="94">
        <v>0</v>
      </c>
      <c r="R84" s="94">
        <v>4.3677419354838714</v>
      </c>
      <c r="S84" s="94">
        <v>0.93548387096774188</v>
      </c>
      <c r="T84" s="94">
        <v>0.93548387096774199</v>
      </c>
      <c r="U84" s="94">
        <v>3.3806451612903228</v>
      </c>
      <c r="V84" s="94">
        <v>7.2322580645161274</v>
      </c>
      <c r="W84" s="97" t="s">
        <v>114</v>
      </c>
      <c r="X84" s="92" t="s">
        <v>280</v>
      </c>
      <c r="Y84" s="91">
        <v>45015</v>
      </c>
      <c r="Z84" s="91" t="s">
        <v>364</v>
      </c>
      <c r="AA84" s="91" t="s">
        <v>278</v>
      </c>
    </row>
    <row r="85" spans="1:27" ht="15.65" customHeight="1" x14ac:dyDescent="0.35">
      <c r="A85" s="92" t="s">
        <v>385</v>
      </c>
      <c r="B85" s="92" t="s">
        <v>384</v>
      </c>
      <c r="C85" s="92" t="s">
        <v>383</v>
      </c>
      <c r="D85" s="92" t="s">
        <v>108</v>
      </c>
      <c r="E85" s="96">
        <v>78566</v>
      </c>
      <c r="F85" s="92" t="s">
        <v>288</v>
      </c>
      <c r="G85" s="92" t="s">
        <v>122</v>
      </c>
      <c r="H85" s="92" t="s">
        <v>105</v>
      </c>
      <c r="I85" s="95">
        <v>10.875866622647701</v>
      </c>
      <c r="J85" s="94">
        <v>995.32903225801545</v>
      </c>
      <c r="K85" s="94">
        <v>45.78709677419355</v>
      </c>
      <c r="L85" s="94">
        <v>5.5032258064516153</v>
      </c>
      <c r="M85" s="94">
        <v>33.690322580645194</v>
      </c>
      <c r="N85" s="94">
        <v>136.95483870967652</v>
      </c>
      <c r="O85" s="94">
        <v>938.34838709672999</v>
      </c>
      <c r="P85" s="94">
        <v>6.4516129032258077E-2</v>
      </c>
      <c r="Q85" s="94">
        <v>4.9419354838709753</v>
      </c>
      <c r="R85" s="94">
        <v>41.670967741935492</v>
      </c>
      <c r="S85" s="94">
        <v>32.335483870967749</v>
      </c>
      <c r="T85" s="94">
        <v>36.419354838709687</v>
      </c>
      <c r="U85" s="94">
        <v>969.88387096769225</v>
      </c>
      <c r="V85" s="94">
        <v>667.6387096773808</v>
      </c>
      <c r="W85" s="97">
        <v>650</v>
      </c>
      <c r="X85" s="92" t="s">
        <v>280</v>
      </c>
      <c r="Y85" s="91">
        <v>45022</v>
      </c>
      <c r="Z85" s="91" t="s">
        <v>287</v>
      </c>
      <c r="AA85" s="91" t="s">
        <v>278</v>
      </c>
    </row>
    <row r="86" spans="1:27" ht="15.65" customHeight="1" x14ac:dyDescent="0.35">
      <c r="A86" s="92" t="s">
        <v>382</v>
      </c>
      <c r="B86" s="92" t="s">
        <v>381</v>
      </c>
      <c r="C86" s="92" t="s">
        <v>380</v>
      </c>
      <c r="D86" s="92" t="s">
        <v>136</v>
      </c>
      <c r="E86" s="96">
        <v>18428</v>
      </c>
      <c r="F86" s="92" t="s">
        <v>137</v>
      </c>
      <c r="G86" s="92" t="s">
        <v>113</v>
      </c>
      <c r="H86" s="92" t="s">
        <v>4</v>
      </c>
      <c r="I86" s="95">
        <v>28.3056426332288</v>
      </c>
      <c r="J86" s="94">
        <v>40.045161290322589</v>
      </c>
      <c r="K86" s="94">
        <v>7.9548387096774196</v>
      </c>
      <c r="L86" s="94">
        <v>31.987096774193514</v>
      </c>
      <c r="M86" s="94">
        <v>42.051612903225795</v>
      </c>
      <c r="N86" s="94">
        <v>67.896774193548396</v>
      </c>
      <c r="O86" s="94">
        <v>54.141935483870995</v>
      </c>
      <c r="P86" s="94">
        <v>0</v>
      </c>
      <c r="Q86" s="94">
        <v>0</v>
      </c>
      <c r="R86" s="94">
        <v>20.264516129032259</v>
      </c>
      <c r="S86" s="94">
        <v>3.8258064516129027</v>
      </c>
      <c r="T86" s="94">
        <v>4.4387096774193546</v>
      </c>
      <c r="U86" s="94">
        <v>93.509677419354716</v>
      </c>
      <c r="V86" s="94">
        <v>110.66451612903212</v>
      </c>
      <c r="W86" s="97">
        <v>100</v>
      </c>
      <c r="X86" s="92" t="s">
        <v>280</v>
      </c>
      <c r="Y86" s="91">
        <v>45029</v>
      </c>
      <c r="Z86" s="91" t="s">
        <v>287</v>
      </c>
      <c r="AA86" s="91" t="s">
        <v>278</v>
      </c>
    </row>
    <row r="87" spans="1:27" x14ac:dyDescent="0.35">
      <c r="A87" s="92" t="s">
        <v>379</v>
      </c>
      <c r="B87" s="92" t="s">
        <v>378</v>
      </c>
      <c r="C87" s="92" t="s">
        <v>377</v>
      </c>
      <c r="D87" s="92" t="s">
        <v>133</v>
      </c>
      <c r="E87" s="96">
        <v>33762</v>
      </c>
      <c r="F87" s="92" t="s">
        <v>7</v>
      </c>
      <c r="G87" s="92" t="s">
        <v>126</v>
      </c>
      <c r="H87" s="92" t="s">
        <v>105</v>
      </c>
      <c r="I87" s="95">
        <v>1.7293729372937301</v>
      </c>
      <c r="J87" s="94">
        <v>0.52258064516129044</v>
      </c>
      <c r="K87" s="94">
        <v>0.65806451612903261</v>
      </c>
      <c r="L87" s="94">
        <v>1.5161290322580632</v>
      </c>
      <c r="M87" s="94">
        <v>0.71612903225806501</v>
      </c>
      <c r="N87" s="94">
        <v>1.7999999999999989</v>
      </c>
      <c r="O87" s="94">
        <v>1.5354838709677405</v>
      </c>
      <c r="P87" s="94">
        <v>6.4516129032258064E-3</v>
      </c>
      <c r="Q87" s="94">
        <v>7.0967741935483872E-2</v>
      </c>
      <c r="R87" s="94">
        <v>0</v>
      </c>
      <c r="S87" s="94">
        <v>1.935483870967742E-2</v>
      </c>
      <c r="T87" s="94">
        <v>6.4516129032258064E-3</v>
      </c>
      <c r="U87" s="94">
        <v>3.3870967741935361</v>
      </c>
      <c r="V87" s="94">
        <v>2.2774193548387025</v>
      </c>
      <c r="W87" s="97" t="s">
        <v>114</v>
      </c>
      <c r="X87" s="92" t="s">
        <v>163</v>
      </c>
      <c r="Y87" s="91">
        <v>44519</v>
      </c>
      <c r="Z87" s="91" t="s">
        <v>331</v>
      </c>
      <c r="AA87" s="91" t="s">
        <v>278</v>
      </c>
    </row>
    <row r="88" spans="1:27" ht="15.65" customHeight="1" x14ac:dyDescent="0.35">
      <c r="A88" s="92" t="s">
        <v>376</v>
      </c>
      <c r="B88" s="92" t="s">
        <v>375</v>
      </c>
      <c r="C88" s="92" t="s">
        <v>374</v>
      </c>
      <c r="D88" s="92" t="s">
        <v>111</v>
      </c>
      <c r="E88" s="96">
        <v>70576</v>
      </c>
      <c r="F88" s="92" t="s">
        <v>112</v>
      </c>
      <c r="G88" s="92" t="s">
        <v>104</v>
      </c>
      <c r="H88" s="92" t="s">
        <v>4</v>
      </c>
      <c r="I88" s="95">
        <v>21.294573643410899</v>
      </c>
      <c r="J88" s="94">
        <v>249.19354838709648</v>
      </c>
      <c r="K88" s="94">
        <v>34.154838709677435</v>
      </c>
      <c r="L88" s="94">
        <v>41.29677419354833</v>
      </c>
      <c r="M88" s="94">
        <v>18.606451612903257</v>
      </c>
      <c r="N88" s="94">
        <v>77.748387096774039</v>
      </c>
      <c r="O88" s="94">
        <v>265.50322580645042</v>
      </c>
      <c r="P88" s="94">
        <v>0</v>
      </c>
      <c r="Q88" s="94">
        <v>0</v>
      </c>
      <c r="R88" s="94">
        <v>13.438709677419356</v>
      </c>
      <c r="S88" s="94">
        <v>5.5548387096774166</v>
      </c>
      <c r="T88" s="94">
        <v>7.5741935483870879</v>
      </c>
      <c r="U88" s="94">
        <v>316.68387096774183</v>
      </c>
      <c r="V88" s="94">
        <v>309.65806451612889</v>
      </c>
      <c r="W88" s="97" t="s">
        <v>114</v>
      </c>
      <c r="X88" s="92" t="s">
        <v>280</v>
      </c>
      <c r="Y88" s="91">
        <v>44603</v>
      </c>
      <c r="Z88" s="91" t="s">
        <v>287</v>
      </c>
      <c r="AA88" s="91" t="s">
        <v>278</v>
      </c>
    </row>
    <row r="89" spans="1:27" ht="15.65" customHeight="1" x14ac:dyDescent="0.35">
      <c r="A89" s="92" t="s">
        <v>373</v>
      </c>
      <c r="B89" s="92" t="s">
        <v>372</v>
      </c>
      <c r="C89" s="92" t="s">
        <v>371</v>
      </c>
      <c r="D89" s="92" t="s">
        <v>6</v>
      </c>
      <c r="E89" s="96">
        <v>2360</v>
      </c>
      <c r="F89" s="92" t="s">
        <v>141</v>
      </c>
      <c r="G89" s="92" t="s">
        <v>113</v>
      </c>
      <c r="H89" s="92" t="s">
        <v>4</v>
      </c>
      <c r="I89" s="95">
        <v>40.905185185185204</v>
      </c>
      <c r="J89" s="94">
        <v>78.419354838709694</v>
      </c>
      <c r="K89" s="94">
        <v>12.161290322580646</v>
      </c>
      <c r="L89" s="94">
        <v>44.535483870967738</v>
      </c>
      <c r="M89" s="94">
        <v>39.038709677419384</v>
      </c>
      <c r="N89" s="94">
        <v>54.541935483870951</v>
      </c>
      <c r="O89" s="94">
        <v>119.61290322580638</v>
      </c>
      <c r="P89" s="94">
        <v>0</v>
      </c>
      <c r="Q89" s="94">
        <v>0</v>
      </c>
      <c r="R89" s="94">
        <v>12.264516129032256</v>
      </c>
      <c r="S89" s="94">
        <v>4.2064516129032254</v>
      </c>
      <c r="T89" s="94">
        <v>4.3483870967741938</v>
      </c>
      <c r="U89" s="94">
        <v>153.33548387096738</v>
      </c>
      <c r="V89" s="94">
        <v>114.65161290322565</v>
      </c>
      <c r="W89" s="97" t="s">
        <v>114</v>
      </c>
      <c r="X89" s="92" t="s">
        <v>280</v>
      </c>
      <c r="Y89" s="91">
        <v>45267</v>
      </c>
      <c r="Z89" s="91" t="s">
        <v>279</v>
      </c>
      <c r="AA89" s="91" t="s">
        <v>278</v>
      </c>
    </row>
    <row r="90" spans="1:27" ht="15.65" customHeight="1" x14ac:dyDescent="0.35">
      <c r="A90" s="92" t="s">
        <v>370</v>
      </c>
      <c r="B90" s="92" t="s">
        <v>369</v>
      </c>
      <c r="C90" s="92" t="s">
        <v>368</v>
      </c>
      <c r="D90" s="92" t="s">
        <v>108</v>
      </c>
      <c r="E90" s="96">
        <v>77351</v>
      </c>
      <c r="F90" s="92" t="s">
        <v>125</v>
      </c>
      <c r="G90" s="92" t="s">
        <v>104</v>
      </c>
      <c r="H90" s="92" t="s">
        <v>4</v>
      </c>
      <c r="I90" s="95">
        <v>36.416119962511701</v>
      </c>
      <c r="J90" s="94">
        <v>750.56129032257616</v>
      </c>
      <c r="K90" s="94">
        <v>2.574193548387095</v>
      </c>
      <c r="L90" s="94">
        <v>0.61290322580645151</v>
      </c>
      <c r="M90" s="94">
        <v>0.32903225806451614</v>
      </c>
      <c r="N90" s="94">
        <v>3.0516129032258061</v>
      </c>
      <c r="O90" s="94">
        <v>751.02580645160822</v>
      </c>
      <c r="P90" s="94">
        <v>0</v>
      </c>
      <c r="Q90" s="94">
        <v>0</v>
      </c>
      <c r="R90" s="94">
        <v>0</v>
      </c>
      <c r="S90" s="94">
        <v>0.2129032258064516</v>
      </c>
      <c r="T90" s="94">
        <v>2.0064516129032262</v>
      </c>
      <c r="U90" s="94">
        <v>751.85806451612439</v>
      </c>
      <c r="V90" s="94">
        <v>272.35483870967886</v>
      </c>
      <c r="W90" s="97">
        <v>350</v>
      </c>
      <c r="X90" s="92" t="s">
        <v>280</v>
      </c>
      <c r="Y90" s="91">
        <v>44987</v>
      </c>
      <c r="Z90" s="91" t="s">
        <v>279</v>
      </c>
      <c r="AA90" s="91" t="s">
        <v>278</v>
      </c>
    </row>
    <row r="91" spans="1:27" ht="15.65" customHeight="1" x14ac:dyDescent="0.35">
      <c r="A91" s="92" t="s">
        <v>367</v>
      </c>
      <c r="B91" s="92" t="s">
        <v>366</v>
      </c>
      <c r="C91" s="92" t="s">
        <v>365</v>
      </c>
      <c r="D91" s="92" t="s">
        <v>158</v>
      </c>
      <c r="E91" s="96">
        <v>50313</v>
      </c>
      <c r="F91" s="92" t="s">
        <v>143</v>
      </c>
      <c r="G91" s="92" t="s">
        <v>126</v>
      </c>
      <c r="H91" s="92" t="s">
        <v>105</v>
      </c>
      <c r="I91" s="95">
        <v>46.178571428571402</v>
      </c>
      <c r="J91" s="94">
        <v>3.9548387096774196</v>
      </c>
      <c r="K91" s="94">
        <v>4.6387096774193548</v>
      </c>
      <c r="L91" s="94">
        <v>6.2774193548387114</v>
      </c>
      <c r="M91" s="94">
        <v>8.8516129032258064</v>
      </c>
      <c r="N91" s="94">
        <v>20.07741935483871</v>
      </c>
      <c r="O91" s="94">
        <v>3.3935483870967738</v>
      </c>
      <c r="P91" s="94">
        <v>0.25161290322580648</v>
      </c>
      <c r="Q91" s="94">
        <v>0</v>
      </c>
      <c r="R91" s="94">
        <v>6.1419354838709683</v>
      </c>
      <c r="S91" s="94">
        <v>1.0903225806451613</v>
      </c>
      <c r="T91" s="94">
        <v>0.78709677419354851</v>
      </c>
      <c r="U91" s="94">
        <v>15.703225806451613</v>
      </c>
      <c r="V91" s="94">
        <v>21.774193548387093</v>
      </c>
      <c r="W91" s="97" t="s">
        <v>114</v>
      </c>
      <c r="X91" s="92" t="s">
        <v>280</v>
      </c>
      <c r="Y91" s="91">
        <v>44952</v>
      </c>
      <c r="Z91" s="91" t="s">
        <v>364</v>
      </c>
      <c r="AA91" s="91" t="s">
        <v>278</v>
      </c>
    </row>
    <row r="92" spans="1:27" x14ac:dyDescent="0.35">
      <c r="A92" s="92" t="s">
        <v>363</v>
      </c>
      <c r="B92" s="92" t="s">
        <v>362</v>
      </c>
      <c r="C92" s="92" t="s">
        <v>361</v>
      </c>
      <c r="D92" s="92" t="s">
        <v>158</v>
      </c>
      <c r="E92" s="96">
        <v>51501</v>
      </c>
      <c r="F92" s="92" t="s">
        <v>143</v>
      </c>
      <c r="G92" s="92" t="s">
        <v>126</v>
      </c>
      <c r="H92" s="92" t="s">
        <v>105</v>
      </c>
      <c r="I92" s="95">
        <v>36.471544715447202</v>
      </c>
      <c r="J92" s="94">
        <v>2.7354838709677423</v>
      </c>
      <c r="K92" s="94">
        <v>2.6580645161290315</v>
      </c>
      <c r="L92" s="94">
        <v>9.7096774193548381</v>
      </c>
      <c r="M92" s="94">
        <v>10.19354838709677</v>
      </c>
      <c r="N92" s="94">
        <v>23.645161290322598</v>
      </c>
      <c r="O92" s="94">
        <v>1.4129032258064518</v>
      </c>
      <c r="P92" s="94">
        <v>0.23870967741935484</v>
      </c>
      <c r="Q92" s="94">
        <v>0</v>
      </c>
      <c r="R92" s="94">
        <v>5.4903225806451612</v>
      </c>
      <c r="S92" s="94">
        <v>3.0258064516129037</v>
      </c>
      <c r="T92" s="94">
        <v>1.3935483870967744</v>
      </c>
      <c r="U92" s="94">
        <v>15.387096774193546</v>
      </c>
      <c r="V92" s="94">
        <v>23.941935483870989</v>
      </c>
      <c r="W92" s="97" t="s">
        <v>114</v>
      </c>
      <c r="X92" s="92" t="s">
        <v>280</v>
      </c>
      <c r="Y92" s="91">
        <v>45232</v>
      </c>
      <c r="Z92" s="91" t="s">
        <v>279</v>
      </c>
      <c r="AA92" s="91" t="s">
        <v>278</v>
      </c>
    </row>
    <row r="93" spans="1:27" x14ac:dyDescent="0.35">
      <c r="A93" s="92" t="s">
        <v>360</v>
      </c>
      <c r="B93" s="92" t="s">
        <v>359</v>
      </c>
      <c r="C93" s="92" t="s">
        <v>358</v>
      </c>
      <c r="D93" s="92" t="s">
        <v>108</v>
      </c>
      <c r="E93" s="96">
        <v>76009</v>
      </c>
      <c r="F93" s="92" t="s">
        <v>128</v>
      </c>
      <c r="G93" s="92" t="s">
        <v>104</v>
      </c>
      <c r="H93" s="92" t="s">
        <v>105</v>
      </c>
      <c r="I93" s="95">
        <v>20.544673938268701</v>
      </c>
      <c r="J93" s="94">
        <v>177.24516129031804</v>
      </c>
      <c r="K93" s="94">
        <v>87.445161290322105</v>
      </c>
      <c r="L93" s="94">
        <v>195.65161290322538</v>
      </c>
      <c r="M93" s="94">
        <v>112.05161290322556</v>
      </c>
      <c r="N93" s="94">
        <v>275.12903225806321</v>
      </c>
      <c r="O93" s="94">
        <v>249.14193548386712</v>
      </c>
      <c r="P93" s="94">
        <v>21.767741935483876</v>
      </c>
      <c r="Q93" s="94">
        <v>26.354838709677502</v>
      </c>
      <c r="R93" s="94">
        <v>103.7677419354837</v>
      </c>
      <c r="S93" s="94">
        <v>57.651612903225825</v>
      </c>
      <c r="T93" s="94">
        <v>75.419354838709623</v>
      </c>
      <c r="U93" s="94">
        <v>335.5548387096739</v>
      </c>
      <c r="V93" s="94">
        <v>405.07741935484057</v>
      </c>
      <c r="W93" s="97">
        <v>525</v>
      </c>
      <c r="X93" s="92" t="s">
        <v>280</v>
      </c>
      <c r="Y93" s="91">
        <v>45281</v>
      </c>
      <c r="Z93" s="91" t="s">
        <v>357</v>
      </c>
      <c r="AA93" s="91" t="s">
        <v>278</v>
      </c>
    </row>
    <row r="94" spans="1:27" ht="15.65" customHeight="1" x14ac:dyDescent="0.35">
      <c r="A94" s="92" t="s">
        <v>356</v>
      </c>
      <c r="B94" s="92" t="s">
        <v>355</v>
      </c>
      <c r="C94" s="92" t="s">
        <v>354</v>
      </c>
      <c r="D94" s="92" t="s">
        <v>106</v>
      </c>
      <c r="E94" s="96">
        <v>30250</v>
      </c>
      <c r="F94" s="92" t="s">
        <v>107</v>
      </c>
      <c r="G94" s="92" t="s">
        <v>119</v>
      </c>
      <c r="H94" s="92" t="s">
        <v>105</v>
      </c>
      <c r="I94" s="95">
        <v>1.5322580645161299</v>
      </c>
      <c r="J94" s="94">
        <v>9.6774193548387108E-2</v>
      </c>
      <c r="K94" s="94">
        <v>0.19354838709677422</v>
      </c>
      <c r="L94" s="94">
        <v>0.88387096774193652</v>
      </c>
      <c r="M94" s="94">
        <v>0.64516129032258096</v>
      </c>
      <c r="N94" s="94">
        <v>1.0000000000000011</v>
      </c>
      <c r="O94" s="94">
        <v>0.81935483870967785</v>
      </c>
      <c r="P94" s="94">
        <v>0</v>
      </c>
      <c r="Q94" s="94">
        <v>0</v>
      </c>
      <c r="R94" s="94">
        <v>3.870967741935484E-2</v>
      </c>
      <c r="S94" s="94">
        <v>3.870967741935484E-2</v>
      </c>
      <c r="T94" s="94">
        <v>0</v>
      </c>
      <c r="U94" s="94">
        <v>1.7419354838709662</v>
      </c>
      <c r="V94" s="94">
        <v>1.1548387096774198</v>
      </c>
      <c r="W94" s="97" t="s">
        <v>114</v>
      </c>
      <c r="X94" s="92" t="s">
        <v>280</v>
      </c>
      <c r="Y94" s="91">
        <v>45246</v>
      </c>
      <c r="Z94" s="91" t="s">
        <v>279</v>
      </c>
      <c r="AA94" s="91" t="s">
        <v>278</v>
      </c>
    </row>
    <row r="95" spans="1:27" x14ac:dyDescent="0.35">
      <c r="A95" s="92" t="s">
        <v>353</v>
      </c>
      <c r="B95" s="92" t="s">
        <v>352</v>
      </c>
      <c r="C95" s="92" t="s">
        <v>289</v>
      </c>
      <c r="D95" s="92" t="s">
        <v>108</v>
      </c>
      <c r="E95" s="96">
        <v>78046</v>
      </c>
      <c r="F95" s="92" t="s">
        <v>288</v>
      </c>
      <c r="G95" s="92" t="s">
        <v>119</v>
      </c>
      <c r="H95" s="92" t="s">
        <v>4</v>
      </c>
      <c r="I95" s="95">
        <v>29.627977479428299</v>
      </c>
      <c r="J95" s="94">
        <v>386.11612903226143</v>
      </c>
      <c r="K95" s="94">
        <v>13.980645161290321</v>
      </c>
      <c r="L95" s="94">
        <v>19.645161290322584</v>
      </c>
      <c r="M95" s="94">
        <v>68.483870967741964</v>
      </c>
      <c r="N95" s="94">
        <v>62.032258064516171</v>
      </c>
      <c r="O95" s="94">
        <v>426.19354838710069</v>
      </c>
      <c r="P95" s="94">
        <v>0</v>
      </c>
      <c r="Q95" s="94">
        <v>0</v>
      </c>
      <c r="R95" s="94">
        <v>23.812903225806451</v>
      </c>
      <c r="S95" s="94">
        <v>13.129032258064516</v>
      </c>
      <c r="T95" s="94">
        <v>17.774193548387093</v>
      </c>
      <c r="U95" s="94">
        <v>433.5096774193587</v>
      </c>
      <c r="V95" s="94">
        <v>380.57419354839089</v>
      </c>
      <c r="W95" s="97">
        <v>275</v>
      </c>
      <c r="X95" s="92" t="s">
        <v>280</v>
      </c>
      <c r="Y95" s="91">
        <v>45281</v>
      </c>
      <c r="Z95" s="91" t="s">
        <v>279</v>
      </c>
      <c r="AA95" s="100" t="s">
        <v>278</v>
      </c>
    </row>
    <row r="96" spans="1:27" ht="15.65" customHeight="1" x14ac:dyDescent="0.35">
      <c r="A96" s="92" t="s">
        <v>351</v>
      </c>
      <c r="B96" s="92" t="s">
        <v>350</v>
      </c>
      <c r="C96" s="92" t="s">
        <v>349</v>
      </c>
      <c r="D96" s="92" t="s">
        <v>108</v>
      </c>
      <c r="E96" s="96">
        <v>79118</v>
      </c>
      <c r="F96" s="92" t="s">
        <v>128</v>
      </c>
      <c r="G96" s="92" t="s">
        <v>126</v>
      </c>
      <c r="H96" s="92" t="s">
        <v>105</v>
      </c>
      <c r="I96" s="95">
        <v>1.7789473684210499</v>
      </c>
      <c r="J96" s="94">
        <v>0.37419354838709662</v>
      </c>
      <c r="K96" s="94">
        <v>0.32258064516129026</v>
      </c>
      <c r="L96" s="94">
        <v>0.34838709677419349</v>
      </c>
      <c r="M96" s="94">
        <v>0.14193548387096772</v>
      </c>
      <c r="N96" s="94">
        <v>0.89032258064516212</v>
      </c>
      <c r="O96" s="94">
        <v>0.27096774193548384</v>
      </c>
      <c r="P96" s="94">
        <v>6.4516129032258064E-3</v>
      </c>
      <c r="Q96" s="94">
        <v>1.935483870967742E-2</v>
      </c>
      <c r="R96" s="94">
        <v>4.5161290322580643E-2</v>
      </c>
      <c r="S96" s="94">
        <v>1.935483870967742E-2</v>
      </c>
      <c r="T96" s="94">
        <v>5.8064516129032261E-2</v>
      </c>
      <c r="U96" s="94">
        <v>1.0645161290322591</v>
      </c>
      <c r="V96" s="94">
        <v>0.72258064516129072</v>
      </c>
      <c r="W96" s="97" t="s">
        <v>114</v>
      </c>
      <c r="X96" s="92" t="s">
        <v>163</v>
      </c>
      <c r="Y96" s="91">
        <v>44998</v>
      </c>
      <c r="Z96" s="91" t="s">
        <v>331</v>
      </c>
      <c r="AA96" s="91" t="s">
        <v>278</v>
      </c>
    </row>
    <row r="97" spans="1:27" x14ac:dyDescent="0.35">
      <c r="A97" s="92" t="s">
        <v>348</v>
      </c>
      <c r="B97" s="92" t="s">
        <v>347</v>
      </c>
      <c r="C97" s="92" t="s">
        <v>346</v>
      </c>
      <c r="D97" s="92" t="s">
        <v>111</v>
      </c>
      <c r="E97" s="96">
        <v>71334</v>
      </c>
      <c r="F97" s="92" t="s">
        <v>112</v>
      </c>
      <c r="G97" s="92" t="s">
        <v>104</v>
      </c>
      <c r="H97" s="92" t="s">
        <v>4</v>
      </c>
      <c r="I97" s="95">
        <v>41.246615087040603</v>
      </c>
      <c r="J97" s="94">
        <v>488.26451612903446</v>
      </c>
      <c r="K97" s="94">
        <v>11.625806451612904</v>
      </c>
      <c r="L97" s="94">
        <v>0</v>
      </c>
      <c r="M97" s="94">
        <v>0</v>
      </c>
      <c r="N97" s="94">
        <v>4.9290322580645158</v>
      </c>
      <c r="O97" s="94">
        <v>494.96129032258278</v>
      </c>
      <c r="P97" s="94">
        <v>0</v>
      </c>
      <c r="Q97" s="94">
        <v>0</v>
      </c>
      <c r="R97" s="94">
        <v>2.180645161290323</v>
      </c>
      <c r="S97" s="94">
        <v>0.29677419354838708</v>
      </c>
      <c r="T97" s="94">
        <v>0.4838709677419355</v>
      </c>
      <c r="U97" s="94">
        <v>496.92903225806663</v>
      </c>
      <c r="V97" s="94">
        <v>288.57419354838839</v>
      </c>
      <c r="W97" s="97">
        <v>361</v>
      </c>
      <c r="X97" s="92" t="s">
        <v>280</v>
      </c>
      <c r="Y97" s="91">
        <v>45246</v>
      </c>
      <c r="Z97" s="91" t="s">
        <v>287</v>
      </c>
      <c r="AA97" s="91" t="s">
        <v>278</v>
      </c>
    </row>
    <row r="98" spans="1:27" x14ac:dyDescent="0.35">
      <c r="A98" s="92" t="s">
        <v>345</v>
      </c>
      <c r="B98" s="92" t="s">
        <v>344</v>
      </c>
      <c r="C98" s="92" t="s">
        <v>343</v>
      </c>
      <c r="D98" s="92" t="s">
        <v>111</v>
      </c>
      <c r="E98" s="96">
        <v>71202</v>
      </c>
      <c r="F98" s="92" t="s">
        <v>112</v>
      </c>
      <c r="G98" s="92" t="s">
        <v>104</v>
      </c>
      <c r="H98" s="92" t="s">
        <v>4</v>
      </c>
      <c r="I98" s="95">
        <v>38.0647100424328</v>
      </c>
      <c r="J98" s="94">
        <v>746.07741935483614</v>
      </c>
      <c r="K98" s="94">
        <v>7.6838709677419343</v>
      </c>
      <c r="L98" s="94">
        <v>0.47741935483870973</v>
      </c>
      <c r="M98" s="94">
        <v>0.92258064516129035</v>
      </c>
      <c r="N98" s="94">
        <v>3.1032258064516114</v>
      </c>
      <c r="O98" s="94">
        <v>198.42580645161337</v>
      </c>
      <c r="P98" s="94">
        <v>3.9225806451612897</v>
      </c>
      <c r="Q98" s="94">
        <v>549.70967741935226</v>
      </c>
      <c r="R98" s="94">
        <v>2.0516129032258061</v>
      </c>
      <c r="S98" s="94">
        <v>0.67096774193548392</v>
      </c>
      <c r="T98" s="94">
        <v>2.5935483870967739</v>
      </c>
      <c r="U98" s="94">
        <v>749.84516129031977</v>
      </c>
      <c r="V98" s="94">
        <v>372.21935483870942</v>
      </c>
      <c r="W98" s="97">
        <v>677</v>
      </c>
      <c r="X98" s="92" t="s">
        <v>280</v>
      </c>
      <c r="Y98" s="91">
        <v>45232</v>
      </c>
      <c r="Z98" s="91" t="s">
        <v>287</v>
      </c>
      <c r="AA98" s="91" t="s">
        <v>278</v>
      </c>
    </row>
    <row r="99" spans="1:27" x14ac:dyDescent="0.35">
      <c r="A99" s="92" t="s">
        <v>342</v>
      </c>
      <c r="B99" s="92" t="s">
        <v>341</v>
      </c>
      <c r="C99" s="92" t="s">
        <v>340</v>
      </c>
      <c r="D99" s="92" t="s">
        <v>149</v>
      </c>
      <c r="E99" s="96">
        <v>44883</v>
      </c>
      <c r="F99" s="92" t="s">
        <v>150</v>
      </c>
      <c r="G99" s="92" t="s">
        <v>113</v>
      </c>
      <c r="H99" s="92" t="s">
        <v>105</v>
      </c>
      <c r="I99" s="95">
        <v>42.1868512110727</v>
      </c>
      <c r="J99" s="94">
        <v>26.167741935483857</v>
      </c>
      <c r="K99" s="94">
        <v>8.9806451612903206</v>
      </c>
      <c r="L99" s="94">
        <v>15.93548387096774</v>
      </c>
      <c r="M99" s="94">
        <v>12.535483870967736</v>
      </c>
      <c r="N99" s="94">
        <v>36.754838709677401</v>
      </c>
      <c r="O99" s="94">
        <v>18.845161290322576</v>
      </c>
      <c r="P99" s="94">
        <v>0.98064516129032242</v>
      </c>
      <c r="Q99" s="94">
        <v>7.0387096774193543</v>
      </c>
      <c r="R99" s="94">
        <v>12.245161290322583</v>
      </c>
      <c r="S99" s="94">
        <v>4.9741935483870972</v>
      </c>
      <c r="T99" s="94">
        <v>9.6838709677419335</v>
      </c>
      <c r="U99" s="94">
        <v>36.716129032258081</v>
      </c>
      <c r="V99" s="94">
        <v>50.46451612903229</v>
      </c>
      <c r="W99" s="97" t="s">
        <v>114</v>
      </c>
      <c r="X99" s="92" t="s">
        <v>280</v>
      </c>
      <c r="Y99" s="91">
        <v>45225</v>
      </c>
      <c r="Z99" s="91" t="s">
        <v>279</v>
      </c>
      <c r="AA99" s="91" t="s">
        <v>278</v>
      </c>
    </row>
    <row r="100" spans="1:27" ht="15.65" customHeight="1" x14ac:dyDescent="0.35">
      <c r="A100" s="92" t="s">
        <v>339</v>
      </c>
      <c r="B100" s="92" t="s">
        <v>338</v>
      </c>
      <c r="C100" s="92" t="s">
        <v>337</v>
      </c>
      <c r="D100" s="92" t="s">
        <v>142</v>
      </c>
      <c r="E100" s="96">
        <v>55330</v>
      </c>
      <c r="F100" s="92" t="s">
        <v>143</v>
      </c>
      <c r="G100" s="92" t="s">
        <v>113</v>
      </c>
      <c r="H100" s="92" t="s">
        <v>105</v>
      </c>
      <c r="I100" s="95">
        <v>4</v>
      </c>
      <c r="J100" s="94">
        <v>0</v>
      </c>
      <c r="K100" s="94">
        <v>0</v>
      </c>
      <c r="L100" s="94">
        <v>2.5806451612903226E-2</v>
      </c>
      <c r="M100" s="94">
        <v>1</v>
      </c>
      <c r="N100" s="94">
        <v>1</v>
      </c>
      <c r="O100" s="94">
        <v>0</v>
      </c>
      <c r="P100" s="94">
        <v>2.5806451612903226E-2</v>
      </c>
      <c r="Q100" s="94">
        <v>0</v>
      </c>
      <c r="R100" s="94">
        <v>1.0258064516129033</v>
      </c>
      <c r="S100" s="94">
        <v>0</v>
      </c>
      <c r="T100" s="94">
        <v>0</v>
      </c>
      <c r="U100" s="94">
        <v>0</v>
      </c>
      <c r="V100" s="94">
        <v>1.0258064516129033</v>
      </c>
      <c r="W100" s="97" t="s">
        <v>114</v>
      </c>
      <c r="X100" s="92" t="s">
        <v>280</v>
      </c>
      <c r="Y100" s="91">
        <v>44973</v>
      </c>
      <c r="Z100" s="91" t="s">
        <v>279</v>
      </c>
      <c r="AA100" s="91" t="s">
        <v>278</v>
      </c>
    </row>
    <row r="101" spans="1:27" ht="15.65" customHeight="1" x14ac:dyDescent="0.35">
      <c r="A101" s="92" t="s">
        <v>336</v>
      </c>
      <c r="B101" s="92" t="s">
        <v>335</v>
      </c>
      <c r="C101" s="92" t="s">
        <v>334</v>
      </c>
      <c r="D101" s="92" t="s">
        <v>115</v>
      </c>
      <c r="E101" s="96">
        <v>85349</v>
      </c>
      <c r="F101" s="92" t="s">
        <v>116</v>
      </c>
      <c r="G101" s="92" t="s">
        <v>113</v>
      </c>
      <c r="H101" s="92" t="s">
        <v>105</v>
      </c>
      <c r="I101" s="95">
        <v>5.30018939393939</v>
      </c>
      <c r="J101" s="94">
        <v>64.354838709677637</v>
      </c>
      <c r="K101" s="94">
        <v>4.0451612903225778</v>
      </c>
      <c r="L101" s="94">
        <v>0.87741935483870959</v>
      </c>
      <c r="M101" s="94">
        <v>0</v>
      </c>
      <c r="N101" s="94">
        <v>2.4709677419354814</v>
      </c>
      <c r="O101" s="94">
        <v>42.477419354839029</v>
      </c>
      <c r="P101" s="94">
        <v>0.82580645161290323</v>
      </c>
      <c r="Q101" s="94">
        <v>23.503225806451713</v>
      </c>
      <c r="R101" s="94">
        <v>5.8064516129032261E-2</v>
      </c>
      <c r="S101" s="94">
        <v>6.4516129032258064E-3</v>
      </c>
      <c r="T101" s="94">
        <v>0.18064516129032257</v>
      </c>
      <c r="U101" s="94">
        <v>69.032258064515744</v>
      </c>
      <c r="V101" s="94">
        <v>32.72903225806462</v>
      </c>
      <c r="W101" s="97">
        <v>100</v>
      </c>
      <c r="X101" s="92" t="s">
        <v>280</v>
      </c>
      <c r="Y101" s="91">
        <v>44882</v>
      </c>
      <c r="Z101" s="91" t="s">
        <v>279</v>
      </c>
      <c r="AA101" s="91" t="s">
        <v>278</v>
      </c>
    </row>
    <row r="102" spans="1:27" ht="15.65" customHeight="1" x14ac:dyDescent="0.35">
      <c r="A102" s="92" t="s">
        <v>333</v>
      </c>
      <c r="B102" s="92" t="s">
        <v>332</v>
      </c>
      <c r="C102" s="92" t="s">
        <v>195</v>
      </c>
      <c r="D102" s="92" t="s">
        <v>164</v>
      </c>
      <c r="E102" s="96">
        <v>84119</v>
      </c>
      <c r="F102" s="92" t="s">
        <v>148</v>
      </c>
      <c r="G102" s="92" t="s">
        <v>126</v>
      </c>
      <c r="H102" s="92" t="s">
        <v>105</v>
      </c>
      <c r="I102" s="95">
        <v>2.06666666666667</v>
      </c>
      <c r="J102" s="94">
        <v>0.23870967741935484</v>
      </c>
      <c r="K102" s="94">
        <v>3.1999999999999948</v>
      </c>
      <c r="L102" s="94">
        <v>0.43870967741935468</v>
      </c>
      <c r="M102" s="94">
        <v>0.2709677419354839</v>
      </c>
      <c r="N102" s="94">
        <v>2.9032258064516063</v>
      </c>
      <c r="O102" s="94">
        <v>1.0451612903225815</v>
      </c>
      <c r="P102" s="94">
        <v>0.16129032258064518</v>
      </c>
      <c r="Q102" s="94">
        <v>3.870967741935484E-2</v>
      </c>
      <c r="R102" s="94">
        <v>0.40645161290322573</v>
      </c>
      <c r="S102" s="94">
        <v>3.870967741935484E-2</v>
      </c>
      <c r="T102" s="94">
        <v>6.4516129032258077E-2</v>
      </c>
      <c r="U102" s="94">
        <v>3.6387096774193468</v>
      </c>
      <c r="V102" s="94">
        <v>3.5161290322580574</v>
      </c>
      <c r="W102" s="97" t="s">
        <v>114</v>
      </c>
      <c r="X102" s="92" t="s">
        <v>163</v>
      </c>
      <c r="Y102" s="91">
        <v>44561</v>
      </c>
      <c r="Z102" s="91" t="s">
        <v>331</v>
      </c>
      <c r="AA102" s="91" t="s">
        <v>278</v>
      </c>
    </row>
    <row r="103" spans="1:27" ht="15.65" customHeight="1" x14ac:dyDescent="0.35">
      <c r="A103" s="92" t="s">
        <v>330</v>
      </c>
      <c r="B103" s="92" t="s">
        <v>329</v>
      </c>
      <c r="C103" s="92" t="s">
        <v>328</v>
      </c>
      <c r="D103" s="92" t="s">
        <v>108</v>
      </c>
      <c r="E103" s="96">
        <v>78061</v>
      </c>
      <c r="F103" s="92" t="s">
        <v>109</v>
      </c>
      <c r="G103" s="92" t="s">
        <v>110</v>
      </c>
      <c r="H103" s="92" t="s">
        <v>105</v>
      </c>
      <c r="I103" s="95">
        <v>33.242076326002604</v>
      </c>
      <c r="J103" s="94">
        <v>1280.8709677418865</v>
      </c>
      <c r="K103" s="94">
        <v>129.61290322580632</v>
      </c>
      <c r="L103" s="94">
        <v>172.84516129032235</v>
      </c>
      <c r="M103" s="94">
        <v>73.877419354838565</v>
      </c>
      <c r="N103" s="94">
        <v>364.88387096774341</v>
      </c>
      <c r="O103" s="94">
        <v>1284.219354838661</v>
      </c>
      <c r="P103" s="94">
        <v>2.3419354838709681</v>
      </c>
      <c r="Q103" s="94">
        <v>5.7612903225806447</v>
      </c>
      <c r="R103" s="94">
        <v>88.270967741935436</v>
      </c>
      <c r="S103" s="94">
        <v>67.748387096774096</v>
      </c>
      <c r="T103" s="94">
        <v>170.39999999999972</v>
      </c>
      <c r="U103" s="94">
        <v>1330.7870967741403</v>
      </c>
      <c r="V103" s="94">
        <v>1280.761290322529</v>
      </c>
      <c r="W103" s="97">
        <v>1350</v>
      </c>
      <c r="X103" s="92" t="s">
        <v>280</v>
      </c>
      <c r="Y103" s="91">
        <v>44966</v>
      </c>
      <c r="Z103" s="91" t="s">
        <v>287</v>
      </c>
      <c r="AA103" s="91" t="s">
        <v>278</v>
      </c>
    </row>
    <row r="104" spans="1:27" x14ac:dyDescent="0.35">
      <c r="A104" s="92" t="s">
        <v>327</v>
      </c>
      <c r="B104" s="92" t="s">
        <v>326</v>
      </c>
      <c r="C104" s="92" t="s">
        <v>325</v>
      </c>
      <c r="D104" s="92" t="s">
        <v>152</v>
      </c>
      <c r="E104" s="96">
        <v>48060</v>
      </c>
      <c r="F104" s="92" t="s">
        <v>150</v>
      </c>
      <c r="G104" s="92" t="s">
        <v>113</v>
      </c>
      <c r="H104" s="92" t="s">
        <v>4</v>
      </c>
      <c r="I104" s="95">
        <v>42.796680497925301</v>
      </c>
      <c r="J104" s="94">
        <v>40.303225806451607</v>
      </c>
      <c r="K104" s="94">
        <v>11.716129032258067</v>
      </c>
      <c r="L104" s="94">
        <v>10.638709677419353</v>
      </c>
      <c r="M104" s="94">
        <v>6.8967741935483868</v>
      </c>
      <c r="N104" s="94">
        <v>34.096774193548399</v>
      </c>
      <c r="O104" s="94">
        <v>35.458064516129014</v>
      </c>
      <c r="P104" s="94">
        <v>0</v>
      </c>
      <c r="Q104" s="94">
        <v>0</v>
      </c>
      <c r="R104" s="94">
        <v>9.1032258064516149</v>
      </c>
      <c r="S104" s="94">
        <v>6.2193548387096769</v>
      </c>
      <c r="T104" s="94">
        <v>7.5225806451612902</v>
      </c>
      <c r="U104" s="94">
        <v>46.709677419354797</v>
      </c>
      <c r="V104" s="94">
        <v>61.741935483870954</v>
      </c>
      <c r="W104" s="93" t="s">
        <v>114</v>
      </c>
      <c r="X104" s="92" t="s">
        <v>280</v>
      </c>
      <c r="Y104" s="91">
        <v>45015</v>
      </c>
      <c r="Z104" s="91" t="s">
        <v>279</v>
      </c>
      <c r="AA104" s="91" t="s">
        <v>278</v>
      </c>
    </row>
    <row r="105" spans="1:27" ht="15.65" customHeight="1" x14ac:dyDescent="0.35">
      <c r="A105" s="92" t="s">
        <v>324</v>
      </c>
      <c r="B105" s="92" t="s">
        <v>323</v>
      </c>
      <c r="C105" s="92" t="s">
        <v>322</v>
      </c>
      <c r="D105" s="92" t="s">
        <v>108</v>
      </c>
      <c r="E105" s="96">
        <v>78017</v>
      </c>
      <c r="F105" s="92" t="s">
        <v>109</v>
      </c>
      <c r="G105" s="92" t="s">
        <v>104</v>
      </c>
      <c r="H105" s="92" t="s">
        <v>105</v>
      </c>
      <c r="I105" s="95">
        <v>42.843817012151497</v>
      </c>
      <c r="J105" s="94">
        <v>1838.8967741934985</v>
      </c>
      <c r="K105" s="94">
        <v>8.6709677419354829</v>
      </c>
      <c r="L105" s="94">
        <v>0.8774193548387097</v>
      </c>
      <c r="M105" s="94">
        <v>0</v>
      </c>
      <c r="N105" s="94">
        <v>0.3032258064516129</v>
      </c>
      <c r="O105" s="94">
        <v>270.27741935483868</v>
      </c>
      <c r="P105" s="94">
        <v>10.07741935483871</v>
      </c>
      <c r="Q105" s="94">
        <v>1567.7870967741617</v>
      </c>
      <c r="R105" s="94">
        <v>5.1612903225806452E-2</v>
      </c>
      <c r="S105" s="94">
        <v>7.7419354838709681E-2</v>
      </c>
      <c r="T105" s="94">
        <v>9.4064516129032274</v>
      </c>
      <c r="U105" s="94">
        <v>1838.9096774193049</v>
      </c>
      <c r="V105" s="94">
        <v>962.03225806450348</v>
      </c>
      <c r="W105" s="97">
        <v>2400</v>
      </c>
      <c r="X105" s="92" t="s">
        <v>280</v>
      </c>
      <c r="Y105" s="91">
        <v>45246</v>
      </c>
      <c r="Z105" s="91" t="s">
        <v>321</v>
      </c>
      <c r="AA105" s="91" t="s">
        <v>278</v>
      </c>
    </row>
    <row r="106" spans="1:27" ht="15.65" customHeight="1" x14ac:dyDescent="0.35">
      <c r="A106" s="92" t="s">
        <v>320</v>
      </c>
      <c r="B106" s="92" t="s">
        <v>319</v>
      </c>
      <c r="C106" s="92" t="s">
        <v>318</v>
      </c>
      <c r="D106" s="92" t="s">
        <v>155</v>
      </c>
      <c r="E106" s="96">
        <v>3820</v>
      </c>
      <c r="F106" s="92" t="s">
        <v>141</v>
      </c>
      <c r="G106" s="92" t="s">
        <v>113</v>
      </c>
      <c r="H106" s="92" t="s">
        <v>105</v>
      </c>
      <c r="I106" s="95">
        <v>72.024590163934405</v>
      </c>
      <c r="J106" s="94">
        <v>1</v>
      </c>
      <c r="K106" s="94">
        <v>0.78064516129032258</v>
      </c>
      <c r="L106" s="94">
        <v>40.509677419354837</v>
      </c>
      <c r="M106" s="94">
        <v>34.812903225806444</v>
      </c>
      <c r="N106" s="94">
        <v>37.92258064516129</v>
      </c>
      <c r="O106" s="94">
        <v>29.490322580645152</v>
      </c>
      <c r="P106" s="94">
        <v>6.2322580645161292</v>
      </c>
      <c r="Q106" s="94">
        <v>3.4580645161290322</v>
      </c>
      <c r="R106" s="94">
        <v>25.374193548387094</v>
      </c>
      <c r="S106" s="94">
        <v>4.5290322580645173</v>
      </c>
      <c r="T106" s="94">
        <v>3.9741935483870967</v>
      </c>
      <c r="U106" s="94">
        <v>43.225806451612897</v>
      </c>
      <c r="V106" s="94">
        <v>46.619354838709668</v>
      </c>
      <c r="W106" s="97" t="s">
        <v>114</v>
      </c>
      <c r="X106" s="92" t="s">
        <v>280</v>
      </c>
      <c r="Y106" s="91">
        <v>45008</v>
      </c>
      <c r="Z106" s="91" t="s">
        <v>279</v>
      </c>
      <c r="AA106" s="91" t="s">
        <v>278</v>
      </c>
    </row>
    <row r="107" spans="1:27" x14ac:dyDescent="0.35">
      <c r="A107" s="92" t="s">
        <v>317</v>
      </c>
      <c r="B107" s="92" t="s">
        <v>316</v>
      </c>
      <c r="C107" s="92" t="s">
        <v>315</v>
      </c>
      <c r="D107" s="92" t="s">
        <v>106</v>
      </c>
      <c r="E107" s="96">
        <v>31815</v>
      </c>
      <c r="F107" s="92" t="s">
        <v>107</v>
      </c>
      <c r="G107" s="92" t="s">
        <v>104</v>
      </c>
      <c r="H107" s="92" t="s">
        <v>105</v>
      </c>
      <c r="I107" s="95">
        <v>53.698980860054697</v>
      </c>
      <c r="J107" s="94">
        <v>846.70967741933214</v>
      </c>
      <c r="K107" s="94">
        <v>133.80645161290337</v>
      </c>
      <c r="L107" s="94">
        <v>263.58709677419313</v>
      </c>
      <c r="M107" s="94">
        <v>273.81935483870944</v>
      </c>
      <c r="N107" s="94">
        <v>585.79999999999916</v>
      </c>
      <c r="O107" s="94">
        <v>727.16774193546689</v>
      </c>
      <c r="P107" s="94">
        <v>30.948387096774194</v>
      </c>
      <c r="Q107" s="94">
        <v>174.00645161290379</v>
      </c>
      <c r="R107" s="94">
        <v>232.38709677419334</v>
      </c>
      <c r="S107" s="94">
        <v>100.50322580645161</v>
      </c>
      <c r="T107" s="94">
        <v>80.787096774193586</v>
      </c>
      <c r="U107" s="94">
        <v>1104.2451612902994</v>
      </c>
      <c r="V107" s="94">
        <v>994.39354838708505</v>
      </c>
      <c r="W107" s="93">
        <v>1600</v>
      </c>
      <c r="X107" s="92" t="s">
        <v>280</v>
      </c>
      <c r="Y107" s="99">
        <v>44987</v>
      </c>
      <c r="Z107" s="98" t="s">
        <v>287</v>
      </c>
      <c r="AA107" s="98" t="s">
        <v>278</v>
      </c>
    </row>
    <row r="108" spans="1:27" ht="15.65" customHeight="1" x14ac:dyDescent="0.35">
      <c r="A108" s="92" t="s">
        <v>314</v>
      </c>
      <c r="B108" s="92" t="s">
        <v>313</v>
      </c>
      <c r="C108" s="92" t="s">
        <v>312</v>
      </c>
      <c r="D108" s="92" t="s">
        <v>123</v>
      </c>
      <c r="E108" s="96">
        <v>87016</v>
      </c>
      <c r="F108" s="92" t="s">
        <v>124</v>
      </c>
      <c r="G108" s="92" t="s">
        <v>113</v>
      </c>
      <c r="H108" s="92" t="s">
        <v>4</v>
      </c>
      <c r="I108" s="95">
        <v>38.0383299110199</v>
      </c>
      <c r="J108" s="94">
        <v>358.94838709677498</v>
      </c>
      <c r="K108" s="94">
        <v>7.490322580645163</v>
      </c>
      <c r="L108" s="94">
        <v>0.3032258064516129</v>
      </c>
      <c r="M108" s="94">
        <v>0.11612903225806452</v>
      </c>
      <c r="N108" s="94">
        <v>4.2322580645161283</v>
      </c>
      <c r="O108" s="94">
        <v>362.62580645161387</v>
      </c>
      <c r="P108" s="94">
        <v>0</v>
      </c>
      <c r="Q108" s="94">
        <v>0</v>
      </c>
      <c r="R108" s="94">
        <v>0.71612903225806457</v>
      </c>
      <c r="S108" s="94">
        <v>0.43870967741935485</v>
      </c>
      <c r="T108" s="94">
        <v>2.0838709677419356</v>
      </c>
      <c r="U108" s="94">
        <v>363.61935483871071</v>
      </c>
      <c r="V108" s="94">
        <v>173.83870967741979</v>
      </c>
      <c r="W108" s="97">
        <v>505</v>
      </c>
      <c r="X108" s="92" t="s">
        <v>280</v>
      </c>
      <c r="Y108" s="91">
        <v>45218</v>
      </c>
      <c r="Z108" s="91" t="s">
        <v>287</v>
      </c>
      <c r="AA108" s="91" t="s">
        <v>278</v>
      </c>
    </row>
    <row r="109" spans="1:27" x14ac:dyDescent="0.35">
      <c r="A109" s="92" t="s">
        <v>311</v>
      </c>
      <c r="B109" s="92" t="s">
        <v>310</v>
      </c>
      <c r="C109" s="92" t="s">
        <v>309</v>
      </c>
      <c r="D109" s="92" t="s">
        <v>146</v>
      </c>
      <c r="E109" s="96">
        <v>74103</v>
      </c>
      <c r="F109" s="92" t="s">
        <v>128</v>
      </c>
      <c r="G109" s="92" t="s">
        <v>113</v>
      </c>
      <c r="H109" s="92" t="s">
        <v>105</v>
      </c>
      <c r="I109" s="95">
        <v>2.2408163265306098</v>
      </c>
      <c r="J109" s="94">
        <v>0.79354838709677455</v>
      </c>
      <c r="K109" s="94">
        <v>1.0129032258064523</v>
      </c>
      <c r="L109" s="94">
        <v>1.1032258064516134</v>
      </c>
      <c r="M109" s="94">
        <v>0.69677419354838732</v>
      </c>
      <c r="N109" s="94">
        <v>2.6258064516129012</v>
      </c>
      <c r="O109" s="94">
        <v>0.81935483870967796</v>
      </c>
      <c r="P109" s="94">
        <v>7.7419354838709681E-2</v>
      </c>
      <c r="Q109" s="94">
        <v>8.387096774193549E-2</v>
      </c>
      <c r="R109" s="94">
        <v>0.28387096774193543</v>
      </c>
      <c r="S109" s="94">
        <v>0.23225806451612899</v>
      </c>
      <c r="T109" s="94">
        <v>0.12258064516129034</v>
      </c>
      <c r="U109" s="94">
        <v>2.967741935483867</v>
      </c>
      <c r="V109" s="94">
        <v>2.3483870967741907</v>
      </c>
      <c r="W109" s="97" t="s">
        <v>114</v>
      </c>
      <c r="X109" s="92" t="s">
        <v>280</v>
      </c>
      <c r="Y109" s="91">
        <v>45106</v>
      </c>
      <c r="Z109" s="91" t="s">
        <v>279</v>
      </c>
      <c r="AA109" s="91" t="s">
        <v>278</v>
      </c>
    </row>
    <row r="110" spans="1:27" x14ac:dyDescent="0.35">
      <c r="A110" s="92" t="s">
        <v>308</v>
      </c>
      <c r="B110" s="92" t="s">
        <v>307</v>
      </c>
      <c r="C110" s="92" t="s">
        <v>306</v>
      </c>
      <c r="D110" s="92" t="s">
        <v>302</v>
      </c>
      <c r="E110" s="96">
        <v>5403</v>
      </c>
      <c r="F110" s="92" t="s">
        <v>141</v>
      </c>
      <c r="G110" s="92" t="s">
        <v>113</v>
      </c>
      <c r="H110" s="92" t="s">
        <v>105</v>
      </c>
      <c r="I110" s="95">
        <v>2.35</v>
      </c>
      <c r="J110" s="94">
        <v>1.8774193548387099</v>
      </c>
      <c r="K110" s="94">
        <v>0.25161290322580648</v>
      </c>
      <c r="L110" s="94">
        <v>0</v>
      </c>
      <c r="M110" s="94">
        <v>1.2903225806451613E-2</v>
      </c>
      <c r="N110" s="94">
        <v>0</v>
      </c>
      <c r="O110" s="94">
        <v>0</v>
      </c>
      <c r="P110" s="94">
        <v>7.7419354838709681E-2</v>
      </c>
      <c r="Q110" s="94">
        <v>2.0645161290322589</v>
      </c>
      <c r="R110" s="94">
        <v>0</v>
      </c>
      <c r="S110" s="94">
        <v>0</v>
      </c>
      <c r="T110" s="94">
        <v>0</v>
      </c>
      <c r="U110" s="94">
        <v>2.1419354838709674</v>
      </c>
      <c r="V110" s="94">
        <v>1.7225806451612906</v>
      </c>
      <c r="W110" s="97" t="s">
        <v>114</v>
      </c>
      <c r="X110" s="92" t="s">
        <v>301</v>
      </c>
      <c r="Y110" s="91" t="s">
        <v>301</v>
      </c>
      <c r="Z110" s="91" t="s">
        <v>301</v>
      </c>
      <c r="AA110" s="91" t="s">
        <v>301</v>
      </c>
    </row>
    <row r="111" spans="1:27" x14ac:dyDescent="0.35">
      <c r="A111" s="92" t="s">
        <v>305</v>
      </c>
      <c r="B111" s="92" t="s">
        <v>304</v>
      </c>
      <c r="C111" s="92" t="s">
        <v>303</v>
      </c>
      <c r="D111" s="92" t="s">
        <v>302</v>
      </c>
      <c r="E111" s="96">
        <v>5488</v>
      </c>
      <c r="F111" s="92" t="s">
        <v>141</v>
      </c>
      <c r="G111" s="92" t="s">
        <v>126</v>
      </c>
      <c r="H111" s="92" t="s">
        <v>105</v>
      </c>
      <c r="I111" s="95">
        <v>2.0997732426303899</v>
      </c>
      <c r="J111" s="94">
        <v>5.3354838709677432</v>
      </c>
      <c r="K111" s="94">
        <v>0.32903225806451608</v>
      </c>
      <c r="L111" s="94">
        <v>0.23870967741935484</v>
      </c>
      <c r="M111" s="94">
        <v>7.0967741935483886E-2</v>
      </c>
      <c r="N111" s="94">
        <v>0.45161290322580661</v>
      </c>
      <c r="O111" s="94">
        <v>5.5096774193548388</v>
      </c>
      <c r="P111" s="94">
        <v>0</v>
      </c>
      <c r="Q111" s="94">
        <v>1.2903225806451613E-2</v>
      </c>
      <c r="R111" s="94">
        <v>0</v>
      </c>
      <c r="S111" s="94">
        <v>0</v>
      </c>
      <c r="T111" s="94">
        <v>2.5806451612903226E-2</v>
      </c>
      <c r="U111" s="94">
        <v>5.9483870967741943</v>
      </c>
      <c r="V111" s="94">
        <v>4.9677419354838674</v>
      </c>
      <c r="W111" s="97" t="s">
        <v>114</v>
      </c>
      <c r="X111" s="92" t="s">
        <v>301</v>
      </c>
      <c r="Y111" s="91" t="s">
        <v>301</v>
      </c>
      <c r="Z111" s="91" t="s">
        <v>301</v>
      </c>
      <c r="AA111" s="91" t="s">
        <v>301</v>
      </c>
    </row>
    <row r="112" spans="1:27" x14ac:dyDescent="0.35">
      <c r="A112" s="92" t="s">
        <v>300</v>
      </c>
      <c r="B112" s="92" t="s">
        <v>299</v>
      </c>
      <c r="C112" s="92" t="s">
        <v>298</v>
      </c>
      <c r="D112" s="92" t="s">
        <v>173</v>
      </c>
      <c r="E112" s="96">
        <v>72701</v>
      </c>
      <c r="F112" s="92" t="s">
        <v>112</v>
      </c>
      <c r="G112" s="92" t="s">
        <v>126</v>
      </c>
      <c r="H112" s="92" t="s">
        <v>105</v>
      </c>
      <c r="I112" s="95">
        <v>1.5526315789473699</v>
      </c>
      <c r="J112" s="94">
        <v>0.12903225806451615</v>
      </c>
      <c r="K112" s="94">
        <v>0.31612903225806449</v>
      </c>
      <c r="L112" s="94">
        <v>0.88387096774193641</v>
      </c>
      <c r="M112" s="94">
        <v>0.30322580645161284</v>
      </c>
      <c r="N112" s="94">
        <v>1.1741935483870964</v>
      </c>
      <c r="O112" s="94">
        <v>0.38064516129032266</v>
      </c>
      <c r="P112" s="94">
        <v>3.870967741935484E-2</v>
      </c>
      <c r="Q112" s="94">
        <v>3.870967741935484E-2</v>
      </c>
      <c r="R112" s="94">
        <v>0</v>
      </c>
      <c r="S112" s="94">
        <v>2.5806451612903226E-2</v>
      </c>
      <c r="T112" s="94">
        <v>0</v>
      </c>
      <c r="U112" s="94">
        <v>1.6064516129032227</v>
      </c>
      <c r="V112" s="94">
        <v>1.522580645161288</v>
      </c>
      <c r="W112" s="93" t="s">
        <v>114</v>
      </c>
      <c r="X112" s="92" t="s">
        <v>280</v>
      </c>
      <c r="Y112" s="91">
        <v>45232</v>
      </c>
      <c r="Z112" s="91" t="s">
        <v>279</v>
      </c>
      <c r="AA112" s="90" t="s">
        <v>278</v>
      </c>
    </row>
    <row r="113" spans="1:27" x14ac:dyDescent="0.35">
      <c r="A113" s="92" t="s">
        <v>297</v>
      </c>
      <c r="B113" s="92" t="s">
        <v>296</v>
      </c>
      <c r="C113" s="92" t="s">
        <v>295</v>
      </c>
      <c r="D113" s="92" t="s">
        <v>147</v>
      </c>
      <c r="E113" s="96">
        <v>89512</v>
      </c>
      <c r="F113" s="92" t="s">
        <v>148</v>
      </c>
      <c r="G113" s="92" t="s">
        <v>126</v>
      </c>
      <c r="H113" s="92" t="s">
        <v>105</v>
      </c>
      <c r="I113" s="95">
        <v>10.0451612903226</v>
      </c>
      <c r="J113" s="94">
        <v>0.33548387096774196</v>
      </c>
      <c r="K113" s="94">
        <v>1.2000000000000002</v>
      </c>
      <c r="L113" s="94">
        <v>2.7419354838709675</v>
      </c>
      <c r="M113" s="94">
        <v>7.1548387096774082</v>
      </c>
      <c r="N113" s="94">
        <v>10.167741935483866</v>
      </c>
      <c r="O113" s="94">
        <v>0.7870967741935484</v>
      </c>
      <c r="P113" s="94">
        <v>0.47741935483870968</v>
      </c>
      <c r="Q113" s="94">
        <v>0</v>
      </c>
      <c r="R113" s="94">
        <v>4.761290322580642</v>
      </c>
      <c r="S113" s="94">
        <v>1.2967741935483872</v>
      </c>
      <c r="T113" s="94">
        <v>0.25806451612903225</v>
      </c>
      <c r="U113" s="94">
        <v>5.1161290322580628</v>
      </c>
      <c r="V113" s="94">
        <v>10.32903225806451</v>
      </c>
      <c r="W113" s="93" t="s">
        <v>114</v>
      </c>
      <c r="X113" s="92" t="s">
        <v>280</v>
      </c>
      <c r="Y113" s="91">
        <v>45232</v>
      </c>
      <c r="Z113" s="91" t="s">
        <v>279</v>
      </c>
      <c r="AA113" s="90" t="s">
        <v>278</v>
      </c>
    </row>
    <row r="114" spans="1:27" x14ac:dyDescent="0.35">
      <c r="A114" s="92" t="s">
        <v>294</v>
      </c>
      <c r="B114" s="92" t="s">
        <v>293</v>
      </c>
      <c r="C114" s="92" t="s">
        <v>292</v>
      </c>
      <c r="D114" s="92" t="s">
        <v>133</v>
      </c>
      <c r="E114" s="96">
        <v>33073</v>
      </c>
      <c r="F114" s="92" t="s">
        <v>7</v>
      </c>
      <c r="G114" s="92" t="s">
        <v>110</v>
      </c>
      <c r="H114" s="92" t="s">
        <v>105</v>
      </c>
      <c r="I114" s="95">
        <v>48.1300294406281</v>
      </c>
      <c r="J114" s="94">
        <v>464.50322580645383</v>
      </c>
      <c r="K114" s="94">
        <v>138.53548387096774</v>
      </c>
      <c r="L114" s="94">
        <v>1.2903225806451613E-2</v>
      </c>
      <c r="M114" s="94">
        <v>1.2903225806451613E-2</v>
      </c>
      <c r="N114" s="94">
        <v>125.9483870967742</v>
      </c>
      <c r="O114" s="94">
        <v>387.92903225806674</v>
      </c>
      <c r="P114" s="94">
        <v>14.516129032258062</v>
      </c>
      <c r="Q114" s="94">
        <v>74.670967741935499</v>
      </c>
      <c r="R114" s="94">
        <v>10.832258064516129</v>
      </c>
      <c r="S114" s="94">
        <v>41.316129032258047</v>
      </c>
      <c r="T114" s="94">
        <v>25.722580645161294</v>
      </c>
      <c r="U114" s="94">
        <v>525.19354838709705</v>
      </c>
      <c r="V114" s="94">
        <v>385.27741935484011</v>
      </c>
      <c r="W114" s="93">
        <v>700</v>
      </c>
      <c r="X114" s="92" t="s">
        <v>280</v>
      </c>
      <c r="Y114" s="91">
        <v>45274</v>
      </c>
      <c r="Z114" s="91" t="s">
        <v>287</v>
      </c>
      <c r="AA114" s="90" t="s">
        <v>278</v>
      </c>
    </row>
    <row r="115" spans="1:27" x14ac:dyDescent="0.35">
      <c r="A115" s="92" t="s">
        <v>291</v>
      </c>
      <c r="B115" s="92" t="s">
        <v>290</v>
      </c>
      <c r="C115" s="92" t="s">
        <v>289</v>
      </c>
      <c r="D115" s="92" t="s">
        <v>108</v>
      </c>
      <c r="E115" s="96">
        <v>78041</v>
      </c>
      <c r="F115" s="92" t="s">
        <v>288</v>
      </c>
      <c r="G115" s="92" t="s">
        <v>104</v>
      </c>
      <c r="H115" s="92" t="s">
        <v>105</v>
      </c>
      <c r="I115" s="95">
        <v>34.713632204940502</v>
      </c>
      <c r="J115" s="94">
        <v>182.01290322580573</v>
      </c>
      <c r="K115" s="94">
        <v>2.7419354838709671</v>
      </c>
      <c r="L115" s="94">
        <v>19.619354838709672</v>
      </c>
      <c r="M115" s="94">
        <v>37.722580645161273</v>
      </c>
      <c r="N115" s="94">
        <v>16.748387096774199</v>
      </c>
      <c r="O115" s="94">
        <v>151.1419354838701</v>
      </c>
      <c r="P115" s="94">
        <v>12.774193548387093</v>
      </c>
      <c r="Q115" s="94">
        <v>61.432258064515899</v>
      </c>
      <c r="R115" s="94">
        <v>9.9612903225806448</v>
      </c>
      <c r="S115" s="94">
        <v>3.9419354838709677</v>
      </c>
      <c r="T115" s="94">
        <v>4.7419354838709671</v>
      </c>
      <c r="U115" s="94">
        <v>223.45161290322559</v>
      </c>
      <c r="V115" s="94">
        <v>188.04516129032248</v>
      </c>
      <c r="W115" s="93">
        <v>250</v>
      </c>
      <c r="X115" s="92" t="s">
        <v>280</v>
      </c>
      <c r="Y115" s="91">
        <v>44959</v>
      </c>
      <c r="Z115" s="91" t="s">
        <v>287</v>
      </c>
      <c r="AA115" s="90" t="s">
        <v>278</v>
      </c>
    </row>
    <row r="116" spans="1:27" x14ac:dyDescent="0.35">
      <c r="A116" s="92" t="s">
        <v>286</v>
      </c>
      <c r="B116" s="92" t="s">
        <v>285</v>
      </c>
      <c r="C116" s="92" t="s">
        <v>284</v>
      </c>
      <c r="D116" s="92" t="s">
        <v>168</v>
      </c>
      <c r="E116" s="96">
        <v>25309</v>
      </c>
      <c r="F116" s="92" t="s">
        <v>137</v>
      </c>
      <c r="G116" s="92" t="s">
        <v>113</v>
      </c>
      <c r="H116" s="92" t="s">
        <v>105</v>
      </c>
      <c r="I116" s="95">
        <v>6.0779220779220804</v>
      </c>
      <c r="J116" s="94">
        <v>3.2258064516129031E-2</v>
      </c>
      <c r="K116" s="94">
        <v>0.3354838709677419</v>
      </c>
      <c r="L116" s="94">
        <v>1.6967741935483875</v>
      </c>
      <c r="M116" s="94">
        <v>0.81290322580645158</v>
      </c>
      <c r="N116" s="94">
        <v>2.6193548387096768</v>
      </c>
      <c r="O116" s="94">
        <v>0.25806451612903225</v>
      </c>
      <c r="P116" s="94">
        <v>0</v>
      </c>
      <c r="Q116" s="94">
        <v>0</v>
      </c>
      <c r="R116" s="94">
        <v>1.935483870967742E-2</v>
      </c>
      <c r="S116" s="94">
        <v>0</v>
      </c>
      <c r="T116" s="94">
        <v>0</v>
      </c>
      <c r="U116" s="94">
        <v>2.8580645161290312</v>
      </c>
      <c r="V116" s="94">
        <v>2.5741935483870959</v>
      </c>
      <c r="W116" s="93" t="s">
        <v>114</v>
      </c>
      <c r="X116" s="92" t="s">
        <v>280</v>
      </c>
      <c r="Y116" s="91">
        <v>45008</v>
      </c>
      <c r="Z116" s="91" t="s">
        <v>279</v>
      </c>
      <c r="AA116" s="90" t="s">
        <v>278</v>
      </c>
    </row>
    <row r="117" spans="1:27" x14ac:dyDescent="0.35">
      <c r="A117" s="92" t="s">
        <v>283</v>
      </c>
      <c r="B117" s="92" t="s">
        <v>282</v>
      </c>
      <c r="C117" s="92" t="s">
        <v>281</v>
      </c>
      <c r="D117" s="92" t="s">
        <v>154</v>
      </c>
      <c r="E117" s="96">
        <v>2863</v>
      </c>
      <c r="F117" s="92" t="s">
        <v>141</v>
      </c>
      <c r="G117" s="92" t="s">
        <v>126</v>
      </c>
      <c r="H117" s="92" t="s">
        <v>4</v>
      </c>
      <c r="I117" s="95">
        <v>42.857843137254903</v>
      </c>
      <c r="J117" s="94">
        <v>39.148387096774243</v>
      </c>
      <c r="K117" s="94">
        <v>20.341935483870962</v>
      </c>
      <c r="L117" s="94">
        <v>0</v>
      </c>
      <c r="M117" s="94">
        <v>0</v>
      </c>
      <c r="N117" s="94">
        <v>13.45806451612903</v>
      </c>
      <c r="O117" s="94">
        <v>46.032258064516164</v>
      </c>
      <c r="P117" s="94">
        <v>0</v>
      </c>
      <c r="Q117" s="94">
        <v>0</v>
      </c>
      <c r="R117" s="94">
        <v>1.6129032258064517</v>
      </c>
      <c r="S117" s="94">
        <v>1.3677419354838709</v>
      </c>
      <c r="T117" s="94">
        <v>4.032258064516129</v>
      </c>
      <c r="U117" s="94">
        <v>52.477419354838759</v>
      </c>
      <c r="V117" s="94">
        <v>38.161290322580697</v>
      </c>
      <c r="W117" s="93" t="s">
        <v>114</v>
      </c>
      <c r="X117" s="92" t="s">
        <v>280</v>
      </c>
      <c r="Y117" s="91">
        <v>45008</v>
      </c>
      <c r="Z117" s="91" t="s">
        <v>279</v>
      </c>
      <c r="AA117" s="90" t="s">
        <v>278</v>
      </c>
    </row>
    <row r="118" spans="1:27" x14ac:dyDescent="0.35">
      <c r="A118" s="89" t="s">
        <v>277</v>
      </c>
      <c r="B118" s="78"/>
      <c r="C118" s="78"/>
      <c r="D118" s="78"/>
      <c r="E118" s="83"/>
      <c r="F118" s="78"/>
      <c r="G118" s="78"/>
      <c r="H118" s="78"/>
      <c r="I118" s="82"/>
      <c r="J118" s="81"/>
      <c r="K118" s="81"/>
      <c r="L118" s="81"/>
      <c r="M118" s="81"/>
      <c r="N118" s="81"/>
      <c r="O118" s="81"/>
      <c r="P118" s="81"/>
      <c r="Q118" s="81"/>
      <c r="R118" s="81"/>
      <c r="S118" s="81"/>
      <c r="T118" s="81"/>
      <c r="U118" s="81"/>
      <c r="V118" s="81"/>
      <c r="W118" s="80"/>
      <c r="X118" s="78"/>
      <c r="Y118" s="79"/>
      <c r="Z118" s="78"/>
      <c r="AA118" s="78"/>
    </row>
    <row r="119" spans="1:27" x14ac:dyDescent="0.35">
      <c r="A119" s="89" t="s">
        <v>276</v>
      </c>
      <c r="B119" s="88"/>
      <c r="C119" s="88"/>
      <c r="D119" s="88"/>
      <c r="E119" s="87"/>
      <c r="F119" s="78"/>
      <c r="G119" s="78"/>
      <c r="H119" s="78"/>
      <c r="I119" s="82"/>
      <c r="J119" s="81"/>
      <c r="K119" s="81"/>
      <c r="L119" s="81"/>
      <c r="M119" s="81"/>
      <c r="N119" s="81"/>
      <c r="O119" s="81"/>
      <c r="P119" s="81"/>
      <c r="Q119" s="81"/>
      <c r="R119" s="81"/>
      <c r="S119" s="81"/>
      <c r="T119" s="81"/>
      <c r="U119" s="81"/>
      <c r="V119" s="81"/>
      <c r="W119" s="80"/>
      <c r="X119" s="78"/>
      <c r="Y119" s="79"/>
      <c r="Z119" s="78"/>
      <c r="AA119" s="78"/>
    </row>
    <row r="120" spans="1:27" x14ac:dyDescent="0.35">
      <c r="A120" s="75" t="s">
        <v>275</v>
      </c>
      <c r="B120" s="88"/>
      <c r="C120" s="88"/>
      <c r="D120" s="88"/>
      <c r="E120" s="87"/>
      <c r="F120" s="78"/>
      <c r="G120" s="78"/>
      <c r="H120" s="78"/>
      <c r="I120" s="82"/>
      <c r="J120" s="81"/>
      <c r="K120" s="81"/>
      <c r="L120" s="81"/>
      <c r="M120" s="81"/>
      <c r="N120" s="81"/>
      <c r="O120" s="81"/>
      <c r="P120" s="81"/>
      <c r="Q120" s="81"/>
      <c r="R120" s="81"/>
      <c r="S120" s="81"/>
      <c r="T120" s="81"/>
      <c r="U120" s="81"/>
      <c r="V120" s="81"/>
      <c r="W120" s="80"/>
      <c r="X120" s="78"/>
      <c r="Y120" s="79"/>
      <c r="Z120" s="78"/>
      <c r="AA120" s="78"/>
    </row>
    <row r="121" spans="1:27" x14ac:dyDescent="0.35">
      <c r="A121" s="86" t="s">
        <v>274</v>
      </c>
      <c r="F121" s="78"/>
      <c r="G121" s="78"/>
      <c r="H121" s="78"/>
      <c r="I121" s="82"/>
      <c r="J121" s="81"/>
      <c r="K121" s="81"/>
      <c r="L121" s="81"/>
      <c r="M121" s="81"/>
      <c r="N121" s="81"/>
      <c r="O121" s="81"/>
      <c r="P121" s="81"/>
      <c r="Q121" s="81"/>
      <c r="R121" s="81"/>
      <c r="S121" s="81"/>
      <c r="T121" s="81"/>
      <c r="U121" s="81"/>
      <c r="V121" s="81"/>
      <c r="W121" s="80"/>
      <c r="X121" s="78"/>
      <c r="Y121" s="79"/>
      <c r="Z121" s="78"/>
      <c r="AA121" s="78"/>
    </row>
    <row r="122" spans="1:27" x14ac:dyDescent="0.35">
      <c r="A122" s="75" t="s">
        <v>273</v>
      </c>
      <c r="B122" s="85"/>
      <c r="C122" s="85"/>
      <c r="D122" s="85"/>
      <c r="E122" s="84"/>
      <c r="F122" s="78"/>
      <c r="G122" s="78"/>
      <c r="H122" s="78"/>
      <c r="I122" s="82"/>
      <c r="J122" s="81"/>
      <c r="K122" s="81"/>
      <c r="L122" s="81"/>
      <c r="M122" s="81"/>
      <c r="N122" s="81"/>
      <c r="O122" s="81"/>
      <c r="P122" s="81"/>
      <c r="Q122" s="81"/>
      <c r="R122" s="81"/>
      <c r="S122" s="81"/>
      <c r="T122" s="81"/>
      <c r="U122" s="81"/>
      <c r="V122" s="81"/>
      <c r="W122" s="80"/>
      <c r="X122" s="78"/>
      <c r="Y122" s="79"/>
      <c r="Z122" s="78"/>
      <c r="AA122" s="78"/>
    </row>
    <row r="123" spans="1:27" x14ac:dyDescent="0.35">
      <c r="B123" s="78"/>
      <c r="C123" s="78"/>
      <c r="D123" s="78"/>
      <c r="E123" s="83"/>
      <c r="F123" s="78"/>
      <c r="G123" s="78"/>
      <c r="H123" s="78"/>
      <c r="I123" s="82"/>
      <c r="J123" s="81"/>
      <c r="K123" s="81"/>
      <c r="L123" s="81"/>
      <c r="M123" s="81"/>
      <c r="N123" s="81"/>
      <c r="O123" s="81"/>
      <c r="P123" s="81"/>
      <c r="Q123" s="81"/>
      <c r="R123" s="81"/>
      <c r="S123" s="81"/>
      <c r="T123" s="81"/>
      <c r="U123" s="81"/>
      <c r="V123" s="81"/>
      <c r="W123" s="80"/>
      <c r="X123" s="78"/>
      <c r="Y123" s="79"/>
      <c r="Z123" s="78"/>
      <c r="AA123" s="78"/>
    </row>
  </sheetData>
  <mergeCells count="13">
    <mergeCell ref="A1:D1"/>
    <mergeCell ref="A2:D2"/>
    <mergeCell ref="A3:D3"/>
    <mergeCell ref="E3:H3"/>
    <mergeCell ref="I3:L3"/>
    <mergeCell ref="Q3:T3"/>
    <mergeCell ref="U3:X3"/>
    <mergeCell ref="Y3:AA3"/>
    <mergeCell ref="J5:M5"/>
    <mergeCell ref="N5:Q5"/>
    <mergeCell ref="R5:U5"/>
    <mergeCell ref="W5:AA5"/>
    <mergeCell ref="M3:P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E3FE-0BE0-439F-B477-3D07B9E0811A}">
  <dimension ref="A1:F26"/>
  <sheetViews>
    <sheetView zoomScaleNormal="100" workbookViewId="0">
      <selection activeCell="D10" sqref="D10"/>
    </sheetView>
  </sheetViews>
  <sheetFormatPr defaultRowHeight="14.5" x14ac:dyDescent="0.35"/>
  <cols>
    <col min="1" max="1" width="51.26953125" bestFit="1" customWidth="1"/>
    <col min="2" max="2" width="19" customWidth="1"/>
  </cols>
  <sheetData>
    <row r="1" spans="1:6" ht="26" x14ac:dyDescent="0.35">
      <c r="A1" s="172" t="s">
        <v>10</v>
      </c>
      <c r="B1" s="172"/>
      <c r="C1" s="172"/>
      <c r="D1" s="172"/>
      <c r="E1" s="172"/>
      <c r="F1" s="172"/>
    </row>
    <row r="2" spans="1:6" ht="15" customHeight="1" x14ac:dyDescent="0.35"/>
    <row r="3" spans="1:6" ht="15" thickBot="1" x14ac:dyDescent="0.4">
      <c r="A3" s="11" t="s">
        <v>636</v>
      </c>
      <c r="B3" s="11"/>
      <c r="C3" s="11"/>
      <c r="D3" s="11"/>
      <c r="E3" s="11"/>
    </row>
    <row r="4" spans="1:6" x14ac:dyDescent="0.35">
      <c r="A4" s="137" t="s">
        <v>635</v>
      </c>
      <c r="B4" s="136" t="s">
        <v>176</v>
      </c>
    </row>
    <row r="5" spans="1:6" ht="15" thickBot="1" x14ac:dyDescent="0.4">
      <c r="A5" s="135" t="s">
        <v>634</v>
      </c>
      <c r="B5" s="134">
        <v>105</v>
      </c>
    </row>
    <row r="6" spans="1:6" ht="15" thickBot="1" x14ac:dyDescent="0.4">
      <c r="A6" s="133" t="s">
        <v>633</v>
      </c>
      <c r="B6" s="132">
        <v>43</v>
      </c>
    </row>
    <row r="7" spans="1:6" ht="15" customHeight="1" thickBot="1" x14ac:dyDescent="0.4">
      <c r="A7" s="131" t="s">
        <v>632</v>
      </c>
      <c r="B7" s="130">
        <v>16</v>
      </c>
      <c r="C7" s="129"/>
    </row>
    <row r="8" spans="1:6" ht="15" thickBot="1" x14ac:dyDescent="0.4">
      <c r="A8" s="128" t="s">
        <v>631</v>
      </c>
      <c r="B8" s="127">
        <v>27</v>
      </c>
    </row>
    <row r="9" spans="1:6" x14ac:dyDescent="0.35">
      <c r="A9" s="126" t="s">
        <v>630</v>
      </c>
      <c r="B9" s="125">
        <v>11</v>
      </c>
    </row>
    <row r="10" spans="1:6" x14ac:dyDescent="0.35">
      <c r="A10" s="124" t="s">
        <v>629</v>
      </c>
      <c r="B10" s="123">
        <v>5</v>
      </c>
    </row>
    <row r="11" spans="1:6" x14ac:dyDescent="0.35">
      <c r="A11" s="124" t="s">
        <v>628</v>
      </c>
      <c r="B11" s="123">
        <v>5</v>
      </c>
    </row>
    <row r="12" spans="1:6" x14ac:dyDescent="0.35">
      <c r="A12" s="124" t="s">
        <v>627</v>
      </c>
      <c r="B12" s="123">
        <v>4</v>
      </c>
    </row>
    <row r="13" spans="1:6" x14ac:dyDescent="0.35">
      <c r="A13" s="124" t="s">
        <v>626</v>
      </c>
      <c r="B13" s="123">
        <v>3</v>
      </c>
    </row>
    <row r="14" spans="1:6" x14ac:dyDescent="0.35">
      <c r="A14" s="124" t="s">
        <v>625</v>
      </c>
      <c r="B14" s="123">
        <v>3</v>
      </c>
    </row>
    <row r="15" spans="1:6" x14ac:dyDescent="0.35">
      <c r="A15" s="124" t="s">
        <v>624</v>
      </c>
      <c r="B15" s="123">
        <v>3</v>
      </c>
    </row>
    <row r="16" spans="1:6" x14ac:dyDescent="0.35">
      <c r="A16" s="124" t="s">
        <v>623</v>
      </c>
      <c r="B16" s="123">
        <v>2</v>
      </c>
    </row>
    <row r="17" spans="1:2" x14ac:dyDescent="0.35">
      <c r="A17" s="124" t="s">
        <v>622</v>
      </c>
      <c r="B17" s="123">
        <v>2</v>
      </c>
    </row>
    <row r="18" spans="1:2" x14ac:dyDescent="0.35">
      <c r="A18" s="124" t="s">
        <v>621</v>
      </c>
      <c r="B18" s="123">
        <v>1</v>
      </c>
    </row>
    <row r="19" spans="1:2" x14ac:dyDescent="0.35">
      <c r="A19" s="124" t="s">
        <v>620</v>
      </c>
      <c r="B19" s="123">
        <v>1</v>
      </c>
    </row>
    <row r="20" spans="1:2" x14ac:dyDescent="0.35">
      <c r="A20" s="124" t="s">
        <v>619</v>
      </c>
      <c r="B20" s="123">
        <v>1</v>
      </c>
    </row>
    <row r="21" spans="1:2" x14ac:dyDescent="0.35">
      <c r="A21" s="124" t="s">
        <v>618</v>
      </c>
      <c r="B21" s="123">
        <v>1</v>
      </c>
    </row>
    <row r="22" spans="1:2" x14ac:dyDescent="0.35">
      <c r="A22" s="124" t="s">
        <v>617</v>
      </c>
      <c r="B22" s="123">
        <v>1</v>
      </c>
    </row>
    <row r="23" spans="1:2" x14ac:dyDescent="0.35">
      <c r="A23" s="173" t="s">
        <v>616</v>
      </c>
      <c r="B23" s="173"/>
    </row>
    <row r="24" spans="1:2" x14ac:dyDescent="0.35">
      <c r="A24" s="173"/>
      <c r="B24" s="173"/>
    </row>
    <row r="25" spans="1:2" x14ac:dyDescent="0.35">
      <c r="A25" s="173"/>
      <c r="B25" s="173"/>
    </row>
    <row r="26" spans="1:2" x14ac:dyDescent="0.35">
      <c r="A26" s="173"/>
      <c r="B26" s="173"/>
    </row>
  </sheetData>
  <mergeCells count="2">
    <mergeCell ref="A1:F1"/>
    <mergeCell ref="A23:B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407D5F-1CF4-4BE9-BCD8-6B501A9608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51f64f43-848e-4f71-a29c-5b275075194e"/>
    <ds:schemaRef ds:uri="http://schemas.microsoft.com/office/2006/documentManagement/types"/>
    <ds:schemaRef ds:uri="http://schemas.openxmlformats.org/package/2006/metadata/core-properties"/>
    <ds:schemaRef ds:uri="http://www.w3.org/XML/1998/namespace"/>
    <ds:schemaRef ds:uri="http://purl.org/dc/elements/1.1/"/>
    <ds:schemaRef ds:uri="http://purl.org/dc/dcmitype/"/>
    <ds:schemaRef ds:uri="http://purl.org/dc/terms/"/>
    <ds:schemaRef ds:uri="http://schemas.microsoft.com/office/infopath/2007/PartnerControls"/>
    <ds:schemaRef ds:uri="9225b539-7b15-42b2-871d-c20cb6e17ae7"/>
    <ds:schemaRef ds:uri="http://schemas.microsoft.com/office/2006/metadata/properties"/>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2024-03-14T15:05:08Z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