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icegov-my.sharepoint.com/personal/0769169999_ice_dhs_gov/Documents/Desktop/STU- Local/ice.gov practice/20240422/Final/new final/"/>
    </mc:Choice>
  </mc:AlternateContent>
  <xr:revisionPtr revIDLastSave="6" documentId="8_{949886C1-C2F0-419B-B7B7-A02278C89620}" xr6:coauthVersionLast="47" xr6:coauthVersionMax="47" xr10:uidLastSave="{8FCB4858-CF84-4385-877A-651CB807D2DC}"/>
  <bookViews>
    <workbookView xWindow="-57720" yWindow="-120" windowWidth="29040" windowHeight="15840" firstSheet="5" activeTab="10" xr2:uid="{580E4643-A6CA-45D3-A141-0D705EBF7F6F}"/>
  </bookViews>
  <sheets>
    <sheet name="Header" sheetId="5" r:id="rId1"/>
    <sheet name="ATD FY24 YTD" sheetId="8" r:id="rId2"/>
    <sheet name="ATD EOFY23 " sheetId="9" r:id="rId3"/>
    <sheet name="Detention FY24" sheetId="10" r:id="rId4"/>
    <sheet name=" ICLOS and Detainees" sheetId="11" r:id="rId5"/>
    <sheet name="Monthly Bond Statistics" sheetId="12" r:id="rId6"/>
    <sheet name="Semiannual" sheetId="13" r:id="rId7"/>
    <sheet name="Facilities FY24" sheetId="7" r:id="rId8"/>
    <sheet name="Trans. Detainee Pop." sheetId="6" r:id="rId9"/>
    <sheet name="Vulnerable &amp; Special Population" sheetId="2" r:id="rId10"/>
    <sheet name="Footnotes" sheetId="14" r:id="rId11"/>
  </sheets>
  <definedNames>
    <definedName name="_xlnm._FilterDatabase" localSheetId="6" hidden="1">Semiannual!$A$94:$F$110</definedName>
    <definedName name="_xlnm.Print_Area" localSheetId="3">'Detention FY24'!$A$1:$V$131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 i="12" l="1"/>
  <c r="N6" i="12"/>
  <c r="M6" i="12"/>
  <c r="L6" i="12"/>
  <c r="K6" i="12"/>
  <c r="J6" i="12"/>
  <c r="I6" i="12"/>
  <c r="H6" i="12"/>
  <c r="G6" i="12"/>
  <c r="F6" i="12"/>
  <c r="E6" i="12"/>
  <c r="D6" i="12"/>
  <c r="C6" i="12"/>
  <c r="B6" i="12"/>
  <c r="AG33" i="11"/>
  <c r="AF33" i="11"/>
  <c r="AE33" i="11"/>
  <c r="AD33" i="11"/>
  <c r="AC33" i="11"/>
  <c r="AB33" i="11"/>
  <c r="AA33" i="11"/>
  <c r="Z33" i="11"/>
  <c r="Y33" i="11"/>
  <c r="X33" i="11"/>
  <c r="W33" i="11"/>
  <c r="V33" i="11"/>
  <c r="U33" i="11"/>
  <c r="T33" i="11"/>
  <c r="S33" i="11"/>
  <c r="R33" i="11"/>
  <c r="Q33" i="11"/>
  <c r="P33" i="11"/>
  <c r="O33" i="11"/>
  <c r="N33" i="11"/>
  <c r="M33" i="11"/>
  <c r="L33" i="11"/>
  <c r="K33" i="11"/>
  <c r="J33" i="11"/>
  <c r="I33" i="11"/>
  <c r="H33" i="11"/>
  <c r="G33" i="11"/>
  <c r="F33" i="11"/>
  <c r="E33" i="11"/>
  <c r="D33" i="11"/>
  <c r="C33" i="11"/>
  <c r="B33"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G32" i="11"/>
  <c r="F32" i="11"/>
  <c r="E32" i="11"/>
  <c r="D32" i="11"/>
  <c r="C32" i="11"/>
  <c r="B32" i="11"/>
  <c r="AG31" i="11"/>
  <c r="AF31" i="11"/>
  <c r="AE31" i="11"/>
  <c r="AD31" i="11"/>
  <c r="AC31" i="11"/>
  <c r="AB31" i="11"/>
  <c r="AA31" i="11"/>
  <c r="Z31" i="11"/>
  <c r="Y31" i="11"/>
  <c r="X31" i="11"/>
  <c r="W31" i="11"/>
  <c r="V31" i="11"/>
  <c r="U31" i="11"/>
  <c r="T31" i="11"/>
  <c r="S31" i="11"/>
  <c r="R31" i="11"/>
  <c r="Q31" i="11"/>
  <c r="P31" i="11"/>
  <c r="O31" i="11"/>
  <c r="N31" i="11"/>
  <c r="M31" i="11"/>
  <c r="L31" i="11"/>
  <c r="K31" i="11"/>
  <c r="J31" i="11"/>
  <c r="I31" i="11"/>
  <c r="H31" i="11"/>
  <c r="G31" i="11"/>
  <c r="F31" i="11"/>
  <c r="E31" i="11"/>
  <c r="D31" i="11"/>
  <c r="C31" i="11"/>
  <c r="B31" i="11"/>
  <c r="AG30" i="11"/>
  <c r="AG34" i="11" s="1"/>
  <c r="AF30" i="11"/>
  <c r="AF34" i="11" s="1"/>
  <c r="AE30" i="11"/>
  <c r="AE34" i="11" s="1"/>
  <c r="AD30" i="11"/>
  <c r="AD34" i="11" s="1"/>
  <c r="AC30" i="11"/>
  <c r="AC34" i="11" s="1"/>
  <c r="AB30" i="11"/>
  <c r="AB34" i="11" s="1"/>
  <c r="AA30" i="11"/>
  <c r="AA34" i="11" s="1"/>
  <c r="Z30" i="11"/>
  <c r="Z34" i="11" s="1"/>
  <c r="Y30" i="11"/>
  <c r="Y34" i="11" s="1"/>
  <c r="X30" i="11"/>
  <c r="X34" i="11" s="1"/>
  <c r="W30" i="11"/>
  <c r="W34" i="11" s="1"/>
  <c r="V30" i="11"/>
  <c r="V34" i="11" s="1"/>
  <c r="U30" i="11"/>
  <c r="U34" i="11" s="1"/>
  <c r="T30" i="11"/>
  <c r="T34" i="11" s="1"/>
  <c r="S30" i="11"/>
  <c r="S34" i="11" s="1"/>
  <c r="R30" i="11"/>
  <c r="R34" i="11" s="1"/>
  <c r="Q30" i="11"/>
  <c r="Q34" i="11" s="1"/>
  <c r="P30" i="11"/>
  <c r="P34" i="11" s="1"/>
  <c r="O30" i="11"/>
  <c r="O34" i="11" s="1"/>
  <c r="N30" i="11"/>
  <c r="N34" i="11" s="1"/>
  <c r="M30" i="11"/>
  <c r="M34" i="11" s="1"/>
  <c r="L30" i="11"/>
  <c r="L34" i="11" s="1"/>
  <c r="K30" i="11"/>
  <c r="K34" i="11" s="1"/>
  <c r="J30" i="11"/>
  <c r="J34" i="11" s="1"/>
  <c r="I30" i="11"/>
  <c r="I34" i="11" s="1"/>
  <c r="H30" i="11"/>
  <c r="H34" i="11" s="1"/>
  <c r="G30" i="11"/>
  <c r="G34" i="11" s="1"/>
  <c r="F30" i="11"/>
  <c r="F34" i="11" s="1"/>
  <c r="E30" i="11"/>
  <c r="E34" i="11" s="1"/>
  <c r="D30" i="11"/>
  <c r="D34" i="11" s="1"/>
  <c r="C30" i="11"/>
  <c r="C34" i="11" s="1"/>
  <c r="B30" i="11"/>
  <c r="B34" i="11" s="1"/>
  <c r="C158" i="10"/>
  <c r="O152" i="10"/>
  <c r="O151" i="10"/>
  <c r="O150" i="10"/>
  <c r="O149" i="10"/>
  <c r="O148" i="10"/>
  <c r="O147" i="10"/>
  <c r="N143" i="10"/>
  <c r="N142" i="10"/>
  <c r="N141" i="10"/>
  <c r="O85" i="10"/>
  <c r="O84" i="10"/>
  <c r="O83" i="10"/>
  <c r="N82" i="10"/>
  <c r="M82" i="10"/>
  <c r="L82" i="10"/>
  <c r="K82" i="10"/>
  <c r="J82" i="10"/>
  <c r="I82" i="10"/>
  <c r="H82" i="10"/>
  <c r="G82" i="10"/>
  <c r="F82" i="10"/>
  <c r="O82" i="10" s="1"/>
  <c r="E82" i="10"/>
  <c r="D82" i="10"/>
  <c r="C82" i="10"/>
  <c r="O81" i="10"/>
  <c r="O80" i="10"/>
  <c r="O79" i="10"/>
  <c r="N78" i="10"/>
  <c r="M78" i="10"/>
  <c r="L78" i="10"/>
  <c r="K78" i="10"/>
  <c r="J78" i="10"/>
  <c r="I78" i="10"/>
  <c r="H78" i="10"/>
  <c r="G78" i="10"/>
  <c r="F78" i="10"/>
  <c r="O78" i="10" s="1"/>
  <c r="E78" i="10"/>
  <c r="D78" i="10"/>
  <c r="C78" i="10"/>
  <c r="O77" i="10"/>
  <c r="O76" i="10"/>
  <c r="O75" i="10"/>
  <c r="N74" i="10"/>
  <c r="M74" i="10"/>
  <c r="L74" i="10"/>
  <c r="K74" i="10"/>
  <c r="J74" i="10"/>
  <c r="I74" i="10"/>
  <c r="H74" i="10"/>
  <c r="G74" i="10"/>
  <c r="F74" i="10"/>
  <c r="O74" i="10" s="1"/>
  <c r="E74" i="10"/>
  <c r="D74" i="10"/>
  <c r="C74" i="10"/>
  <c r="O73" i="10"/>
  <c r="O72" i="10"/>
  <c r="O71" i="10"/>
  <c r="N70" i="10"/>
  <c r="M70" i="10"/>
  <c r="L70" i="10"/>
  <c r="K70" i="10"/>
  <c r="J70" i="10"/>
  <c r="I70" i="10"/>
  <c r="H70" i="10"/>
  <c r="G70" i="10"/>
  <c r="F70" i="10"/>
  <c r="O70" i="10" s="1"/>
  <c r="E70" i="10"/>
  <c r="D70" i="10"/>
  <c r="C70" i="10"/>
  <c r="O69" i="10"/>
  <c r="O68" i="10"/>
  <c r="O67" i="10"/>
  <c r="N66" i="10"/>
  <c r="M66" i="10"/>
  <c r="L66" i="10"/>
  <c r="K66" i="10"/>
  <c r="J66" i="10"/>
  <c r="I66" i="10"/>
  <c r="H66" i="10"/>
  <c r="G66" i="10"/>
  <c r="F66" i="10"/>
  <c r="O66" i="10" s="1"/>
  <c r="E66" i="10"/>
  <c r="D66" i="10"/>
  <c r="C66" i="10"/>
  <c r="O65" i="10"/>
  <c r="O64" i="10"/>
  <c r="O63" i="10"/>
  <c r="N62" i="10"/>
  <c r="M62" i="10"/>
  <c r="L62" i="10"/>
  <c r="K62" i="10"/>
  <c r="J62" i="10"/>
  <c r="I62" i="10"/>
  <c r="H62" i="10"/>
  <c r="G62" i="10"/>
  <c r="F62" i="10"/>
  <c r="O62" i="10" s="1"/>
  <c r="E62" i="10"/>
  <c r="D62" i="10"/>
  <c r="C62" i="10"/>
  <c r="O61" i="10"/>
  <c r="O60" i="10"/>
  <c r="O59" i="10"/>
  <c r="N58" i="10"/>
  <c r="M58" i="10"/>
  <c r="L58" i="10"/>
  <c r="K58" i="10"/>
  <c r="J58" i="10"/>
  <c r="I58" i="10"/>
  <c r="H58" i="10"/>
  <c r="G58" i="10"/>
  <c r="F58" i="10"/>
  <c r="O58" i="10" s="1"/>
  <c r="E58" i="10"/>
  <c r="D58" i="10"/>
  <c r="C58" i="10"/>
  <c r="O57" i="10"/>
  <c r="O56" i="10"/>
  <c r="O55" i="10"/>
  <c r="N54" i="10"/>
  <c r="M54" i="10"/>
  <c r="L54" i="10"/>
  <c r="K54" i="10"/>
  <c r="J54" i="10"/>
  <c r="I54" i="10"/>
  <c r="H54" i="10"/>
  <c r="G54" i="10"/>
  <c r="F54" i="10"/>
  <c r="O54" i="10" s="1"/>
  <c r="E54" i="10"/>
  <c r="D54" i="10"/>
  <c r="C54" i="10"/>
  <c r="O53" i="10"/>
  <c r="O52" i="10"/>
  <c r="O51" i="10"/>
  <c r="N50" i="10"/>
  <c r="M50" i="10"/>
  <c r="L50" i="10"/>
  <c r="K50" i="10"/>
  <c r="J50" i="10"/>
  <c r="I50" i="10"/>
  <c r="H50" i="10"/>
  <c r="G50" i="10"/>
  <c r="F50" i="10"/>
  <c r="O50" i="10" s="1"/>
  <c r="E50" i="10"/>
  <c r="D50" i="10"/>
  <c r="C50" i="10"/>
  <c r="O49" i="10"/>
  <c r="O48" i="10"/>
  <c r="O47" i="10"/>
  <c r="N46" i="10"/>
  <c r="M46" i="10"/>
  <c r="L46" i="10"/>
  <c r="K46" i="10"/>
  <c r="J46" i="10"/>
  <c r="I46" i="10"/>
  <c r="H46" i="10"/>
  <c r="G46" i="10"/>
  <c r="F46" i="10"/>
  <c r="O46" i="10" s="1"/>
  <c r="E46" i="10"/>
  <c r="D46" i="10"/>
  <c r="C46" i="10"/>
  <c r="O45" i="10"/>
  <c r="O44" i="10"/>
  <c r="O43" i="10"/>
  <c r="O39" i="10" s="1"/>
  <c r="N42" i="10"/>
  <c r="M42" i="10"/>
  <c r="L42" i="10"/>
  <c r="K42" i="10"/>
  <c r="J42" i="10"/>
  <c r="I42" i="10"/>
  <c r="H42" i="10"/>
  <c r="G42" i="10"/>
  <c r="F42" i="10"/>
  <c r="O42" i="10" s="1"/>
  <c r="E42" i="10"/>
  <c r="D42" i="10"/>
  <c r="C42" i="10"/>
  <c r="O41" i="10"/>
  <c r="O40" i="10"/>
  <c r="N38" i="10"/>
  <c r="N37" i="10" s="1"/>
  <c r="M38" i="10"/>
  <c r="L38" i="10"/>
  <c r="K38" i="10"/>
  <c r="J38" i="10"/>
  <c r="J37" i="10" s="1"/>
  <c r="I38" i="10"/>
  <c r="I37" i="10" s="1"/>
  <c r="H38" i="10"/>
  <c r="H37" i="10" s="1"/>
  <c r="G38" i="10"/>
  <c r="G37" i="10" s="1"/>
  <c r="F38" i="10"/>
  <c r="F37" i="10" s="1"/>
  <c r="E38" i="10"/>
  <c r="D38" i="10"/>
  <c r="C38" i="10"/>
  <c r="M37" i="10"/>
  <c r="L37" i="10"/>
  <c r="K37" i="10"/>
  <c r="E37" i="10"/>
  <c r="D37" i="10"/>
  <c r="C37" i="10"/>
  <c r="E30" i="10"/>
  <c r="J29" i="10"/>
  <c r="D29" i="10"/>
  <c r="C29" i="10"/>
  <c r="B29" i="10"/>
  <c r="E29" i="10" s="1"/>
  <c r="F23" i="10"/>
  <c r="C23" i="10" s="1"/>
  <c r="E23" i="10"/>
  <c r="V22" i="10"/>
  <c r="F22" i="10"/>
  <c r="E22" i="10"/>
  <c r="C22" i="10"/>
  <c r="V21" i="10"/>
  <c r="F21" i="10"/>
  <c r="C21" i="10" s="1"/>
  <c r="E21" i="10"/>
  <c r="U20" i="10"/>
  <c r="T20" i="10"/>
  <c r="S20" i="10"/>
  <c r="R20" i="10"/>
  <c r="Q20" i="10"/>
  <c r="P20" i="10"/>
  <c r="O20" i="10"/>
  <c r="N20" i="10"/>
  <c r="M20" i="10"/>
  <c r="L20" i="10"/>
  <c r="K20" i="10"/>
  <c r="J20" i="10"/>
  <c r="V20" i="10" s="1"/>
  <c r="F20" i="10"/>
  <c r="C20" i="10" s="1"/>
  <c r="E20" i="10"/>
  <c r="D20" i="10"/>
  <c r="B20" i="10"/>
  <c r="C14" i="10"/>
  <c r="C13" i="10"/>
  <c r="C12" i="10"/>
  <c r="C11" i="10"/>
  <c r="C10" i="10" s="1"/>
  <c r="O10" i="10"/>
  <c r="B10" i="10"/>
  <c r="O37" i="10" l="1"/>
  <c r="O38" i="10"/>
  <c r="A26" i="9" l="1"/>
  <c r="A26" i="8"/>
</calcChain>
</file>

<file path=xl/sharedStrings.xml><?xml version="1.0" encoding="utf-8"?>
<sst xmlns="http://schemas.openxmlformats.org/spreadsheetml/2006/main" count="2539" uniqueCount="897">
  <si>
    <t>ICE Detention Statistics</t>
  </si>
  <si>
    <t>These statistics are made available to the public pursuant to the Fiscal Year 2020 Department of Homeland Security Appropriations Bill.</t>
  </si>
  <si>
    <t xml:space="preserve">ICE provides the following Detention and Alternatives to Detention (ATD) statistics, which may be downloaded by clicking below. The data tables are searchable and sortable, and worksheets are protected to ensure their accuracy and reliability. </t>
  </si>
  <si>
    <t>Records related to credible fear are USCIS records, and are provided to ICE by USCIS.</t>
  </si>
  <si>
    <t xml:space="preserve">ICE confirms the integrity of the data as published on this site and cannot attest to subsequent transmissions.  Data fluctuate until “locked” at the conclusion of the fiscal year. </t>
  </si>
  <si>
    <t xml:space="preserve"> </t>
  </si>
  <si>
    <t>These statistics are made available to the public pursuant to H.R. 1158 Sec. 218 - Department of Homeland Security Appropriations Act, 2020. ) *The information in this report is subject to change.</t>
  </si>
  <si>
    <t>ICE FACILITIES DATA, FY24</t>
  </si>
  <si>
    <t>ICE Enforcement and Removal Operations Data, FY2024</t>
  </si>
  <si>
    <t xml:space="preserve">This list is limited to facilities that have a population count of greater than or equal to 1 as the time of the data pull.  This list does not include HOLD, HOSPITAL, HOTEL, ORR, or MIRP facilities.  </t>
  </si>
  <si>
    <t>Facility Average Length of Stay</t>
  </si>
  <si>
    <t>FY24 ADP: Detainee Classification Level</t>
  </si>
  <si>
    <t>FY24 ADP: Criminality</t>
  </si>
  <si>
    <t>FY24 ADP: ICE Threat Level</t>
  </si>
  <si>
    <t>FY24 ADP: Mandatory</t>
  </si>
  <si>
    <t>Contract Facility Inspections Information</t>
  </si>
  <si>
    <t>Data Source: ICE Integrated Decision Support (IIDS), 04/15/2024</t>
  </si>
  <si>
    <t>Name</t>
  </si>
  <si>
    <t>Address</t>
  </si>
  <si>
    <t>City</t>
  </si>
  <si>
    <t>State</t>
  </si>
  <si>
    <t>Zip</t>
  </si>
  <si>
    <t>AOR</t>
  </si>
  <si>
    <t>Type Detailed</t>
  </si>
  <si>
    <t>Male/Female</t>
  </si>
  <si>
    <t>FY24 ALOS</t>
  </si>
  <si>
    <t>Level A</t>
  </si>
  <si>
    <t>Level B</t>
  </si>
  <si>
    <t>Level C</t>
  </si>
  <si>
    <t>Level D</t>
  </si>
  <si>
    <t>Male Crim</t>
  </si>
  <si>
    <t>Male Non-Crim</t>
  </si>
  <si>
    <t>Female Crim</t>
  </si>
  <si>
    <t>Female Non-Crim</t>
  </si>
  <si>
    <t>ICE Threat Level 1</t>
  </si>
  <si>
    <t>ICE Threat Level 2</t>
  </si>
  <si>
    <t>ICE Threat Level 3</t>
  </si>
  <si>
    <t>No ICE Threat Level</t>
  </si>
  <si>
    <t>Mandatory</t>
  </si>
  <si>
    <t>Guaranteed Minimum</t>
  </si>
  <si>
    <t>Last Inspection Type</t>
  </si>
  <si>
    <t>ODO Inspection End Date</t>
  </si>
  <si>
    <t>ODO Last Inspection Standard</t>
  </si>
  <si>
    <t>ODO Final Rating</t>
  </si>
  <si>
    <t>Alamance County Detention Facility</t>
  </si>
  <si>
    <t>109 South Maple Street</t>
  </si>
  <si>
    <t>Graham</t>
  </si>
  <si>
    <t>NC</t>
  </si>
  <si>
    <t>ATL</t>
  </si>
  <si>
    <t>IGSA</t>
  </si>
  <si>
    <t>Female/Male</t>
  </si>
  <si>
    <t>ODO</t>
  </si>
  <si>
    <t>NDS 2019</t>
  </si>
  <si>
    <t>Pass</t>
  </si>
  <si>
    <t>Adams County Det Center</t>
  </si>
  <si>
    <t>20 Hobo Fork Rd.</t>
  </si>
  <si>
    <t>Natchez</t>
  </si>
  <si>
    <t>MS</t>
  </si>
  <si>
    <t>NOL</t>
  </si>
  <si>
    <t>DIGSA</t>
  </si>
  <si>
    <t>PBNDS 2011 - 2016 Revised</t>
  </si>
  <si>
    <t>Adelanto ICE Processing Center</t>
  </si>
  <si>
    <t>10250 Rancho Road</t>
  </si>
  <si>
    <t>Adelanto</t>
  </si>
  <si>
    <t>CA</t>
  </si>
  <si>
    <t>LOS</t>
  </si>
  <si>
    <t>CDF</t>
  </si>
  <si>
    <t>Allen Parish Public Safety Complex</t>
  </si>
  <si>
    <t>7340 Highway 26 West</t>
  </si>
  <si>
    <t>Oberlin</t>
  </si>
  <si>
    <t>LA</t>
  </si>
  <si>
    <t>Male</t>
  </si>
  <si>
    <t>Baker County Sheriff's Office</t>
  </si>
  <si>
    <t>1 Sheriff Office Drive</t>
  </si>
  <si>
    <t>Macclenny</t>
  </si>
  <si>
    <t>FL</t>
  </si>
  <si>
    <t>MIA</t>
  </si>
  <si>
    <t>South Louisiana Detention Center</t>
  </si>
  <si>
    <t>3843 Stagg Avenue</t>
  </si>
  <si>
    <t>Basile</t>
  </si>
  <si>
    <t>Bluebonnet Detention Facility</t>
  </si>
  <si>
    <t>400 2nd Street</t>
  </si>
  <si>
    <t>Anson</t>
  </si>
  <si>
    <t>TX</t>
  </si>
  <si>
    <t>DAL</t>
  </si>
  <si>
    <t>Boone County Jail</t>
  </si>
  <si>
    <t>3020 Conrad Lane</t>
  </si>
  <si>
    <t>Burlington</t>
  </si>
  <si>
    <t>KY</t>
  </si>
  <si>
    <t>CHI</t>
  </si>
  <si>
    <t>USMS IGA</t>
  </si>
  <si>
    <t>N/A</t>
  </si>
  <si>
    <t>Guaynabo MDC (San Juan)</t>
  </si>
  <si>
    <t>Hwy 28 Intsect Of Road 165</t>
  </si>
  <si>
    <t>San Juan</t>
  </si>
  <si>
    <t>PR</t>
  </si>
  <si>
    <t>BOP</t>
  </si>
  <si>
    <t>*</t>
  </si>
  <si>
    <t>Honolulu Federal Detention Center</t>
  </si>
  <si>
    <t>351 Elliott St.</t>
  </si>
  <si>
    <t>Honolulu</t>
  </si>
  <si>
    <t>HI</t>
  </si>
  <si>
    <t>SFR</t>
  </si>
  <si>
    <t>Buffalo SPC</t>
  </si>
  <si>
    <t>4250 Federal Drive</t>
  </si>
  <si>
    <t>Batavia</t>
  </si>
  <si>
    <t>NY</t>
  </si>
  <si>
    <t>BUF</t>
  </si>
  <si>
    <t>SPC</t>
  </si>
  <si>
    <t>Mesa Verde ICE Processing Center</t>
  </si>
  <si>
    <t>425 Golden State Ave</t>
  </si>
  <si>
    <t>Bakersfield</t>
  </si>
  <si>
    <t>Desert View Annex</t>
  </si>
  <si>
    <t>10450 Rancho Road</t>
  </si>
  <si>
    <t>Calhoun County Correctional Center</t>
  </si>
  <si>
    <t>185 East Michigan Avenue</t>
  </si>
  <si>
    <t>Battle Creek</t>
  </si>
  <si>
    <t>MI</t>
  </si>
  <si>
    <t>DET</t>
  </si>
  <si>
    <t>Caroline Detention Facility</t>
  </si>
  <si>
    <t>11093 S.w. Lewis Memorial Drive</t>
  </si>
  <si>
    <t>Bowling Green</t>
  </si>
  <si>
    <t>VA</t>
  </si>
  <si>
    <t>WAS</t>
  </si>
  <si>
    <t>CCA, Florence Correctional Center</t>
  </si>
  <si>
    <t>1100 Bowling Road</t>
  </si>
  <si>
    <t>Florence</t>
  </si>
  <si>
    <t>AZ</t>
  </si>
  <si>
    <t>PHO</t>
  </si>
  <si>
    <t>T Don Hutto Detention Center</t>
  </si>
  <si>
    <t>1001 Welch Street</t>
  </si>
  <si>
    <t>Taylor</t>
  </si>
  <si>
    <t>SNA</t>
  </si>
  <si>
    <t>Otay Mesa Detention Center</t>
  </si>
  <si>
    <t>7488 Calzada De La Fuente</t>
  </si>
  <si>
    <t>San Diego</t>
  </si>
  <si>
    <t>SND</t>
  </si>
  <si>
    <t>Chase County Jail</t>
  </si>
  <si>
    <t>301 South Walnut Street</t>
  </si>
  <si>
    <t>Cottonwood Fall</t>
  </si>
  <si>
    <t>KS</t>
  </si>
  <si>
    <t>Chippewa County SSM</t>
  </si>
  <si>
    <t>325 Court Street</t>
  </si>
  <si>
    <t>Sault Sainte Marie</t>
  </si>
  <si>
    <t>Cibola County Correctional Center</t>
  </si>
  <si>
    <t>2000 Cibola Loop</t>
  </si>
  <si>
    <t>Milan</t>
  </si>
  <si>
    <t>NM</t>
  </si>
  <si>
    <t>ELP</t>
  </si>
  <si>
    <t>Clay County Jail</t>
  </si>
  <si>
    <t>611 East Jackson Street</t>
  </si>
  <si>
    <t>Brazil</t>
  </si>
  <si>
    <t>IN</t>
  </si>
  <si>
    <t>Clinton County Jail</t>
  </si>
  <si>
    <t>25 Mccarthy Drive</t>
  </si>
  <si>
    <t>Plattsburgh</t>
  </si>
  <si>
    <t>NDS 2000</t>
  </si>
  <si>
    <t>Clinton County Correctional Facility</t>
  </si>
  <si>
    <t>58 Pine Mountain Rd.</t>
  </si>
  <si>
    <t>Mcelhattan</t>
  </si>
  <si>
    <t>PA</t>
  </si>
  <si>
    <t>PHI</t>
  </si>
  <si>
    <t>Collier County Naples Jail Center</t>
  </si>
  <si>
    <t>3319 Tamiami Trail East</t>
  </si>
  <si>
    <t>Naples</t>
  </si>
  <si>
    <t>Tacoma ICE Processing Center (Northwest Det Ctr)</t>
  </si>
  <si>
    <t>1623 E. J Street</t>
  </si>
  <si>
    <t>Tacoma</t>
  </si>
  <si>
    <t>WA</t>
  </si>
  <si>
    <t>SEA</t>
  </si>
  <si>
    <t>Cumberland County Jail</t>
  </si>
  <si>
    <t>50 County Way</t>
  </si>
  <si>
    <t>Portland</t>
  </si>
  <si>
    <t>ME</t>
  </si>
  <si>
    <t>BOS</t>
  </si>
  <si>
    <t>Dallas County Jail - Lew Sterrett Justice Center</t>
  </si>
  <si>
    <t>111 West Commerce Street</t>
  </si>
  <si>
    <t>Dallas</t>
  </si>
  <si>
    <t>Denver Contract Detention Facility</t>
  </si>
  <si>
    <t>3130 N. Oakland St.</t>
  </si>
  <si>
    <t>Aurora</t>
  </si>
  <si>
    <t>CO</t>
  </si>
  <si>
    <t>DEN</t>
  </si>
  <si>
    <t>Dodge County Jail</t>
  </si>
  <si>
    <t>215 West Central Street</t>
  </si>
  <si>
    <t>Juneau</t>
  </si>
  <si>
    <t>WI</t>
  </si>
  <si>
    <t>Eloy Federal Contract Facility</t>
  </si>
  <si>
    <t>1705 East Hanna Rd.</t>
  </si>
  <si>
    <t>Eloy</t>
  </si>
  <si>
    <t>Eden Detention Ctr</t>
  </si>
  <si>
    <t>702 E Broadway St</t>
  </si>
  <si>
    <t>Eden</t>
  </si>
  <si>
    <t>East Hidalgo Detention Center</t>
  </si>
  <si>
    <t>1330 Highway 107</t>
  </si>
  <si>
    <t>La Villa</t>
  </si>
  <si>
    <t>HLG</t>
  </si>
  <si>
    <t>El Valle Detention Facility</t>
  </si>
  <si>
    <t>1800 Industrial Drive</t>
  </si>
  <si>
    <t>Raymondville</t>
  </si>
  <si>
    <t>Elizabeth Contract D.F.</t>
  </si>
  <si>
    <t>625 Evans Street</t>
  </si>
  <si>
    <t>Elizabeth</t>
  </si>
  <si>
    <t>NJ</t>
  </si>
  <si>
    <t>NEW</t>
  </si>
  <si>
    <t>El Paso SPC</t>
  </si>
  <si>
    <t>8915 Montana Ave.</t>
  </si>
  <si>
    <t>El Paso</t>
  </si>
  <si>
    <t>Folkston Annex IPC</t>
  </si>
  <si>
    <t>3424 Highway 252 East</t>
  </si>
  <si>
    <t>Folkston</t>
  </si>
  <si>
    <t>GA</t>
  </si>
  <si>
    <t>Folkston Main IPC</t>
  </si>
  <si>
    <t>3026 Hwy 252 East</t>
  </si>
  <si>
    <t>Florence SPC</t>
  </si>
  <si>
    <t>3250 North Pinal Parkway</t>
  </si>
  <si>
    <t>Freeborn County Adult Detention Center</t>
  </si>
  <si>
    <t>411 South Broadway Avenue</t>
  </si>
  <si>
    <t>Albert Lea</t>
  </si>
  <si>
    <t>MN</t>
  </si>
  <si>
    <t>SPM</t>
  </si>
  <si>
    <t>Prince Edward County (Farmville)</t>
  </si>
  <si>
    <t>508 Waterworks Road</t>
  </si>
  <si>
    <t>Farmville</t>
  </si>
  <si>
    <t>PBNDS 2011 - 2013 Errata</t>
  </si>
  <si>
    <t>Florence Staging Facility</t>
  </si>
  <si>
    <t>STAGING</t>
  </si>
  <si>
    <t>Geauga County Jail</t>
  </si>
  <si>
    <t>12450 Merritt Dr</t>
  </si>
  <si>
    <t>Chardon</t>
  </si>
  <si>
    <t>OH</t>
  </si>
  <si>
    <t>Golden State Annex</t>
  </si>
  <si>
    <t>611 Frontage Rd</t>
  </si>
  <si>
    <t>Mcfarland</t>
  </si>
  <si>
    <t>Grayson County Jail</t>
  </si>
  <si>
    <t>320 Shaw Station Road</t>
  </si>
  <si>
    <t>Leitchfield</t>
  </si>
  <si>
    <t>ORSA</t>
  </si>
  <si>
    <t>ORSA NDS 2019</t>
  </si>
  <si>
    <t>Department Of Corrections Hagatna</t>
  </si>
  <si>
    <t>203 Aspinall Avenue</t>
  </si>
  <si>
    <t>Hagatna</t>
  </si>
  <si>
    <t>GU</t>
  </si>
  <si>
    <t>Hancock County Public Safety Complex</t>
  </si>
  <si>
    <t>8450 Highway 90</t>
  </si>
  <si>
    <t>Bay St. Louis</t>
  </si>
  <si>
    <t>Henderson Detention</t>
  </si>
  <si>
    <t>18 E Basic Road</t>
  </si>
  <si>
    <t>Henderson</t>
  </si>
  <si>
    <t>NV</t>
  </si>
  <si>
    <t>SLC</t>
  </si>
  <si>
    <t>Houston Contract Detention Facility</t>
  </si>
  <si>
    <t>15850 Export Plaza Drive</t>
  </si>
  <si>
    <t>Houston</t>
  </si>
  <si>
    <t>HOU</t>
  </si>
  <si>
    <t>Imperial Regional Detention Facility</t>
  </si>
  <si>
    <t>1572 Gateway</t>
  </si>
  <si>
    <t>Calexico</t>
  </si>
  <si>
    <t>Joe Corley Processing Ctr</t>
  </si>
  <si>
    <t>500 Hilbig Rd</t>
  </si>
  <si>
    <t>Conroe</t>
  </si>
  <si>
    <t>Jefferson County Jail</t>
  </si>
  <si>
    <t>200 Courthouse Way</t>
  </si>
  <si>
    <t>Rigby</t>
  </si>
  <si>
    <t>ID</t>
  </si>
  <si>
    <t>Central Louisiana ICE Processing Center (CLIPC)</t>
  </si>
  <si>
    <t>830 Pinehill Road</t>
  </si>
  <si>
    <t>Jena</t>
  </si>
  <si>
    <t>Alexandria Staging Facility</t>
  </si>
  <si>
    <t>96 George Thompson Drive</t>
  </si>
  <si>
    <t>Alexandria</t>
  </si>
  <si>
    <t>Jackson Parish Correctional Center</t>
  </si>
  <si>
    <t>327 Industrial Drive</t>
  </si>
  <si>
    <t>Jonesboro</t>
  </si>
  <si>
    <t>Kandiyohi County Jail</t>
  </si>
  <si>
    <t>2201 23rd St Ne</t>
  </si>
  <si>
    <t>Willmar</t>
  </si>
  <si>
    <t>Karnes County Correctional Center</t>
  </si>
  <si>
    <t>810 Commerce Street</t>
  </si>
  <si>
    <t>Karnes City</t>
  </si>
  <si>
    <t>Kay Co Justice Facility</t>
  </si>
  <si>
    <t>1101 West Dry Road</t>
  </si>
  <si>
    <t>Newkirk</t>
  </si>
  <si>
    <t>OK</t>
  </si>
  <si>
    <t>Knox County Detention Facility</t>
  </si>
  <si>
    <t>5001 Maloneyville Rd</t>
  </si>
  <si>
    <t>Knoxville</t>
  </si>
  <si>
    <t>TN</t>
  </si>
  <si>
    <t>Karnes County Immigration Processing Center</t>
  </si>
  <si>
    <t>409 Fm 1144</t>
  </si>
  <si>
    <t>Krome North Service Processing Center</t>
  </si>
  <si>
    <t>18201 Southwest 12th Street</t>
  </si>
  <si>
    <t>Miami</t>
  </si>
  <si>
    <t>Winn Correctional Center</t>
  </si>
  <si>
    <t>560 Gum Spring Road</t>
  </si>
  <si>
    <t>Winnfield</t>
  </si>
  <si>
    <t>Lexington County Jail</t>
  </si>
  <si>
    <t>521 Gibson Road</t>
  </si>
  <si>
    <t>Lexington</t>
  </si>
  <si>
    <t>SC</t>
  </si>
  <si>
    <t>Fail</t>
  </si>
  <si>
    <t>Limestone County Detention Center</t>
  </si>
  <si>
    <t>910 North Tyus Street</t>
  </si>
  <si>
    <t>Groesbeck</t>
  </si>
  <si>
    <t>Laredo Processing Center</t>
  </si>
  <si>
    <t>4702 East Saunders Street</t>
  </si>
  <si>
    <t>Laredo</t>
  </si>
  <si>
    <t>Minicassia Detention Center</t>
  </si>
  <si>
    <t>1415 Albion Avenue</t>
  </si>
  <si>
    <t>Burley</t>
  </si>
  <si>
    <t>Monroe County Detention-Dorm</t>
  </si>
  <si>
    <t>7000 East Dunbar Road</t>
  </si>
  <si>
    <t>Monroe</t>
  </si>
  <si>
    <t>Saipan Department Of Corrections (Susupe)</t>
  </si>
  <si>
    <t>Tekken St., Susupe Village</t>
  </si>
  <si>
    <t>Saipan</t>
  </si>
  <si>
    <t>MP</t>
  </si>
  <si>
    <t>Moshannon Valley Processing Center</t>
  </si>
  <si>
    <t>555 Geo Drive</t>
  </si>
  <si>
    <t>Philipsburg</t>
  </si>
  <si>
    <t>Montgomery ICE Processing Center</t>
  </si>
  <si>
    <t>806 Hilbig Rd</t>
  </si>
  <si>
    <t>Nevada Southern Detention Center</t>
  </si>
  <si>
    <t>2190 East Mesquite Avenue</t>
  </si>
  <si>
    <t>Pahrump</t>
  </si>
  <si>
    <t>USMS CDF</t>
  </si>
  <si>
    <t>PBNDS 2008</t>
  </si>
  <si>
    <t>Nye County Sheriff-Pahrump</t>
  </si>
  <si>
    <t>1520 E. Basin Road</t>
  </si>
  <si>
    <t>Orange County Jail</t>
  </si>
  <si>
    <t>3855 South John Young Parkway</t>
  </si>
  <si>
    <t>Orlando</t>
  </si>
  <si>
    <t>110 Wells Farm Road</t>
  </si>
  <si>
    <t>Goshen</t>
  </si>
  <si>
    <t>NYC</t>
  </si>
  <si>
    <t>Otero County Processing Center</t>
  </si>
  <si>
    <t>26 Mcgregor Range Road</t>
  </si>
  <si>
    <t>Chaparral</t>
  </si>
  <si>
    <t>Pickens County Det Ctr</t>
  </si>
  <si>
    <t>188 Cemetery St</t>
  </si>
  <si>
    <t>Carrollton</t>
  </si>
  <si>
    <t>AL</t>
  </si>
  <si>
    <t>Phelps County Jail</t>
  </si>
  <si>
    <t>715 5th Avenue</t>
  </si>
  <si>
    <t>Holdrege</t>
  </si>
  <si>
    <t>NE</t>
  </si>
  <si>
    <t>Port Isabel SPC</t>
  </si>
  <si>
    <t>27991 Buena Vista Boulevard</t>
  </si>
  <si>
    <t>Los Fresnos</t>
  </si>
  <si>
    <t>Pike County Correctional Facility</t>
  </si>
  <si>
    <t>175 Pike County Boulevard</t>
  </si>
  <si>
    <t>Lords Valley</t>
  </si>
  <si>
    <t>Pine Prairie ICE Processing Center</t>
  </si>
  <si>
    <t>1133 Hampton Dupre Road</t>
  </si>
  <si>
    <t>Pine Prairie</t>
  </si>
  <si>
    <t>Plymouth County Correctional Facility</t>
  </si>
  <si>
    <t>26 Long Pond Road</t>
  </si>
  <si>
    <t>Plymouth</t>
  </si>
  <si>
    <t>MA</t>
  </si>
  <si>
    <t>IAH Secure Adult Detention Facility (Polk)</t>
  </si>
  <si>
    <t>3400 Fm 350 South</t>
  </si>
  <si>
    <t>Livingston</t>
  </si>
  <si>
    <t>Polk County Jail</t>
  </si>
  <si>
    <t>1985 Ne 51st Place</t>
  </si>
  <si>
    <t>Des Moines</t>
  </si>
  <si>
    <t>IA</t>
  </si>
  <si>
    <t>Pottawattamie County Jail</t>
  </si>
  <si>
    <t>1400 Big Lake Road</t>
  </si>
  <si>
    <t>Council Bluffs</t>
  </si>
  <si>
    <t>Prairieland Detention Facility</t>
  </si>
  <si>
    <t>1209 Sunflower Ln</t>
  </si>
  <si>
    <t>Alvarado</t>
  </si>
  <si>
    <t>Robert A Deyton Detention</t>
  </si>
  <si>
    <t>11866 Hastings Bridge Road P.o. Box 429</t>
  </si>
  <si>
    <t>Lovejoy</t>
  </si>
  <si>
    <t>Rio Grande Detention Center</t>
  </si>
  <si>
    <t>1001 San Rio Boulevard</t>
  </si>
  <si>
    <t>Randall County Jail</t>
  </si>
  <si>
    <t>9100 South Georgia Street</t>
  </si>
  <si>
    <t>Amarillo</t>
  </si>
  <si>
    <t>River Correctional Center</t>
  </si>
  <si>
    <t>26362 Highway 15</t>
  </si>
  <si>
    <t>Ferriday</t>
  </si>
  <si>
    <t>Richwood Correctional Center</t>
  </si>
  <si>
    <t>180 Pine Bayou Circle</t>
  </si>
  <si>
    <t>Richwood</t>
  </si>
  <si>
    <t>Seneca County Jail</t>
  </si>
  <si>
    <t>3040 South State Highway 100</t>
  </si>
  <si>
    <t>Tiffin</t>
  </si>
  <si>
    <t>Sherburne County Jail</t>
  </si>
  <si>
    <t>13880 Business Center Drive</t>
  </si>
  <si>
    <t>Elk River</t>
  </si>
  <si>
    <t>San Juan Staging</t>
  </si>
  <si>
    <t>651 Federal Drive, Suite 104</t>
  </si>
  <si>
    <t>Guaynabo</t>
  </si>
  <si>
    <t>San Luis Regional Detention Center</t>
  </si>
  <si>
    <t>406 North Avenue D</t>
  </si>
  <si>
    <t>San Luis</t>
  </si>
  <si>
    <t>Salt Lake County Metro Jail</t>
  </si>
  <si>
    <t>3415 South 900 West</t>
  </si>
  <si>
    <t>Salt Lake City</t>
  </si>
  <si>
    <t>UT</t>
  </si>
  <si>
    <t>South Texas ICE Processing Center</t>
  </si>
  <si>
    <t>566 Veterans Drive</t>
  </si>
  <si>
    <t>Pearsall</t>
  </si>
  <si>
    <t>St. Clair County Jail</t>
  </si>
  <si>
    <t>1170 Michigan Road</t>
  </si>
  <si>
    <t>Port Huron</t>
  </si>
  <si>
    <t>South Texas Fam Residential Center</t>
  </si>
  <si>
    <t>300 El Rancho Way</t>
  </si>
  <si>
    <t>Dilley</t>
  </si>
  <si>
    <t>FRS</t>
  </si>
  <si>
    <t>Strafford County Corrections</t>
  </si>
  <si>
    <t>266 County Farm Road</t>
  </si>
  <si>
    <t>Dover</t>
  </si>
  <si>
    <t>NH</t>
  </si>
  <si>
    <t>Stewart Detention Center</t>
  </si>
  <si>
    <t>146 Cca Road</t>
  </si>
  <si>
    <t>Lumpkin</t>
  </si>
  <si>
    <t>Torrance/Estancia, NM</t>
  </si>
  <si>
    <t>209 County Road 49</t>
  </si>
  <si>
    <t>Estancia</t>
  </si>
  <si>
    <t>Tulsa County Jail (David L. Moss Justice Ctr)</t>
  </si>
  <si>
    <t>300 North Denver Avenue</t>
  </si>
  <si>
    <t>Tulsa</t>
  </si>
  <si>
    <t>Chittenden Regional Correctional Facility</t>
  </si>
  <si>
    <t>7 Farrell Street</t>
  </si>
  <si>
    <t>South Burlington</t>
  </si>
  <si>
    <t>VT</t>
  </si>
  <si>
    <t>Northwest State Correctional Center</t>
  </si>
  <si>
    <t>3649 Lower Newton Road</t>
  </si>
  <si>
    <t>Swanton</t>
  </si>
  <si>
    <t>Washington County Detention Center</t>
  </si>
  <si>
    <t>1155 West Clydesdale Drive</t>
  </si>
  <si>
    <t>Fayetteville</t>
  </si>
  <si>
    <t>AR</t>
  </si>
  <si>
    <t>Washoe County Jail</t>
  </si>
  <si>
    <t>911 Parr Boulevard</t>
  </si>
  <si>
    <t>Reno</t>
  </si>
  <si>
    <t>Broward Transitional Center</t>
  </si>
  <si>
    <t>3900 North Powerline Road</t>
  </si>
  <si>
    <t>Pompano Beach</t>
  </si>
  <si>
    <t>Webb County Detention Center (CCA)</t>
  </si>
  <si>
    <t>9998 South Highway 83</t>
  </si>
  <si>
    <t>South Central Regional Jail</t>
  </si>
  <si>
    <t>1001 Centre Way</t>
  </si>
  <si>
    <t>Charleston</t>
  </si>
  <si>
    <t>WV</t>
  </si>
  <si>
    <t>Wyatt Detention Center</t>
  </si>
  <si>
    <t>950 High Street</t>
  </si>
  <si>
    <t>Central Falls</t>
  </si>
  <si>
    <t>RI</t>
  </si>
  <si>
    <t>U.S. Immigration and Customs Enforcement</t>
  </si>
  <si>
    <t>ICE Transgender Detainee Population FY 2024 YTD:  as of 4/21/2024*</t>
  </si>
  <si>
    <t>FY 2024</t>
  </si>
  <si>
    <t>Count</t>
  </si>
  <si>
    <t>Total Book-Ins for FY24</t>
  </si>
  <si>
    <t xml:space="preserve">Total Current In ICE Custody Location/Area of Responsibility </t>
  </si>
  <si>
    <t>Current in ICE Custody with Final Order</t>
  </si>
  <si>
    <t>Current in ICE Custody without Final Order</t>
  </si>
  <si>
    <t>Denver Area of Responsibility</t>
  </si>
  <si>
    <t>El Paso Area of Responsibility</t>
  </si>
  <si>
    <t>New Orleans Area of Responsibility</t>
  </si>
  <si>
    <t>Buffalo Area of Responsibility</t>
  </si>
  <si>
    <t>Miami Area of Responsibility</t>
  </si>
  <si>
    <t>San Antonio Area of Responsibility</t>
  </si>
  <si>
    <t>Houston Area of Responsibility</t>
  </si>
  <si>
    <t>Washington Area of Responsibility</t>
  </si>
  <si>
    <t>Boston Area of Responsibility</t>
  </si>
  <si>
    <t>St. Paul Area of Responsibility</t>
  </si>
  <si>
    <t>Salt Lake City Area of Responsibility</t>
  </si>
  <si>
    <t>Philadelphia Area of Responsibility</t>
  </si>
  <si>
    <t>Atlanta Area of Responsibility</t>
  </si>
  <si>
    <t>* Data are based on an individual's self-identification as transgender.</t>
  </si>
  <si>
    <t xml:space="preserve">Definition for Vulnerable and Special Populations </t>
  </si>
  <si>
    <t xml:space="preserve">U.S. Immigration and Customs Enforcement (ICE) Enforcement and Removal Operations (ERO) is providing segregation data involving vulnerable and special populations based on the special vulnerabilities currently captured in ERO’s Segregation Review Management System (SRMS). This population includes: reported facility-initiated segregation placements of noncitizens that self-identify as lesbian, gay, bisexual, transgender, and/or intersex (LGBTI); have a serious mental or medical illness; are conducting a hunger strike; or are on suicide watch. 
SRMS captures noncitizens with these special vulnerabilities as reported by each of the field offices. Consistent with ICE Policy 11065.1: Review of the Use of Segregation for ICE Detainees, mandatory reporting includes any instance in which a detainee identified as having a special vulnerability is placed in segregation, or instances in which a detainee is segregated for a period of 14 consecutive days or 14 days out of a 21-day period. </t>
  </si>
  <si>
    <t>Fiscal Year (FY)  2022 Quarter 2 Data</t>
  </si>
  <si>
    <t>Placement Reason</t>
  </si>
  <si>
    <t>Number of Placements</t>
  </si>
  <si>
    <t>Average Number of Consecutive Days in Segregation</t>
  </si>
  <si>
    <t>Average Number of Cumulative Days in Segregation</t>
  </si>
  <si>
    <t>Disciplinary</t>
  </si>
  <si>
    <t>Facility Security Threat</t>
  </si>
  <si>
    <t>Medical/Mental Health</t>
  </si>
  <si>
    <t>Pending Investigation of Disciplinary Violation</t>
  </si>
  <si>
    <t>Protective Custody</t>
  </si>
  <si>
    <t>Grand Total</t>
  </si>
  <si>
    <t>* Data represents 281 unique detainees. Some detainees have multiple placements within FY22 Q2 (296 total placements).</t>
  </si>
  <si>
    <t>Fiscal Year (FY) 2022 Quarter 3 Data</t>
  </si>
  <si>
    <t>* Data represents 209 unique detainees. Some detainees have multiple placements within FY22 Q3 (226 total placements).</t>
  </si>
  <si>
    <t>**All Q3 detainees previously under the Hunger Strike/Suicide Watch Placement reason have since had their placement reason updated</t>
  </si>
  <si>
    <t>Fiscal Year (FY) 2022 Quarter 4 Data</t>
  </si>
  <si>
    <t>*Data represents 281 unique detainees. Some detainees have multiple placements within FY22 Q4 (311 total placements).</t>
  </si>
  <si>
    <t>Fiscal Year (FY) 2023 Quarter 1 Data</t>
  </si>
  <si>
    <t>*Data represents 344 unique detainees. Some detainees have multiple placements within FY23 Q1 (377 total placements).</t>
  </si>
  <si>
    <t>Fiscal Year (FY) 2023 Quarter 2 Data</t>
  </si>
  <si>
    <t>*Data represents 335 unique detainees. Some detainees have multiple placements within FY23 Q2 (373 total placements).</t>
  </si>
  <si>
    <t>Fiscal Year (FY) 2023 Quarter 3 Data</t>
  </si>
  <si>
    <t>*Data represents 358 unique detainees. Some detainees have multiple placements within FY23 Q3 (418 total placements).</t>
  </si>
  <si>
    <t>Fiscal Year (FY) 2023 Quarter 4 Data</t>
  </si>
  <si>
    <t>*Data represents 288 unique detainees. Some detainees have multiple placements within FY23 Q4 (351 total placements).</t>
  </si>
  <si>
    <t>Fiscal Year (FY) 2024 Quarter 1 Data</t>
  </si>
  <si>
    <t>*Data represents 431 unique detainees. Some detainees have multiple placements within FY24 Q1 (497 total placements).</t>
  </si>
  <si>
    <t>The Basis for Any Use of Facility-Initiated Segregation</t>
  </si>
  <si>
    <t xml:space="preserve">Consistent with ICE detention standards  and ICE Policy 11065.1: Review of the Use of Segregation for ICE Detainees, a detainee may be placed into a Special Management Unit (SMU), with either an Administrative Segregation designation for detainees segregated for administrative reasons or a Disciplinary Segregation designation for detainees segregated for disciplinary reasons.  Administrative segregation is provided for detainees who request or need protective custody or who present an immediate, significant threat to the safety, security, or good order of the facility. Disciplinary segregation is used only after a finding by a disciplinary hearing panel that the detainee is guilty of a prohibited act or rule violation.  Disciplinary segregation only serves to regulate the detainee’s behavior and is imposed for a maximum of 30 days per incident, except in extraordinary circumstances.  ICE is required to periodically review these extraordinary cases to determine whether continued detention in disciplinary segregation is warranted.  
Segregation placements are not made solely based upon the presence of a special vulnerability. Placement of detainees in segregation requires careful consideration of alternatives, and administrative segregation placements for a special vulnerability should be used only as a last resort. Representatives from the ICE Health Service Corps (IHSC), Field Operations, and the Office of Principal Legal Advisor coordinate to conduct a weekly review of cases of detainees with mental and medical illnesses and to evaluate whether their current housing placement is appropriate. Headquarters personnel provide guidance to field office leadership, and in coordination with IHSC, may help facilitate the transfer of identified cases to other locations better suited to their individual needs, when applicable.
Please note that the SRMS only reflects the most recent placement reason for that segregation placement. It is possible that the segregation reason changed at some point during the segregation stay. </t>
  </si>
  <si>
    <t xml:space="preserve">The Process for and Frequency of Re-Evaluating Custody Decisions </t>
  </si>
  <si>
    <t xml:space="preserve">The Segregation Directive is intended to complement the requirements set forth by the national detention standards and other applicable ICE policies. Per the 2011 ICE Performance-Based National Detention Standards (revised 2016):
•	A supervisor shall conduct a review within 72 hours of the detainee’s placement in administrative segregation to determine whether segregation is still warranted. A supervisor shall conduct an identical review after the detainee has spent seven days in administrative segregation, and every week thereafter, for the first 30 days and every 10 days thereafter, at a minimum.
•	The facility administrator shall review the status of a detainee in disciplinary segregation after the first 30 days of segregation, and each 30 days thereafter, to determine whether continued detention in disciplinary segregation is warranted.
•	A multi-disciplinary committee of facility staff, including facility leadership, medical and mental health professionals, and security staff, shall meet weekly to review all detainees currently housed in the facility’s SMU. During the meeting, the committee shall review each detainee individually to ensure all staff are aware of the detainee’s status, current behavior, and physical and mental health, and to consider whether any change in status is appropriate.
ERO provides several levels of oversight of ICE’s SMUs to ensure detainees in ICE custody reside in safe, secure, and humane environments, and under appropriate conditions of confinement. 
•	All ICE-approved detention facilities are inspected by a third-party inspection team to ensure the applicable detention standards are met. 
•	ICE Headquarters personnel conduct daily reviews of segregation cases within SRMS to ensure compliance with applicable policy and detention standards. 
•	Representatives from ERO Custody Management, IHSC, Field Operations, and the Office of Principal Legal Advisor conduct a weekly review of cases in which detainees suffer from mental and medical illnesses and to evaluate whether their current housing placement is appropriate. 
•	ICE utilizes Detention Service Managers who are imbedded within the various field offices and whose sole function is to provide daily detention standard oversight and to conduct on-going reviews of all aspects of the detention operations.  
•	ICE’s Office of Professional Responsibility (OPR) conducts independent reviews of ICE ERO’s segregation practices through its facility compliance inspections and oversight of the Self-Inspection Program. Specifically, ICE OPR reviews facility segregation issues during their facility compliance inspections, compares those findings with case management records, and brings any discrepancies to the attention of facility management, the local ICE ERO field office personnel, and ICE Headquarters.  
</t>
  </si>
  <si>
    <t>ICE FOOTNOTES</t>
  </si>
  <si>
    <t>Term</t>
  </si>
  <si>
    <t>Definition</t>
  </si>
  <si>
    <t>ADP</t>
  </si>
  <si>
    <t>Average daily population</t>
  </si>
  <si>
    <t>ALIP</t>
  </si>
  <si>
    <t>Average length in program</t>
  </si>
  <si>
    <t>ALOS</t>
  </si>
  <si>
    <t>Average length of stay</t>
  </si>
  <si>
    <t>Area of Responsibility</t>
  </si>
  <si>
    <t>ATD</t>
  </si>
  <si>
    <t>Alternatives to Detention</t>
  </si>
  <si>
    <t>Bonded Out-FO</t>
  </si>
  <si>
    <t>An alien is bonded out due to decision by the Field Office</t>
  </si>
  <si>
    <t>Bonded Out-IJ</t>
  </si>
  <si>
    <t>An alien is bonded out due to decision by the Immigration Judge</t>
  </si>
  <si>
    <t>CBP</t>
  </si>
  <si>
    <t>Customs and Border Protection</t>
  </si>
  <si>
    <t>Classification Level (ADP)</t>
  </si>
  <si>
    <t xml:space="preserve">Upon admission and periodically thereafter, detainees are categorized into a security level based on a variety of public safety factors, and are housed accordingly.  Factors include prior convictions, threat risk, disciplinary record, special vulnerabilities, and special management concerns.  Detainees are categorized into one of four classes of security risk: A/low, B/medium low, C/medium high, and D/high.  </t>
  </si>
  <si>
    <t>Credible Fear</t>
  </si>
  <si>
    <t xml:space="preserve">A finding by USCIS or an Immigration Judge that, taking into account the credibility of the statements made by the alien in support of the alien’s claim and such other facts as are known to the interviewing USCIS officer or Immigration Judge, there is a significant possibility that alien could establish eligibility for asylum under INA § 208, withholding of removal under INA § 241(B)(3), or protection from removal under the convention against torture. </t>
  </si>
  <si>
    <t>FCMP</t>
  </si>
  <si>
    <t>Family Case Management Program</t>
  </si>
  <si>
    <t>Facilities Adhering to ICE Performance Based National Detention Standards (PBNDS2011, PBNDS 2008, and NDS 2019)</t>
  </si>
  <si>
    <t>Meets Standards: The facility’s detention functions are being adequately performed. Although deficiencies may be found, they do not detract from the acceptable accomplishment of vital functions or from the delivery of care and well-being for ICE detainees. Internal controls are in place and appropriate corrective actions to resolve deficiencies can be implemented.</t>
  </si>
  <si>
    <t>Does Not Meet Standards: The facility’s detention functions are not being performed at a “meets standards” level. Internal controls are weak, thus resulting in serious deficiencies in one or more program areas. Detention operations may be impaired to the point that the facility is not presently accomplishing vital functions. Internal controls are insufficient to reasonably assure acceptable performance can be expected in the near future.</t>
  </si>
  <si>
    <t>Facilities Adhering to ICE National Detention Standards (NDS) 2000:</t>
  </si>
  <si>
    <t xml:space="preserve">Acceptable: The facility’s detention functions are being adequately performed. Although deficiencies may be found, they do not detract from the acceptable accomplishment of vital functions or from the delivery of care and well-being for ICE detainees. Internal controls are in place and appropriate corrective actions to resolve deficiencies can be implemented. </t>
  </si>
  <si>
    <t xml:space="preserve">Deficient: The facility’s detention functions are not being performed at a “meets standards” level. Internal controls are weak, thus resulting in serious deficiencies in one or more program areas. Detention operations may be impaired to the point that the facility is not presently accomplishing vital functions. Internal controls are insufficient to reasonably assure acceptable performance can be expected in the near future. </t>
  </si>
  <si>
    <t>Family Unit</t>
  </si>
  <si>
    <t>GPS</t>
  </si>
  <si>
    <t>Global positioning system tracking device</t>
  </si>
  <si>
    <t>Head of Household</t>
  </si>
  <si>
    <t>Parent or legal guardian of a non-U.S. citizen child or children under the age of 18.</t>
  </si>
  <si>
    <t>ICE</t>
  </si>
  <si>
    <t xml:space="preserve">Immigration and Customs Enforcement </t>
  </si>
  <si>
    <t>ICE Threat Level (ADP)</t>
  </si>
  <si>
    <t>The average daily population by ICE Threat Level. Threat level is determined by the criminality of a detainee, including the recency of the criminal behavior and its severity. A detainee can be graded on a scale of one to three with one being the highest severity. If a detainee has no criminal convictions, he/she will be classified as “No ICE Threat Level.”</t>
  </si>
  <si>
    <t>Inspection Ratings</t>
  </si>
  <si>
    <t>ICE detention facilities are inspected and rated using a Pass/Fail grading system. Annual or biennial inspections, which measure a facility’s program performance and compliance to ICE detention standards over time, will result in ratings.</t>
  </si>
  <si>
    <t>Last Inspection Date</t>
  </si>
  <si>
    <t>The date the facility was last inspected.</t>
  </si>
  <si>
    <t>Last Inspection Rating-Final</t>
  </si>
  <si>
    <t>The most recent finalized inspection rating the facility received.</t>
  </si>
  <si>
    <t>Last Inspection Standard</t>
  </si>
  <si>
    <t>The inspection standard the facility was last inspected against.</t>
  </si>
  <si>
    <t>This indicates the gender(s) of detainees at a facility. M indicates male population, and F indicates female population. Where limited data is available, the default value is M, F.</t>
  </si>
  <si>
    <t>Mandatory (ADP)</t>
  </si>
  <si>
    <t>The average daily population of detainees who are subject to mandatory detention.</t>
  </si>
  <si>
    <t>Order of Recognizance</t>
  </si>
  <si>
    <t xml:space="preserve">A pre-final order alien is released because he/she is not a detention priority. </t>
  </si>
  <si>
    <t>Order of Supervision-No SLRFF</t>
  </si>
  <si>
    <t xml:space="preserve">A final order alien is released because the Field Office is unable to obtain a travel document. </t>
  </si>
  <si>
    <t>Order of Supervision</t>
  </si>
  <si>
    <t xml:space="preserve">A final order alien is released because the field office is unable to obtain a travel document.  </t>
  </si>
  <si>
    <t>Second to Last Inspection Standard</t>
  </si>
  <si>
    <t>The inspection standard the facility was inspected against during the second to the last inspection.</t>
  </si>
  <si>
    <t>Second to Last Rating</t>
  </si>
  <si>
    <t>The final inspection rating a facility received after the second to last inspection.</t>
  </si>
  <si>
    <t>Second to Last Inspection Date</t>
  </si>
  <si>
    <t>The second to last date the facility was inspected.</t>
  </si>
  <si>
    <t>SmartLink</t>
  </si>
  <si>
    <t>Online tracking device using smart phone or tablet</t>
  </si>
  <si>
    <t>TR</t>
  </si>
  <si>
    <t>Telephonic reporting</t>
  </si>
  <si>
    <t>Type--Detailed</t>
  </si>
  <si>
    <t>ICE holds detainees in several different types of facilities, listed below:</t>
  </si>
  <si>
    <t>BOP (Federal Bureau of Prisons): A facility operated by the Federal Bureau of Prisons</t>
  </si>
  <si>
    <t>DIGSA (Dedicated Intergovernmental Service Agreement): A publicly-owned facility operated by state/local government(s), or private contractors, in which ICE contracts to use all bed space via a Dedicated Intergovernmental Service Agreement; or facilities used by ICE pursuant to Inter-governmental Service Agreements, which house only ICE detainees – typically these are operated by private contractors pursuant to their agreements with local governments.</t>
  </si>
  <si>
    <t>IGSA (Intergovernmental Service Agreement): A publicly-owned facility operated by state/local government(s), or private contractors, in which ICE contracts for bed space via an Intergovernmental Service Agreement; or local jails used by ICE pursuant to Inter-governmental Service Agreements, which house both ICE and non-ICE detainees, typically county prisoners awaiting trial or serving short sentences, but sometimes also USMS prisoners.</t>
  </si>
  <si>
    <t>SPC (Service Processing Center): A facility owned by the government and staffed by a combination of federal and contract employees.</t>
  </si>
  <si>
    <t>USMS (United States Marshals Service): A facility primarily contracted with the USMS for housing of USMS detainees, in which ICE contracts with the USMS for bed space.</t>
  </si>
  <si>
    <t>USMS IGA (USMS Intergovernmental Agreement): A USMS Intergovernmental Agreement in which ICE agrees to utilize an already established US Marshal Service contract.</t>
  </si>
  <si>
    <t>USCIS</t>
  </si>
  <si>
    <t>U.S. Citizenship and Immigration Services</t>
  </si>
  <si>
    <t>FY2019 ICE Alternatives to Detention</t>
  </si>
  <si>
    <t>Family Unit (FAMU) subject apprehensions represent all OPB apprehensions of adults (18 years old and over) with a FAMU classification who were subsequently enrolled in ATD.</t>
  </si>
  <si>
    <t>Average Length in Program is calculated for active participants only.</t>
  </si>
  <si>
    <t>Length of Program = 1/31/2020 ATD Original Start Date +1</t>
  </si>
  <si>
    <t>ICE Detention data exclude ORR transfers/facilities, as well as U.S. Marshals Service Prisoners.</t>
  </si>
  <si>
    <t>The Average Daily Population (ADP) is based on MANDAY Count.  A MANDAY is based on whether a SUBJECT is in an ERO detention facility for the midnight count.  For every SUBJECT in a facility for the midnight count, that corresponds to one MANDAY.  The ADP is the number of MANDAYS for a given time period, divided by the number of days in that time period.</t>
  </si>
  <si>
    <t>Starting in FY2018, ICE defines immigration violators' criminality for Average Length of Stay in the following manner:  
Convicted Criminal:  Immigration violators with a criminal conviction entered into ICE systems of record at the time of the enforcement action. 
Pending Criminal Charges:  Immigration Violators with pending criminal charges entered into ICE system of record at the time of the enforcement action.  
Other Immigration Violators:  Immigration Violators without any known criminal convictions, or pending charges entered into ICE system of record at the time of the enforcement action.</t>
  </si>
  <si>
    <t>All stats are pulled based on Current Program which attributes all cases back to the Program of the processing officer of the event.  However, if Current Program = OPL, XXX, ZZZ, or null, then Event Program is used.</t>
  </si>
  <si>
    <t>The ICE Arresting Agency includes the following ERO and HSI Arresting Agency Programs:  287g Program, Alternatives to Detention, ERO Criminal Alien Program, Detained Docket Control, Detention and Deportation, Law Enforcement Area Response Unit, Mobile Criminal Alien Team, Non-Detained Docket Control, Juvenile, Fugitive Operations, Violent Criminal Alien Section, Joint Criminal Alien Response Team, Probation and Parole, Quick Response Team, User Fee Investigations, Joint Terrorism Task Force, Non-User Fee Investigations, HSI Criminal Arrest Only, and Intelligence.  This also includes the Default program area for interface records, and PICS Default value--for user initialization only where the users programs were not updated at the time of the data run.</t>
  </si>
  <si>
    <t>The CBP Arresting Agency includes the following programs:  Border Patrol, Inspections, Inspections-Air, Inspections-Land, and Inspections-Sea.</t>
  </si>
  <si>
    <t>ICE Detention data exclude ORR transfers/facilities, and U.S. Marshals Service prisoners.</t>
  </si>
  <si>
    <t>Starting in FY2018, ICE defines immigration violators' criminality in the following manner:  
Convicted Criminal:  Immigration violators with a criminal conviction entered into ICE systems of record at the time of the enforcement action. 
Pending Criminal Charges:  Immigration Violators with pending criminal charges entered into ICE system of record at the time of the enforcement action.  
Other Immigration Violators:  Immigration Violators without any known criminal convictions, or pending charges entered into ICE system of record at the time of the enforcement action.</t>
  </si>
  <si>
    <t>ICE Removal Data Include Returns.  Returns include Voluntary Returns, Voluntary Departures and Withdrawals Under Docket Control.</t>
  </si>
  <si>
    <t>ICE Currently Detained Population Breakdown</t>
  </si>
  <si>
    <t>ICE Detention data excludes ORR transfers/facilities, as well as U.S. Marshals Service Prisoners.</t>
  </si>
  <si>
    <t>The "ICE" Arresting Agency includes ERO, HSI, and Other programs.</t>
  </si>
  <si>
    <t>ERO Programs include CAP Programs (ERO Criminal Alien Program, Joint Criminal Alien Response Team, Law Enforcement Area Response Units, and Violent Criminal Alien Section, and Other Programs), Fugitive Operations, 287G Program, Detained Docket Control, Non-Detained Docket Control, Mobile Criminal Alien Team, Alternatives to Detention, Detention and Deportation, and Juvenile.</t>
  </si>
  <si>
    <t>HSI Programs include HSI Criminal Arrest Only, Intelligence, Joint Terrorism Task Force, Non-User Fee Investigations, Quick Response Team, and User Fee Investigations.</t>
  </si>
  <si>
    <t>Other Programs include Adjudications, Asylum, and PICS Default Value - for user initialization only; these are included in the CAP Program Counts.</t>
  </si>
  <si>
    <t>* ORSA scheduled FY24 Q3</t>
  </si>
  <si>
    <t>Wristworn</t>
  </si>
  <si>
    <t>Ankle Monitor</t>
  </si>
  <si>
    <t>Dual Tech</t>
  </si>
  <si>
    <t>SmartLINK</t>
  </si>
  <si>
    <t>Washington DC</t>
  </si>
  <si>
    <t>VoiceID</t>
  </si>
  <si>
    <t>No Tech</t>
  </si>
  <si>
    <t>St Paul</t>
  </si>
  <si>
    <t>Seattle</t>
  </si>
  <si>
    <t>San Francisco</t>
  </si>
  <si>
    <t>San Antonio</t>
  </si>
  <si>
    <t>Phoenix</t>
  </si>
  <si>
    <t>Philadelphia</t>
  </si>
  <si>
    <t>Newark</t>
  </si>
  <si>
    <t>New York</t>
  </si>
  <si>
    <t>New Orleans</t>
  </si>
  <si>
    <t>Los Angeles</t>
  </si>
  <si>
    <t>Harlingen</t>
  </si>
  <si>
    <t>Detroit</t>
  </si>
  <si>
    <t>Denver</t>
  </si>
  <si>
    <t>Chicago</t>
  </si>
  <si>
    <t>Buffalo</t>
  </si>
  <si>
    <t>Boston</t>
  </si>
  <si>
    <t>Baltimore</t>
  </si>
  <si>
    <t>Atlanta</t>
  </si>
  <si>
    <t>Total</t>
  </si>
  <si>
    <t>Average Length in Program</t>
  </si>
  <si>
    <t>AOR/Technology</t>
  </si>
  <si>
    <t>Active ATD Participants and Average Length in Program, FY24,  as of 04/20/2024, by AOR and Technology</t>
  </si>
  <si>
    <t>Data from OBP Report, 04.21.2024</t>
  </si>
  <si>
    <t>*Only Participants with court tracking assigned</t>
  </si>
  <si>
    <t>Court Data from BI Inc.</t>
  </si>
  <si>
    <t>ECMS-Single Adult</t>
  </si>
  <si>
    <t>Single Adult</t>
  </si>
  <si>
    <t>Failed to Attend</t>
  </si>
  <si>
    <t>ECMS-FAMU</t>
  </si>
  <si>
    <t>Attended</t>
  </si>
  <si>
    <t>FAMU</t>
  </si>
  <si>
    <t>%</t>
  </si>
  <si>
    <t>Metric</t>
  </si>
  <si>
    <t>FAMU Status</t>
  </si>
  <si>
    <t>FY24 thru March Court Appearance: Final Hearings*</t>
  </si>
  <si>
    <t>ATD Active Population by Status, Extended Case Management Service, Count and ALIP, FY24</t>
  </si>
  <si>
    <t>Costs listed above are only related to technology costs, and do not include other associated contract and case management costs that are a part of the ATD program. Average daily participant cost is greater than those listed in the table above.</t>
  </si>
  <si>
    <t>Data from BI Inc. Participants Report, 04.20.2024</t>
  </si>
  <si>
    <t xml:space="preserve">Court Data from BI Inc. </t>
  </si>
  <si>
    <t>FY24 thru March Court Appearance: Total Hearings*</t>
  </si>
  <si>
    <t>Daily Tech Cost</t>
  </si>
  <si>
    <t>Technology</t>
  </si>
  <si>
    <t>ATD Active Population Counts and Daily Cost by Technology</t>
  </si>
  <si>
    <t>ICE ALTERNATIVES TO DETENTION DATA, FY24</t>
  </si>
  <si>
    <t>VeriWatch</t>
  </si>
  <si>
    <t>Active ATD Participants and Average Length in Program, FY23,  as of 9/30/2023, by AOR and Technology</t>
  </si>
  <si>
    <t>Data from OBP Report, 9.24.2023</t>
  </si>
  <si>
    <t>Court Data from BI Inc. as of 9/30/2023</t>
  </si>
  <si>
    <t>FY23 Year End Court Appearance: Final Hearings*</t>
  </si>
  <si>
    <t>ATD Active Population by Status, Extended Case Management Service, Count and ALIP, FY23</t>
  </si>
  <si>
    <t>Data from BI Inc. Participants Report, 9.30.2023</t>
  </si>
  <si>
    <t>Dual Technology</t>
  </si>
  <si>
    <t>No Technology</t>
  </si>
  <si>
    <t>Veriwatch</t>
  </si>
  <si>
    <t>FY23 Year End Court Appearance: Total Hearings*</t>
  </si>
  <si>
    <t>ICE ALTERNATIVES TO DETENTION DATA, FY23</t>
  </si>
  <si>
    <t>ICE DETENTION DATA, FY2024</t>
  </si>
  <si>
    <t>ICE Currently Detained by Processing Disposition: FY2024</t>
  </si>
  <si>
    <t>Average Time from USCIS Fear Decision Service Date to ICE Release (In Days)</t>
  </si>
  <si>
    <t>Noncitizens with USCIS-Established Fear Decisions in an ICE Detention Facility: FY2024</t>
  </si>
  <si>
    <t>Processing Disposition</t>
  </si>
  <si>
    <t>Adult</t>
  </si>
  <si>
    <t>ICE Release Fiscal Year</t>
  </si>
  <si>
    <t>Detention Facility Type</t>
  </si>
  <si>
    <t>Total Detained</t>
  </si>
  <si>
    <t>FY2024</t>
  </si>
  <si>
    <t>Expedited Removal (I-860)</t>
  </si>
  <si>
    <t>Notice to Appear (I-862)</t>
  </si>
  <si>
    <t>Reinstatement of Deport Order (I-871)</t>
  </si>
  <si>
    <t>Other</t>
  </si>
  <si>
    <t>ICE Currently Detained by Criminality and Arresting Agency: FY2024</t>
  </si>
  <si>
    <t>ICE Initial Book-Ins by Arresting Agency and Month: FY2024</t>
  </si>
  <si>
    <t>Criminality</t>
  </si>
  <si>
    <t>Percent ICE</t>
  </si>
  <si>
    <t>Percent CBP</t>
  </si>
  <si>
    <t>Agency</t>
  </si>
  <si>
    <t>Oct</t>
  </si>
  <si>
    <t>Nov</t>
  </si>
  <si>
    <t>Dec</t>
  </si>
  <si>
    <t>Jan</t>
  </si>
  <si>
    <t>Feb</t>
  </si>
  <si>
    <t>Mar</t>
  </si>
  <si>
    <t>Apr</t>
  </si>
  <si>
    <t>May</t>
  </si>
  <si>
    <t>Jun</t>
  </si>
  <si>
    <t>Jul</t>
  </si>
  <si>
    <t>Aug</t>
  </si>
  <si>
    <t>Sep</t>
  </si>
  <si>
    <t>Convicted Criminal</t>
  </si>
  <si>
    <t>Pending Criminal Charges</t>
  </si>
  <si>
    <t xml:space="preserve">ICE  </t>
  </si>
  <si>
    <t>Other Immigration Violator</t>
  </si>
  <si>
    <r>
      <t>ICE Initial Book-Ins by</t>
    </r>
    <r>
      <rPr>
        <b/>
        <strike/>
        <sz val="9"/>
        <color theme="1"/>
        <rFont val="Calibri"/>
        <family val="2"/>
        <scheme val="minor"/>
      </rPr>
      <t xml:space="preserve"> </t>
    </r>
    <r>
      <rPr>
        <b/>
        <sz val="9"/>
        <color theme="1"/>
        <rFont val="Calibri"/>
        <family val="2"/>
        <scheme val="minor"/>
      </rPr>
      <t>Criminality: FY2024</t>
    </r>
  </si>
  <si>
    <t>ICE Final Book Outs : FY2024</t>
  </si>
  <si>
    <t>ICE Removals: FY2024</t>
  </si>
  <si>
    <t>Facility Type</t>
  </si>
  <si>
    <t>Removals</t>
  </si>
  <si>
    <t>Removals with a FAMU Identifier</t>
  </si>
  <si>
    <t>ICE Final Book Outs by Release Reason, Month and Criminality: FY2024</t>
  </si>
  <si>
    <t>Release Reason</t>
  </si>
  <si>
    <t>Bonded Out</t>
  </si>
  <si>
    <t>Bond Set by ICE</t>
  </si>
  <si>
    <t>Bond Set by IJ</t>
  </si>
  <si>
    <t>Paroled</t>
  </si>
  <si>
    <t>Proceedings Terminated</t>
  </si>
  <si>
    <t>Release to Remove</t>
  </si>
  <si>
    <t>Relief Granted by IJ Total</t>
  </si>
  <si>
    <t>Transfer to U.S. Marshals or other agency Total</t>
  </si>
  <si>
    <t>Transferred Total</t>
  </si>
  <si>
    <t>ICE Average Daily Population by Arresting Agency, Month and Criminality: FY2024</t>
  </si>
  <si>
    <t>FY Overall</t>
  </si>
  <si>
    <t>CBP Average</t>
  </si>
  <si>
    <t xml:space="preserve">ICE Average  </t>
  </si>
  <si>
    <t xml:space="preserve">Average </t>
  </si>
  <si>
    <t>ICE Average Length of Stay by Arresting Agency, Month and Criminality: FY2024</t>
  </si>
  <si>
    <t>ICE Average Daily Population by Month: FY2024</t>
  </si>
  <si>
    <t>ICE Average Length of Stay by Month: FY2024</t>
  </si>
  <si>
    <t>ICE Average Length of Stay Adult Facility Type by Month and Arresting Agency: FY2024</t>
  </si>
  <si>
    <t>Arresting Agency</t>
  </si>
  <si>
    <t>Individuals with Positive Credible Fear Determination Parole Requested: FY2022 - FY2024</t>
  </si>
  <si>
    <t>Fiscal Year</t>
  </si>
  <si>
    <t>FY2023</t>
  </si>
  <si>
    <t>FY2022</t>
  </si>
  <si>
    <t>Individuals with Positive Credible Fear Determination Parole Status: FY2022 - FY2024</t>
  </si>
  <si>
    <t>Parole Status</t>
  </si>
  <si>
    <t>Parole Granted</t>
  </si>
  <si>
    <t>Parole Denied</t>
  </si>
  <si>
    <t>ICE Currently Detained of Stateless Noncitizens by Detention Facility</t>
  </si>
  <si>
    <t>Detention Facility</t>
  </si>
  <si>
    <t>Detention Facility Code</t>
  </si>
  <si>
    <t>CENTRAL LOUISIANA ICE PROC CTR</t>
  </si>
  <si>
    <t>JENADLA</t>
  </si>
  <si>
    <t>MONTGOMERY PROCESSING CTR</t>
  </si>
  <si>
    <t>MTGPCTX</t>
  </si>
  <si>
    <t>OTAY MESA DETENTION CENTER</t>
  </si>
  <si>
    <t>CCASDCA</t>
  </si>
  <si>
    <t>PORT ISABEL SPC</t>
  </si>
  <si>
    <t>PIC</t>
  </si>
  <si>
    <t>STEWART DETENTION CENTER</t>
  </si>
  <si>
    <t>STWRTGA</t>
  </si>
  <si>
    <t>WINN CORRECTIONAL CENTER</t>
  </si>
  <si>
    <t>LAWINCI</t>
  </si>
  <si>
    <t>Average In Custody Length of Stay (ICLOS)</t>
  </si>
  <si>
    <t xml:space="preserve">Population </t>
  </si>
  <si>
    <t>January</t>
  </si>
  <si>
    <t>February</t>
  </si>
  <si>
    <t>March</t>
  </si>
  <si>
    <t>April</t>
  </si>
  <si>
    <t>June</t>
  </si>
  <si>
    <t>July</t>
  </si>
  <si>
    <t>August</t>
  </si>
  <si>
    <t>September</t>
  </si>
  <si>
    <t>October</t>
  </si>
  <si>
    <t>November</t>
  </si>
  <si>
    <t>December</t>
  </si>
  <si>
    <t xml:space="preserve">mid </t>
  </si>
  <si>
    <t>end</t>
  </si>
  <si>
    <t>Adult Facility Individuals</t>
  </si>
  <si>
    <t>Single Adults with a Positive Fear Determination Still in Custody</t>
  </si>
  <si>
    <t>Detainees</t>
  </si>
  <si>
    <t>0-180 Days</t>
  </si>
  <si>
    <t>181-365 Days</t>
  </si>
  <si>
    <t>366-730 Days</t>
  </si>
  <si>
    <t>More than 730 Days</t>
  </si>
  <si>
    <t>FY2024 Bonded Out Book Outs/Releases Count and ALOS - Prior 12 months plus Current Month</t>
  </si>
  <si>
    <t>Total ICE Final Book Outs/ ICE Final Releases</t>
  </si>
  <si>
    <t>ICE Final Book Outs/ ICE Final Releases with Bond Posted</t>
  </si>
  <si>
    <t>Bond Posted Book Outs/Releases (%)</t>
  </si>
  <si>
    <t>Average Bond Amount ($)</t>
  </si>
  <si>
    <t>ALOS (Days)</t>
  </si>
  <si>
    <t xml:space="preserve">The data contained within this Semiannual page has been refreshed for the United States Armed Forces, United States Citizens, Parents of United States Citizens, and Temporary Protective Status Countries tables for FY2024 YTD. These tables will not be updated until the end of the fiscal year. </t>
  </si>
  <si>
    <t>United States Armed Forces Noncitizen Arrests FY2018 - FY2024</t>
  </si>
  <si>
    <t>Arrests</t>
  </si>
  <si>
    <t>FY2018</t>
  </si>
  <si>
    <t>FY2019</t>
  </si>
  <si>
    <t>FY2020</t>
  </si>
  <si>
    <t>FY2021</t>
  </si>
  <si>
    <t xml:space="preserve">FY2022 </t>
  </si>
  <si>
    <t>United States Armed Forces Noncitizen Bookins FY2018 - FY2024</t>
  </si>
  <si>
    <t>Bookins</t>
  </si>
  <si>
    <t>United States Armed Forces Noncitizen Removals FY2018 - FY2024</t>
  </si>
  <si>
    <t>United States Citizen Arrests FY2018 - FY2024</t>
  </si>
  <si>
    <t>United States Citizens Bookins FY2018 - FY2024</t>
  </si>
  <si>
    <t>United States Citizens Removals FY2018 - FY2024</t>
  </si>
  <si>
    <t>Parents of USC Arrests FY2018 - FY2024</t>
  </si>
  <si>
    <t>Parents of USC Bookins FY2018 - FY2024</t>
  </si>
  <si>
    <t>Parents of USC Removals FY2018 - FY2024</t>
  </si>
  <si>
    <t>Temporary Protected Status Countries Arrests FY2018 - FY2024</t>
  </si>
  <si>
    <t>Citizenship Country</t>
  </si>
  <si>
    <t>Afghanistan</t>
  </si>
  <si>
    <t>Burma (Myanmar)</t>
  </si>
  <si>
    <t>Cameroon</t>
  </si>
  <si>
    <t>El Salvador</t>
  </si>
  <si>
    <t>Ethiopia</t>
  </si>
  <si>
    <t>Haiti</t>
  </si>
  <si>
    <t>Honduras</t>
  </si>
  <si>
    <t>Nepal</t>
  </si>
  <si>
    <t>Nicaragua</t>
  </si>
  <si>
    <t>Somalia</t>
  </si>
  <si>
    <t>South Sudan</t>
  </si>
  <si>
    <t>Sudan</t>
  </si>
  <si>
    <t>Syria</t>
  </si>
  <si>
    <t>Ukraine</t>
  </si>
  <si>
    <t>Venezuela</t>
  </si>
  <si>
    <t>Yemen</t>
  </si>
  <si>
    <t>Temporary Protected Status Countries Bookins FY2018 - FY2024</t>
  </si>
  <si>
    <t>Temporary Protected Status Countries Removals FY2018 - FY2024</t>
  </si>
  <si>
    <t xml:space="preserve">Individuals identified as part of family unit are measured based off the Case Family Status of Intact and Intact-Reunified for that individual.  This includes those individuals identified as a family member by either CBP and/or ICE. Designation as a Family Unit member does not imply that all members of the family unit were removed. </t>
  </si>
  <si>
    <t>FY2024 ICE Average Daily Population and ICE Average Length of Stay</t>
  </si>
  <si>
    <t>FY2024 YTD ICE Detention data are updated through 04/20/2024 (IIDS v2.0 run date 04/22/2024; EID as of 04/20/2024).</t>
  </si>
  <si>
    <t>ADP by Arresting Agency, Month and Criminality : FY2022 YTD criminality is defined in the following manner: 
o 	Convicted Criminal: Immigration Violators with a criminal conviction entered into ICE systems of record at the time of ICE custody.
o 	Pending Criminal Charges: Immigration Violators with pending criminal charges entered into ICE system of record at the time of ICE custody.
o 	Other Immigration Violators:  Immigration Violators without any known or a criminal conviction, or pending charges entered into ICE system of record at the time of ICE custody.</t>
  </si>
  <si>
    <t xml:space="preserve">Average Length of Stay for Family Residential Centers is determined by including, the length of stay at all facilities during a detention stay that started at an FRC, the detention days that started before the current fiscal year, and only detention days for those released from custody. </t>
  </si>
  <si>
    <t>ICE discontinued the use of Family Residential Centers on March 31, 2022. Data regarding FSC detentions is not reported here.</t>
  </si>
  <si>
    <t>FY2024 ICE Final Book Outs</t>
  </si>
  <si>
    <t>FY2024 YTD ICE Final Book Outs data are updated through 04/20/2024 (IIDS v2.0 run date 04/22/2024; EID as of 04/20/2024).</t>
  </si>
  <si>
    <t>In FY2024 ICE began tracking Final Bookouts in lieu of Final Releases due to a change in methodology.  Prior year data reflects ICE Final Releases.</t>
  </si>
  <si>
    <t>An ICE Final Book Out is defined as a Final Bookout that reflects one of the following release reasons: Bonded Out, Order of Recognizance, Order of Supervision, Paroled, Relief Granted by IJ, Proceedings Terminated, Release to Remove, Transferred, Transfer to U.S. Marshals or other agency,  or Other(Died, Escaped, ORR-Runaway, Processing Disposition Changed Locally). All Case Statuses are included.</t>
  </si>
  <si>
    <t>FY2023 ICE Final Releases</t>
  </si>
  <si>
    <t>FY2023 ICE Final Releases data is historic and remains static.</t>
  </si>
  <si>
    <t>An ICE Final Release is defined as a Final Release that reflects one of the following release reasons: Bonded Out, Order of Recognizance, Order of Supervision or Paroled.  All Case Statuses are included.</t>
  </si>
  <si>
    <t>A Non-Citizen may have multiple releases; only the most recent release is included in this report.</t>
  </si>
  <si>
    <t>FY2024 ICE Removals</t>
  </si>
  <si>
    <t>FY2024 YTD ICE Removals data are updated through 04/20/2024 (IIDS v2.0 run date 04/22/2024; EID as of 04/20/2024).</t>
  </si>
  <si>
    <t>ICE Departures include aliens processed for Expedited Removal (ER) or Voluntary Return (VR) that are turned over to ERO for detention. As of May 12, 2023, noncitizens processed for ER that were turned over from Border Patrol to ICE for removal via ICE Air are also included. Noncitizens processed for ER and not detained by ERO or VR after June 1, 2013 and not detained by ERO are primarily processed by Border Patrol.</t>
  </si>
  <si>
    <t xml:space="preserve">Starting in FY2009, ICE began to "lock" removal statistics on October 5th at the end of each fiscal year and counted only the Non Citizens whose removal or return was already confirmed.  Non Citizens removed or returned in that fiscal year but not confirmed until after October 5th were excluded from the locked data and thus from ICE statistics.  To ensure an accurate and complete representation of all removals and returns, ICE will include the removals and returns confirmed after October 5th into the next fiscal year.  </t>
  </si>
  <si>
    <t>ICE discontinued the use of Family Residential Centers on March 31, 2022. Data regarding FSC detentions is not reported here</t>
  </si>
  <si>
    <t>ICE National Docket data are a snapshot as of 04/21/2024 (IIDS v2.0 run date 04/22/2024; EID as of 04/21/2024).</t>
  </si>
  <si>
    <t>Processing dispositions of Other may include, but are not limited to, Non Citizens processed under Administrative Removal, Visa Waiver Program Removal, Stowaway or Crewmember.</t>
  </si>
  <si>
    <t>A stateless person is someone who, under national laws, does not enjoy citizenship – the legal bond between a government and an individual – in any country.</t>
  </si>
  <si>
    <t>FY2024 ICE Initial Book-Ins</t>
  </si>
  <si>
    <t>FY2024 YTD ICE Book-ins data is updated through 04/20/2024 (IIDS v2.0 run date 04/22/2024; EID as of 04/20/2024).</t>
  </si>
  <si>
    <t>USCIS Average Time from USCIS Fear Decision Service Date to ICE Release (In Days) &amp; Non-Citizens with USCIS-Established Fear Decisions in an ICE Detention Facility</t>
  </si>
  <si>
    <t>Non Citizens Currently in ICE Detention Facilities data are a snapshot as 04/21/2024 (IIDS v2.0 run date 04/22/2024; EID as of 04/21/2024).</t>
  </si>
  <si>
    <t>FY2024 YTD ICE Final Releases data are updated through 04/20/2024 (IIDS v2.0 run date 04/22/2024; EID as of 04/20/2024).</t>
  </si>
  <si>
    <t>USCIS provided data containing APSO (Asylum Pre Screening Officer) cases clocked during FY2022 - FY2024. Data were received on 04/22/2024.</t>
  </si>
  <si>
    <t>Non Citizens Currently in ICE Detention Facilities and the Average Time from USCIS Fear Decision Service Date to ICE Release are determined by matching the Alien File Numbers in the data provided by USCIS to ICE Detention data.  Data only include Alien File Numbers from the USCIS data that have USCIS Fear Determinations of Persecution Claim Established or Torture Claim Established.  Data only include ICE Detention Stays for which the USCIS Decision Service Date falls on or after the initial book in date of the current detention stay.  ICE Detention Stays for which the Decision Service Date falls before the initial book in or after release are not included.</t>
  </si>
  <si>
    <t>A Non-Citizens Fear Screening Determination cannot be confirmed as directly related to an ICE Detention Stay, even if the USCIS Decision Service Date falls within the ICE Detention Stay.</t>
  </si>
  <si>
    <t>Of the 375,594 records in the USCIS provided data, the breakdown of the fear screening determinations is as follows; 181,057 positive fear screening determinations, 125,827 negative fear screening determinations and 68,707 without an identified determination. Of the 181,057 with positive fear screening determinations; 111,633 have Persecution Claim Established and 69,424 have Torture Claim Established.</t>
  </si>
  <si>
    <t>Non Citizens Currently in ICE Detention Facilities and the Average Time from USCIS Fear Decision Service Date to ICE Release include detentions not associated with a removal case.</t>
  </si>
  <si>
    <t>The data provided by USCIS contains multiple records for some Alien File Numbers. There are 375,594 unique fear determinations and 26,837 of those have multiple records in the data provided by USCIS. The Alien File Numbers with multiple USCIS records are treated as follows:                       
• If an Alien File Number is associated with both positive and negative fear screening determinations, only the most recent screening is included.
• If an Alien File Number is associated with multiple positive fear determinations and only one ICE Detention Stay, only the determinations for which the USCIS Decision Service Date falls within the detention stay are included.
• If an Alien File Number is associated with multiple positive fear determinations and multiple ICE Detention Stays, all determinations for which the USCIS Decision Service Date falls within an ICE Detention Stay are included.
• If an Alien File Number has multiple positive fear determinations for which the USCIS Decision Service Dates fall within a single ICE Detention Stay, this is counted as a single detention.</t>
  </si>
  <si>
    <t xml:space="preserve">Average Time from USCIS Fear Decision Service Date to ICE Release is calculated from the relevant ICE Detention Stays described above, where the USCIS Decision Service Date for a USCIS Fear Determination of Persecution Claim Established or Torture Claim Established falls within an ICE Detention Stay.  The average time for a fiscal year is the average number of days between the USCIS Decision Service Date and the final release from ICE Custody for that fiscal year.  The fiscal year for an ICE Detention Stay in this metric is the fiscal year in which the Non-Citizen was released from ICE Custody. </t>
  </si>
  <si>
    <t xml:space="preserve">ICLOS and Detainees </t>
  </si>
  <si>
    <t xml:space="preserve">ICLOS is the average In Custody Length of Stay and is a calculation of how long a detainee has been in custody at a particular point in time and the formula used for this calculation is Date – Book In Date </t>
  </si>
  <si>
    <t xml:space="preserve">The two categories the ICLOS and Detainees tab is broken out by are
• Adult Facility Individuals
o Anyone who is in an adult facility and does not have a positive fear determination at the date of the snapshot
• Single Adults with a Positive Fear determination still in custody
o Anyone who is in an adult facility and has a positive fear determination at the date of the snapshot
•	Adult Facility Individuals
o	Anyone who is in an adult facility and does not have a post determined positive fear claim at the date of the snapshot 
•	Post-Determination for Adult Facility Individuals with Positive Fear Claim
o	Anyone who is in an adult facility and has a post determined positive fear claim at the date of the snapshot </t>
  </si>
  <si>
    <t xml:space="preserve">The mid for each month corresponds to the 15th of the month and end corresponds to the last day of the month. </t>
  </si>
  <si>
    <t>It was assumed that if a positive fear claim happened within five days of the initial book in that it was related to the detention stay. This was to account for the 72-hour transfer period from CBP to a detention facility and to account for additional time due to coronavirus.</t>
  </si>
  <si>
    <t>ICE ICLOS and Detainees Data are updated through 04/22/2024 (IIDS v2.0 run date 04/23/2024; EID as of 04/22/2024).</t>
  </si>
  <si>
    <t>Monthly Bond Statistics</t>
  </si>
  <si>
    <t>FY2024 YTD ICE Final Book Out data are updated through 04/20/2024 (IIDS v2.0 run date 04/22/2024; EID as of 04/20/2024).</t>
  </si>
  <si>
    <t>An ICE Final Release is defined as a Final Release that reflects one of the following release reasons: Bonded Out, Order of Recognizance, Order of Supervision, Paroled, or Prosecutorial Discretion. All Case Statuses are included.</t>
  </si>
  <si>
    <t>BMU provided data containing Bonds Posted cases recorded from 03/01/2023 - 04/22/2024 . Data were received on 04/23/2024.</t>
  </si>
  <si>
    <t xml:space="preserve">Bond Posted Book Outs (%) is calculated by the sum total count of ICE Final Book Outs of the noncitizens with bond posted divided by the total count of ICE Final Book Outs. </t>
  </si>
  <si>
    <t xml:space="preserve">Bond Posted Releases (%) is calculated by the sum total count of ICE Final Releases of the noncitizens with bond posted divided by the total count of ICE Final Releases. </t>
  </si>
  <si>
    <t xml:space="preserve">ICE Final Releases(FY2023 and prior years) is limited to one release reason per release. A Final Release may have more than one release reason but only one reason is recorded. Due to this system limitation, there are noncitizens with a bond posted whose ICE Final Release reason is recorded as other than "Bonded Out". </t>
  </si>
  <si>
    <t>STU determines Bonded Out releases by Release Reason entered and Detention Book Out Date. BMU data uses the Bond Post Date which is not necessarily the same as the Detention Book Out Date.</t>
  </si>
  <si>
    <t>Individuals with Credible Fear Parole</t>
  </si>
  <si>
    <t>FY2024 YTD Encounters data is updated through 04/22/2024 (IIDS v2.0 run date 04/23/2024; EID as of 04/22/2024).</t>
  </si>
  <si>
    <t>Parole requested and parole granted dates are based on the Case Action Decision Date contained in the system of record.</t>
  </si>
  <si>
    <t>Parole granted is defined as Agency-based case action jurisdiction and case decision is "Granted".</t>
  </si>
  <si>
    <t>Parole denied is defined as Agency-based case action jurisdiction and case decision is "Denied".</t>
  </si>
  <si>
    <t>Parole decisions may not be in the same month as parole requested.</t>
  </si>
  <si>
    <t>Semiannual Arrests, Bookins and Removals</t>
  </si>
  <si>
    <t>For United States Armed Forces tables:</t>
  </si>
  <si>
    <t>FY2024 YTD ICE Arrests data are updated through 04/22/2024 (IIDS v2.0 run date 04/23/2024; EID as of 04/22/2024).</t>
  </si>
  <si>
    <t>FY2024 YTD ICE Detention data are updated through 04/22/2024 (IIDS v2.0 run date 04/23/2024; EID as of 04/22/2024).</t>
  </si>
  <si>
    <t>FY2024 YTD ICE Removals data are updated through 04/22/2024 (IIDS v2.0 run date 04/23/2024; EID as of 04/22/2024).</t>
  </si>
  <si>
    <t>FY2018-FY2023 data are historical and remain static.</t>
  </si>
  <si>
    <t>For United States Citizens tables:</t>
  </si>
  <si>
    <t>For Parents of United States Citizens tables:</t>
  </si>
  <si>
    <t>For Temporary Protected Status Countries tables:</t>
  </si>
  <si>
    <t>USC Arrests, Booking and Removals stats are pulled based on administrative enforcement actions executed by ERO Officers.</t>
  </si>
  <si>
    <t>Parents of United States Citizen determined by relationship flag and citizenship of child relation.</t>
  </si>
  <si>
    <t>ERO Administrative Arrests include all ERO Programs.  ERO Programs include Detention and Deportation (DDP), Fugitive Operations (FUG), Alternatives to Detention (ATD), Criminal Alien Program (CAP), Detained Docket Control (DDC), Non-Detained Docket Control (NDD), Violent Criminal Alien Section (VCS), Joint Criminal Alien Response Team (JCT), Juvenile (JUV), Law Enforcement Area Response (LEA), Mobile Criminal Alien Team (MCT), and 287(g).</t>
  </si>
  <si>
    <t>All stats are pulled based on Current Program which attributes all cases back to the Program of the processing officer of the event.</t>
  </si>
  <si>
    <t>Country of Citizenship is derived from the ICE system of record as it is input by the officer at the time of processing. An "Unknown" Country indicates the non-citizen failed or refused to identify a country of citizenship or the officer lacked documentation to do so.</t>
  </si>
  <si>
    <t>All stats are pulled based on Current Program which attributes all cases back to the Program of the processing officer of the event. However, if Current Program = OPL, XXX, ZZZ, or null, then Event Program is used.</t>
  </si>
  <si>
    <t>The “ICE” Arresting Agency includes ERO, HSI, and Other programs.
o ERO Programs include CAP Programs (ERO Criminal Alien Program, Joint Criminal Alien Response Team, Law Enforcement Area Response Units, Violent Criminal Alien Section, and Other Programs), Fugitive Operations, 287G Program, Detained Docket Control, Non-Detained Docket Control, Mobile Criminal Alien Team, Alternatives to Detention, Detention and Deportation, and Juvenile.
o HSI Programs include HSI Criminal Arrest Only, Intelligence, Joint Terrorism Task Force, Non-User Fee Investigations, Quick Response Team, and User Fee Investigations.
o Other Programs include Adjudications, Asylum, PICS Default Value - for user initialization only, and Examinations; these are included in the CAP Program Counts.</t>
  </si>
  <si>
    <t>ICE Removals include Returns. Returns include Voluntary Returns, Voluntary Departures and Withdrawals Under Docket Control.</t>
  </si>
  <si>
    <t xml:space="preserve">Veteran Status flag implemented during FY2021. Prior years required manual input by the officers in the database. </t>
  </si>
  <si>
    <t>TPS Countries</t>
  </si>
  <si>
    <t>Burma (Myanmar) designated TPS as of 05/25/2021. Arrests, Bookins, and Removals reported are since the designation date.</t>
  </si>
  <si>
    <t>Haiti designated TPS as of 08/03/2021. Arrests, Bookins, and Removals reported are since the designation date.</t>
  </si>
  <si>
    <t>Venezuela designated TPS as of 03/09/2021. Arrests, Bookins, and Removals for reported are since the designation date.</t>
  </si>
  <si>
    <t>Afghanistan designated TPS as of 05/20/2022. Arrests, Bookins, and Removals for reported are since the designation date.</t>
  </si>
  <si>
    <t>Cameroon designated TPS as of 06/07/2022. Arrests, Bookins, and Removals reported are since the designation date.</t>
  </si>
  <si>
    <t>Ethiopia designated TPS as of 12/12/2022. Arrests, Bookins, and Removals reported are since the designation date.</t>
  </si>
  <si>
    <t>Ukraine designated TPS as of 04/19/2022. Arrests, Bookins, and Removals for  reported are since the designation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</si>
</sst>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0000"/>
    <numFmt numFmtId="165" formatCode="_(* #,##0_);_(* \(#,##0\);_(* &quot;-&quot;??_);_(@_)"/>
    <numFmt numFmtId="166" formatCode="0.0%"/>
    <numFmt numFmtId="167" formatCode="#,##0.0"/>
    <numFmt numFmtId="168" formatCode="_(* #,##0.0_);_(* \(#,##0.0\);_(* &quot;-&quot;_);_(@_)"/>
    <numFmt numFmtId="169" formatCode="&quot;$&quot;#,##0.00"/>
    <numFmt numFmtId="170" formatCode="0.0"/>
    <numFmt numFmtId="171" formatCode="_(* #,##0.0_);_(* \(#,##0.0\);_(* &quot;-&quot;?_);_(@_)"/>
    <numFmt numFmtId="172" formatCode="mmm\-yyyy"/>
    <numFmt numFmtId="173" formatCode="_(* #,##0_);_(* \(#,##0\);_(* &quot;-&quot;?_);_(@_)"/>
  </numFmts>
  <fonts count="51" x14ac:knownFonts="1">
    <font>
      <sz val="11"/>
      <color theme="1"/>
      <name val="Calibri"/>
      <family val="2"/>
      <scheme val="minor"/>
    </font>
    <font>
      <sz val="11"/>
      <color theme="1"/>
      <name val="Calibri"/>
      <family val="2"/>
      <scheme val="minor"/>
    </font>
    <font>
      <sz val="12"/>
      <color theme="1"/>
      <name val="Times New Roman"/>
      <family val="2"/>
    </font>
    <font>
      <b/>
      <sz val="12"/>
      <color theme="4" tint="-0.499984740745262"/>
      <name val="Times New Roman"/>
      <family val="1"/>
    </font>
    <font>
      <sz val="10"/>
      <name val="Arial"/>
      <family val="2"/>
    </font>
    <font>
      <b/>
      <sz val="12"/>
      <color indexed="18"/>
      <name val="Times New Roman"/>
      <family val="1"/>
    </font>
    <font>
      <sz val="12"/>
      <color theme="1"/>
      <name val="Times New Roman"/>
      <family val="1"/>
    </font>
    <font>
      <b/>
      <sz val="12"/>
      <color theme="3" tint="-0.499984740745262"/>
      <name val="Times New Roman"/>
      <family val="1"/>
    </font>
    <font>
      <sz val="10"/>
      <color indexed="72"/>
      <name val="MS Sans Serif"/>
      <family val="2"/>
    </font>
    <font>
      <b/>
      <sz val="12"/>
      <color theme="0"/>
      <name val="Times New Roman"/>
      <family val="1"/>
    </font>
    <font>
      <b/>
      <sz val="12"/>
      <name val="Times New Roman"/>
      <family val="1"/>
    </font>
    <font>
      <sz val="12"/>
      <color indexed="8"/>
      <name val="Calibri"/>
      <family val="2"/>
      <scheme val="minor"/>
    </font>
    <font>
      <sz val="12"/>
      <color theme="1"/>
      <name val="Calibri"/>
      <family val="2"/>
      <scheme val="minor"/>
    </font>
    <font>
      <sz val="12"/>
      <name val="Calibri"/>
      <family val="2"/>
      <scheme val="minor"/>
    </font>
    <font>
      <sz val="10"/>
      <color indexed="8"/>
      <name val="Arial"/>
      <family val="2"/>
    </font>
    <font>
      <sz val="12"/>
      <name val="Times New Roman"/>
      <family val="1"/>
    </font>
    <font>
      <sz val="10"/>
      <color rgb="FF000000"/>
      <name val="Arial"/>
      <family val="2"/>
    </font>
    <font>
      <b/>
      <sz val="10"/>
      <color indexed="8"/>
      <name val="Arial"/>
      <family val="2"/>
    </font>
    <font>
      <b/>
      <sz val="11"/>
      <color theme="1"/>
      <name val="Calibri"/>
      <family val="2"/>
      <scheme val="minor"/>
    </font>
    <font>
      <sz val="11"/>
      <name val="Calibri"/>
      <family val="2"/>
      <scheme val="minor"/>
    </font>
    <font>
      <b/>
      <sz val="11"/>
      <color rgb="FF000000"/>
      <name val="Calibri"/>
      <family val="2"/>
      <scheme val="minor"/>
    </font>
    <font>
      <i/>
      <sz val="11"/>
      <color theme="1"/>
      <name val="Calibri"/>
      <family val="2"/>
      <scheme val="minor"/>
    </font>
    <font>
      <sz val="11"/>
      <color rgb="FF000000"/>
      <name val="Calibri"/>
      <family val="2"/>
      <scheme val="minor"/>
    </font>
    <font>
      <sz val="14"/>
      <color theme="0"/>
      <name val="Times New Roman"/>
      <family val="1"/>
    </font>
    <font>
      <b/>
      <sz val="20"/>
      <color theme="4" tint="-0.499984740745262"/>
      <name val="Calibri"/>
      <family val="2"/>
      <scheme val="minor"/>
    </font>
    <font>
      <b/>
      <sz val="12"/>
      <color theme="4" tint="-0.499984740745262"/>
      <name val="Calibri"/>
      <family val="2"/>
      <scheme val="minor"/>
    </font>
    <font>
      <sz val="9"/>
      <color theme="1"/>
      <name val="Calibri"/>
      <family val="2"/>
      <scheme val="minor"/>
    </font>
    <font>
      <b/>
      <sz val="9"/>
      <color theme="0"/>
      <name val="Calibri"/>
      <family val="2"/>
      <scheme val="minor"/>
    </font>
    <font>
      <b/>
      <sz val="9"/>
      <color theme="1"/>
      <name val="Calibri"/>
      <family val="2"/>
      <scheme val="minor"/>
    </font>
    <font>
      <b/>
      <sz val="10"/>
      <color theme="1"/>
      <name val="Calibri"/>
      <family val="2"/>
      <scheme val="minor"/>
    </font>
    <font>
      <b/>
      <sz val="24"/>
      <color theme="4" tint="-0.499984740745262"/>
      <name val="Calibri"/>
      <family val="2"/>
      <scheme val="minor"/>
    </font>
    <font>
      <b/>
      <sz val="11"/>
      <color theme="0"/>
      <name val="Calibri"/>
      <family val="2"/>
      <scheme val="minor"/>
    </font>
    <font>
      <b/>
      <sz val="12"/>
      <color theme="1"/>
      <name val="Times New Roman"/>
      <family val="1"/>
    </font>
    <font>
      <b/>
      <sz val="12"/>
      <color indexed="8"/>
      <name val="Times New Roman"/>
      <family val="1"/>
    </font>
    <font>
      <b/>
      <sz val="10"/>
      <name val="Calibri"/>
      <family val="2"/>
    </font>
    <font>
      <sz val="8"/>
      <name val="Calibri"/>
      <family val="2"/>
    </font>
    <font>
      <sz val="8"/>
      <color theme="1"/>
      <name val="Calibri"/>
      <family val="2"/>
      <scheme val="minor"/>
    </font>
    <font>
      <b/>
      <sz val="11"/>
      <color rgb="FF000000"/>
      <name val="Calibri"/>
      <family val="2"/>
    </font>
    <font>
      <sz val="11"/>
      <color rgb="FF000000"/>
      <name val="Calibri"/>
      <family val="2"/>
    </font>
    <font>
      <b/>
      <sz val="11"/>
      <color theme="0"/>
      <name val="Calibri"/>
      <family val="2"/>
    </font>
    <font>
      <b/>
      <sz val="12"/>
      <color rgb="FFFF0000"/>
      <name val="Times New Roman"/>
      <family val="1"/>
    </font>
    <font>
      <b/>
      <sz val="18"/>
      <color theme="3" tint="-0.499984740745262"/>
      <name val="Calibri"/>
      <family val="2"/>
      <scheme val="minor"/>
    </font>
    <font>
      <b/>
      <sz val="9"/>
      <color theme="0"/>
      <name val="Times New Roman"/>
      <family val="1"/>
    </font>
    <font>
      <b/>
      <sz val="9"/>
      <color theme="1"/>
      <name val="Times New Roman"/>
      <family val="1"/>
    </font>
    <font>
      <b/>
      <strike/>
      <sz val="9"/>
      <color theme="1"/>
      <name val="Calibri"/>
      <family val="2"/>
      <scheme val="minor"/>
    </font>
    <font>
      <b/>
      <i/>
      <sz val="9"/>
      <color theme="1"/>
      <name val="Calibri"/>
      <family val="2"/>
      <scheme val="minor"/>
    </font>
    <font>
      <i/>
      <sz val="9"/>
      <color theme="1"/>
      <name val="Calibri"/>
      <family val="2"/>
      <scheme val="minor"/>
    </font>
    <font>
      <b/>
      <sz val="11"/>
      <color theme="1"/>
      <name val="Times New Roman"/>
      <family val="1"/>
    </font>
    <font>
      <sz val="11"/>
      <color theme="1"/>
      <name val="Times New Roman"/>
      <family val="1"/>
    </font>
    <font>
      <sz val="9"/>
      <color theme="1"/>
      <name val="Times New Roman"/>
      <family val="1"/>
    </font>
    <font>
      <b/>
      <sz val="14"/>
      <color theme="1"/>
      <name val="Times New Roman"/>
      <family val="1"/>
    </font>
  </fonts>
  <fills count="16">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rgb="FF002060"/>
        <bgColor indexed="64"/>
      </patternFill>
    </fill>
    <fill>
      <patternFill patternType="solid">
        <fgColor theme="0" tint="-0.249977111117893"/>
        <bgColor indexed="64"/>
      </patternFill>
    </fill>
    <fill>
      <patternFill patternType="solid">
        <fgColor rgb="FFD9E1F2"/>
        <bgColor indexed="64"/>
      </patternFill>
    </fill>
    <fill>
      <patternFill patternType="solid">
        <fgColor theme="4" tint="0.79998168889431442"/>
        <bgColor indexed="64"/>
      </patternFill>
    </fill>
    <fill>
      <patternFill patternType="solid">
        <fgColor rgb="FFD9D9D9"/>
        <bgColor indexed="64"/>
      </patternFill>
    </fill>
    <fill>
      <patternFill patternType="solid">
        <fgColor theme="4" tint="-0.49998474074526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1"/>
        <bgColor indexed="64"/>
      </patternFill>
    </fill>
  </fills>
  <borders count="5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medium">
        <color indexed="64"/>
      </left>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medium">
        <color indexed="64"/>
      </right>
      <top style="thin">
        <color indexed="64"/>
      </top>
      <bottom/>
      <diagonal/>
    </border>
    <border>
      <left/>
      <right style="medium">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auto="1"/>
      </left>
      <right style="thin">
        <color auto="1"/>
      </right>
      <top style="thin">
        <color auto="1"/>
      </top>
      <bottom style="medium">
        <color auto="1"/>
      </bottom>
      <diagonal/>
    </border>
    <border>
      <left/>
      <right style="thin">
        <color indexed="64"/>
      </right>
      <top style="medium">
        <color indexed="64"/>
      </top>
      <bottom style="thin">
        <color indexed="64"/>
      </bottom>
      <diagonal/>
    </border>
    <border>
      <left/>
      <right style="thin">
        <color auto="1"/>
      </right>
      <top style="thin">
        <color auto="1"/>
      </top>
      <bottom style="medium">
        <color auto="1"/>
      </bottom>
      <diagonal/>
    </border>
    <border>
      <left/>
      <right/>
      <top/>
      <bottom style="medium">
        <color indexed="64"/>
      </bottom>
      <diagonal/>
    </border>
  </borders>
  <cellStyleXfs count="8">
    <xf numFmtId="0" fontId="0" fillId="0" borderId="0"/>
    <xf numFmtId="43" fontId="1" fillId="0" borderId="0" applyFont="0" applyFill="0" applyBorder="0" applyAlignment="0" applyProtection="0"/>
    <xf numFmtId="0" fontId="2" fillId="0" borderId="0"/>
    <xf numFmtId="0" fontId="4" fillId="0" borderId="0"/>
    <xf numFmtId="0" fontId="8" fillId="0" borderId="0"/>
    <xf numFmtId="0" fontId="16" fillId="0" borderId="0"/>
    <xf numFmtId="44" fontId="1" fillId="0" borderId="0" applyFont="0" applyFill="0" applyBorder="0" applyAlignment="0" applyProtection="0"/>
    <xf numFmtId="9" fontId="1" fillId="0" borderId="0" applyFont="0" applyFill="0" applyBorder="0" applyAlignment="0" applyProtection="0"/>
  </cellStyleXfs>
  <cellXfs count="475">
    <xf numFmtId="0" fontId="0" fillId="0" borderId="0" xfId="0"/>
    <xf numFmtId="0" fontId="5" fillId="2" borderId="0" xfId="3" applyFont="1" applyFill="1" applyAlignment="1">
      <alignment vertical="center" wrapText="1"/>
    </xf>
    <xf numFmtId="1" fontId="5" fillId="2" borderId="0" xfId="3" applyNumberFormat="1" applyFont="1" applyFill="1" applyAlignment="1">
      <alignment vertical="center" wrapText="1"/>
    </xf>
    <xf numFmtId="14" fontId="5" fillId="0" borderId="0" xfId="3" applyNumberFormat="1" applyFont="1" applyAlignment="1">
      <alignment vertical="center" wrapText="1"/>
    </xf>
    <xf numFmtId="0" fontId="5" fillId="0" borderId="0" xfId="3" applyFont="1" applyAlignment="1">
      <alignment vertical="center" wrapText="1"/>
    </xf>
    <xf numFmtId="0" fontId="6" fillId="0" borderId="0" xfId="0" applyFont="1"/>
    <xf numFmtId="0" fontId="7" fillId="4" borderId="1" xfId="0" applyFont="1" applyFill="1" applyBorder="1" applyAlignment="1">
      <alignment vertical="center"/>
    </xf>
    <xf numFmtId="0" fontId="7" fillId="4" borderId="0" xfId="0" applyFont="1" applyFill="1" applyAlignment="1">
      <alignment vertical="center"/>
    </xf>
    <xf numFmtId="0" fontId="9" fillId="5" borderId="2" xfId="4" applyFont="1" applyFill="1" applyBorder="1" applyAlignment="1">
      <alignment vertical="top" wrapText="1"/>
    </xf>
    <xf numFmtId="3" fontId="9" fillId="5" borderId="2" xfId="1" applyNumberFormat="1" applyFont="1" applyFill="1" applyBorder="1" applyAlignment="1">
      <alignment vertical="top" wrapText="1"/>
    </xf>
    <xf numFmtId="0" fontId="9" fillId="5" borderId="3" xfId="4" applyFont="1" applyFill="1" applyBorder="1" applyAlignment="1">
      <alignment horizontal="left" vertical="top" wrapText="1"/>
    </xf>
    <xf numFmtId="0" fontId="9" fillId="5" borderId="3" xfId="4" applyFont="1" applyFill="1" applyBorder="1" applyAlignment="1">
      <alignment vertical="top" wrapText="1"/>
    </xf>
    <xf numFmtId="3" fontId="9" fillId="5" borderId="3" xfId="1" applyNumberFormat="1" applyFont="1" applyFill="1" applyBorder="1" applyAlignment="1">
      <alignment horizontal="left" vertical="top" wrapText="1"/>
    </xf>
    <xf numFmtId="3" fontId="9" fillId="5" borderId="3" xfId="1" applyNumberFormat="1" applyFont="1" applyFill="1" applyBorder="1" applyAlignment="1">
      <alignment vertical="top" wrapText="1"/>
    </xf>
    <xf numFmtId="1" fontId="9" fillId="5" borderId="3" xfId="1" applyNumberFormat="1" applyFont="1" applyFill="1" applyBorder="1" applyAlignment="1">
      <alignment horizontal="left" vertical="top" wrapText="1"/>
    </xf>
    <xf numFmtId="3" fontId="9" fillId="5" borderId="3" xfId="1" applyNumberFormat="1" applyFont="1" applyFill="1" applyBorder="1" applyAlignment="1">
      <alignment horizontal="right" wrapText="1"/>
    </xf>
    <xf numFmtId="1" fontId="10" fillId="6" borderId="4" xfId="0" applyNumberFormat="1" applyFont="1" applyFill="1" applyBorder="1" applyAlignment="1">
      <alignment horizontal="left" wrapText="1"/>
    </xf>
    <xf numFmtId="1" fontId="10" fillId="6" borderId="4" xfId="4" applyNumberFormat="1" applyFont="1" applyFill="1" applyBorder="1" applyAlignment="1">
      <alignment horizontal="left" wrapText="1"/>
    </xf>
    <xf numFmtId="1" fontId="10" fillId="6" borderId="4" xfId="0" applyNumberFormat="1" applyFont="1" applyFill="1" applyBorder="1" applyAlignment="1">
      <alignment horizontal="left" vertical="top" wrapText="1"/>
    </xf>
    <xf numFmtId="14" fontId="10" fillId="6" borderId="4" xfId="0" applyNumberFormat="1" applyFont="1" applyFill="1" applyBorder="1" applyAlignment="1">
      <alignment vertical="top" wrapText="1"/>
    </xf>
    <xf numFmtId="14" fontId="6" fillId="0" borderId="0" xfId="0" applyNumberFormat="1" applyFont="1"/>
    <xf numFmtId="164" fontId="5" fillId="2" borderId="0" xfId="3" applyNumberFormat="1" applyFont="1" applyFill="1" applyAlignment="1">
      <alignment vertical="center" wrapText="1"/>
    </xf>
    <xf numFmtId="164" fontId="7" fillId="4" borderId="0" xfId="0" applyNumberFormat="1" applyFont="1" applyFill="1" applyAlignment="1">
      <alignment vertical="center"/>
    </xf>
    <xf numFmtId="164" fontId="9" fillId="5" borderId="2" xfId="4" applyNumberFormat="1" applyFont="1" applyFill="1" applyBorder="1" applyAlignment="1">
      <alignment vertical="top" wrapText="1"/>
    </xf>
    <xf numFmtId="164" fontId="9" fillId="5" borderId="3" xfId="4" applyNumberFormat="1" applyFont="1" applyFill="1" applyBorder="1" applyAlignment="1">
      <alignment horizontal="left" vertical="top" wrapText="1"/>
    </xf>
    <xf numFmtId="164" fontId="6" fillId="0" borderId="0" xfId="0" applyNumberFormat="1" applyFont="1"/>
    <xf numFmtId="164" fontId="10" fillId="6" borderId="4" xfId="0" applyNumberFormat="1" applyFont="1" applyFill="1" applyBorder="1" applyAlignment="1">
      <alignment horizontal="left" wrapText="1"/>
    </xf>
    <xf numFmtId="0" fontId="11" fillId="0" borderId="2" xfId="0" applyFont="1" applyBorder="1" applyAlignment="1">
      <alignment vertical="center"/>
    </xf>
    <xf numFmtId="164" fontId="11" fillId="0" borderId="2" xfId="0" applyNumberFormat="1" applyFont="1" applyBorder="1" applyAlignment="1">
      <alignment vertical="center"/>
    </xf>
    <xf numFmtId="3" fontId="11" fillId="0" borderId="2" xfId="1" applyNumberFormat="1" applyFont="1" applyFill="1" applyBorder="1" applyAlignment="1">
      <alignment vertical="center"/>
    </xf>
    <xf numFmtId="3" fontId="11" fillId="0" borderId="2" xfId="0" applyNumberFormat="1" applyFont="1" applyBorder="1" applyAlignment="1">
      <alignment horizontal="right" vertical="center"/>
    </xf>
    <xf numFmtId="3" fontId="12" fillId="0" borderId="2" xfId="0" applyNumberFormat="1" applyFont="1" applyBorder="1" applyAlignment="1">
      <alignment horizontal="right" vertical="center"/>
    </xf>
    <xf numFmtId="14" fontId="13" fillId="0" borderId="2" xfId="0" applyNumberFormat="1" applyFont="1" applyBorder="1" applyAlignment="1">
      <alignment horizontal="right"/>
    </xf>
    <xf numFmtId="3" fontId="13" fillId="0" borderId="2" xfId="0" applyNumberFormat="1" applyFont="1" applyBorder="1" applyAlignment="1">
      <alignment horizontal="right" vertical="center"/>
    </xf>
    <xf numFmtId="14" fontId="11" fillId="0" borderId="2" xfId="0" applyNumberFormat="1" applyFont="1" applyBorder="1" applyAlignment="1">
      <alignment horizontal="right"/>
    </xf>
    <xf numFmtId="0" fontId="14" fillId="0" borderId="3" xfId="0" applyFont="1" applyBorder="1" applyAlignment="1">
      <alignment vertical="center"/>
    </xf>
    <xf numFmtId="164" fontId="14" fillId="0" borderId="3" xfId="0" applyNumberFormat="1" applyFont="1" applyBorder="1" applyAlignment="1">
      <alignment vertical="center"/>
    </xf>
    <xf numFmtId="3" fontId="14" fillId="0" borderId="3" xfId="0" applyNumberFormat="1" applyFont="1" applyBorder="1" applyAlignment="1">
      <alignment vertical="center"/>
    </xf>
    <xf numFmtId="3" fontId="14" fillId="0" borderId="3" xfId="0" applyNumberFormat="1" applyFont="1" applyBorder="1" applyAlignment="1">
      <alignment horizontal="right" vertical="center"/>
    </xf>
    <xf numFmtId="3" fontId="4" fillId="0" borderId="3" xfId="0" applyNumberFormat="1" applyFont="1" applyBorder="1" applyAlignment="1">
      <alignment horizontal="right" vertical="center"/>
    </xf>
    <xf numFmtId="14" fontId="15" fillId="0" borderId="3" xfId="0" applyNumberFormat="1" applyFont="1" applyBorder="1" applyAlignment="1">
      <alignment horizontal="right"/>
    </xf>
    <xf numFmtId="0" fontId="15" fillId="0" borderId="3" xfId="0" applyFont="1" applyBorder="1" applyAlignment="1">
      <alignment horizontal="right"/>
    </xf>
    <xf numFmtId="0" fontId="15" fillId="0" borderId="5" xfId="0" applyFont="1" applyBorder="1" applyAlignment="1">
      <alignment horizontal="right"/>
    </xf>
    <xf numFmtId="0" fontId="11" fillId="0" borderId="2" xfId="0" applyFont="1" applyBorder="1" applyAlignment="1">
      <alignment horizontal="left" vertical="center"/>
    </xf>
    <xf numFmtId="0" fontId="11" fillId="0" borderId="2" xfId="0" applyFont="1" applyBorder="1" applyAlignment="1">
      <alignment horizontal="right"/>
    </xf>
    <xf numFmtId="0" fontId="17" fillId="0" borderId="3" xfId="0" applyFont="1" applyBorder="1" applyAlignment="1">
      <alignment vertical="center"/>
    </xf>
    <xf numFmtId="0" fontId="13" fillId="0" borderId="2" xfId="0" applyFont="1" applyBorder="1" applyAlignment="1">
      <alignment horizontal="right"/>
    </xf>
    <xf numFmtId="0" fontId="21" fillId="0" borderId="0" xfId="0" applyFont="1"/>
    <xf numFmtId="2" fontId="20" fillId="7" borderId="7" xfId="0" applyNumberFormat="1" applyFont="1" applyFill="1" applyBorder="1" applyAlignment="1">
      <alignment horizontal="right" vertical="center"/>
    </xf>
    <xf numFmtId="0" fontId="20" fillId="7" borderId="7" xfId="0" applyFont="1" applyFill="1" applyBorder="1" applyAlignment="1">
      <alignment horizontal="right" vertical="center"/>
    </xf>
    <xf numFmtId="0" fontId="20" fillId="7" borderId="8" xfId="0" applyFont="1" applyFill="1" applyBorder="1" applyAlignment="1">
      <alignment vertical="center"/>
    </xf>
    <xf numFmtId="2" fontId="22" fillId="0" borderId="7" xfId="0" applyNumberFormat="1" applyFont="1" applyBorder="1" applyAlignment="1">
      <alignment horizontal="right" vertical="center"/>
    </xf>
    <xf numFmtId="0" fontId="22" fillId="0" borderId="7" xfId="0" applyFont="1" applyBorder="1" applyAlignment="1">
      <alignment horizontal="right" vertical="center"/>
    </xf>
    <xf numFmtId="0" fontId="22" fillId="0" borderId="8" xfId="0" applyFont="1" applyBorder="1" applyAlignment="1">
      <alignment vertical="center"/>
    </xf>
    <xf numFmtId="0" fontId="22" fillId="0" borderId="8" xfId="0" applyFont="1" applyBorder="1" applyAlignment="1">
      <alignment vertical="center" wrapText="1"/>
    </xf>
    <xf numFmtId="0" fontId="20" fillId="7" borderId="9" xfId="0" applyFont="1" applyFill="1" applyBorder="1" applyAlignment="1">
      <alignment vertical="center" wrapText="1"/>
    </xf>
    <xf numFmtId="0" fontId="20" fillId="7" borderId="10" xfId="0" applyFont="1" applyFill="1" applyBorder="1" applyAlignment="1">
      <alignment vertical="center"/>
    </xf>
    <xf numFmtId="0" fontId="0" fillId="0" borderId="6" xfId="0" applyBorder="1"/>
    <xf numFmtId="0" fontId="20" fillId="0" borderId="0" xfId="0" applyFont="1" applyAlignment="1">
      <alignment horizontal="left" vertical="center"/>
    </xf>
    <xf numFmtId="0" fontId="20" fillId="0" borderId="6" xfId="0" applyFont="1" applyBorder="1" applyAlignment="1">
      <alignment horizontal="left" vertical="center"/>
    </xf>
    <xf numFmtId="0" fontId="0" fillId="0" borderId="0" xfId="0" applyAlignment="1">
      <alignment vertical="center"/>
    </xf>
    <xf numFmtId="0" fontId="20" fillId="7" borderId="9" xfId="0" applyFont="1" applyFill="1" applyBorder="1" applyAlignment="1">
      <alignment vertical="center"/>
    </xf>
    <xf numFmtId="0" fontId="20" fillId="7" borderId="11" xfId="0" applyFont="1" applyFill="1" applyBorder="1" applyAlignment="1">
      <alignment vertical="center"/>
    </xf>
    <xf numFmtId="0" fontId="0" fillId="0" borderId="0" xfId="0" applyAlignment="1">
      <alignment horizontal="left" vertical="top"/>
    </xf>
    <xf numFmtId="49" fontId="15" fillId="4" borderId="15" xfId="0" applyNumberFormat="1" applyFont="1" applyFill="1" applyBorder="1" applyAlignment="1">
      <alignment vertical="top" wrapText="1"/>
    </xf>
    <xf numFmtId="49" fontId="15" fillId="0" borderId="15" xfId="0" applyNumberFormat="1" applyFont="1" applyBorder="1" applyAlignment="1">
      <alignment vertical="top" wrapText="1"/>
    </xf>
    <xf numFmtId="0" fontId="6" fillId="0" borderId="15" xfId="0" applyFont="1" applyBorder="1" applyAlignment="1">
      <alignment horizontal="left" vertical="top" wrapText="1"/>
    </xf>
    <xf numFmtId="0" fontId="6" fillId="4" borderId="15" xfId="0" applyFont="1" applyFill="1" applyBorder="1" applyAlignment="1">
      <alignment horizontal="left" vertical="top" wrapText="1"/>
    </xf>
    <xf numFmtId="0" fontId="23" fillId="5" borderId="21" xfId="0" applyFont="1" applyFill="1" applyBorder="1" applyAlignment="1">
      <alignment horizontal="left" vertical="top" wrapText="1"/>
    </xf>
    <xf numFmtId="0" fontId="23" fillId="5" borderId="22" xfId="0" applyFont="1" applyFill="1" applyBorder="1" applyAlignment="1">
      <alignment horizontal="left" vertical="top" wrapText="1"/>
    </xf>
    <xf numFmtId="0" fontId="4" fillId="0" borderId="0" xfId="4" applyFont="1" applyAlignment="1">
      <alignment horizontal="left" vertical="center"/>
    </xf>
    <xf numFmtId="0" fontId="24" fillId="3" borderId="0" xfId="2" applyFont="1" applyFill="1" applyAlignment="1">
      <alignment vertical="top"/>
    </xf>
    <xf numFmtId="0" fontId="0" fillId="0" borderId="23" xfId="0" applyBorder="1"/>
    <xf numFmtId="0" fontId="21" fillId="0" borderId="23" xfId="0" applyFont="1" applyBorder="1" applyAlignment="1">
      <alignment horizontal="left"/>
    </xf>
    <xf numFmtId="1" fontId="0" fillId="0" borderId="23" xfId="0" applyNumberFormat="1" applyBorder="1"/>
    <xf numFmtId="0" fontId="21" fillId="0" borderId="23" xfId="0" applyFont="1" applyBorder="1" applyAlignment="1">
      <alignment horizontal="left" vertical="center" wrapText="1"/>
    </xf>
    <xf numFmtId="165" fontId="0" fillId="4" borderId="24" xfId="1" applyNumberFormat="1" applyFont="1" applyFill="1" applyBorder="1" applyAlignment="1">
      <alignment horizontal="left"/>
    </xf>
    <xf numFmtId="165" fontId="21" fillId="4" borderId="25" xfId="1" applyNumberFormat="1" applyFont="1" applyFill="1" applyBorder="1" applyAlignment="1">
      <alignment horizontal="right"/>
    </xf>
    <xf numFmtId="165" fontId="0" fillId="0" borderId="0" xfId="0" applyNumberFormat="1"/>
    <xf numFmtId="165" fontId="0" fillId="4" borderId="26" xfId="1" applyNumberFormat="1" applyFont="1" applyFill="1" applyBorder="1" applyAlignment="1">
      <alignment horizontal="left"/>
    </xf>
    <xf numFmtId="165" fontId="21" fillId="4" borderId="27" xfId="1" applyNumberFormat="1" applyFont="1" applyFill="1" applyBorder="1" applyAlignment="1">
      <alignment horizontal="right"/>
    </xf>
    <xf numFmtId="165" fontId="18" fillId="3" borderId="13" xfId="1" applyNumberFormat="1" applyFont="1" applyFill="1" applyBorder="1" applyAlignment="1">
      <alignment horizontal="left"/>
    </xf>
    <xf numFmtId="165" fontId="18" fillId="3" borderId="28" xfId="1" applyNumberFormat="1" applyFont="1" applyFill="1" applyBorder="1" applyAlignment="1">
      <alignment horizontal="left" vertical="center"/>
    </xf>
    <xf numFmtId="165" fontId="18" fillId="0" borderId="13" xfId="1" applyNumberFormat="1" applyFont="1" applyFill="1" applyBorder="1"/>
    <xf numFmtId="0" fontId="18" fillId="0" borderId="28" xfId="0" applyFont="1" applyBorder="1" applyAlignment="1">
      <alignment horizontal="left" vertical="center"/>
    </xf>
    <xf numFmtId="0" fontId="27" fillId="5" borderId="21" xfId="0" applyFont="1" applyFill="1" applyBorder="1" applyAlignment="1">
      <alignment horizontal="center" vertical="center" wrapText="1"/>
    </xf>
    <xf numFmtId="0" fontId="27" fillId="5" borderId="22" xfId="0" applyFont="1" applyFill="1" applyBorder="1" applyAlignment="1">
      <alignment horizontal="center" vertical="center" wrapText="1"/>
    </xf>
    <xf numFmtId="0" fontId="28" fillId="4" borderId="0" xfId="0" applyFont="1" applyFill="1" applyAlignment="1">
      <alignment horizontal="left" vertical="center" wrapText="1"/>
    </xf>
    <xf numFmtId="0" fontId="29" fillId="4" borderId="0" xfId="0" applyFont="1" applyFill="1" applyAlignment="1">
      <alignment horizontal="left" vertical="center" wrapText="1"/>
    </xf>
    <xf numFmtId="0" fontId="0" fillId="0" borderId="0" xfId="0" applyAlignment="1">
      <alignment vertical="center" wrapText="1"/>
    </xf>
    <xf numFmtId="0" fontId="25" fillId="2" borderId="4" xfId="3" applyFont="1" applyFill="1" applyBorder="1" applyAlignment="1">
      <alignment vertical="center" wrapText="1"/>
    </xf>
    <xf numFmtId="0" fontId="30" fillId="2" borderId="3" xfId="3" applyFont="1" applyFill="1" applyBorder="1" applyAlignment="1">
      <alignment vertical="center" wrapText="1"/>
    </xf>
    <xf numFmtId="0" fontId="21" fillId="0" borderId="0" xfId="0" applyFont="1" applyAlignment="1">
      <alignment horizontal="left" vertical="center"/>
    </xf>
    <xf numFmtId="0" fontId="19" fillId="0" borderId="0" xfId="0" applyFont="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6" fillId="0" borderId="20" xfId="0" applyFont="1" applyBorder="1" applyAlignment="1">
      <alignment horizontal="left" vertical="top" wrapText="1"/>
    </xf>
    <xf numFmtId="166" fontId="0" fillId="0" borderId="0" xfId="7" applyNumberFormat="1" applyFont="1" applyBorder="1"/>
    <xf numFmtId="165" fontId="0" fillId="0" borderId="0" xfId="1" applyNumberFormat="1" applyFont="1" applyBorder="1"/>
    <xf numFmtId="2" fontId="0" fillId="0" borderId="10" xfId="0" applyNumberFormat="1" applyBorder="1"/>
    <xf numFmtId="0" fontId="0" fillId="0" borderId="10" xfId="0" applyBorder="1"/>
    <xf numFmtId="0" fontId="0" fillId="0" borderId="10" xfId="0" applyBorder="1" applyAlignment="1">
      <alignment horizontal="left" indent="1"/>
    </xf>
    <xf numFmtId="2" fontId="6" fillId="0" borderId="10" xfId="0" applyNumberFormat="1" applyFont="1" applyBorder="1"/>
    <xf numFmtId="0" fontId="6" fillId="0" borderId="10" xfId="0" applyFont="1" applyBorder="1"/>
    <xf numFmtId="0" fontId="6" fillId="0" borderId="10" xfId="0" applyFont="1" applyBorder="1" applyAlignment="1">
      <alignment horizontal="left" indent="1"/>
    </xf>
    <xf numFmtId="167" fontId="32" fillId="8" borderId="10" xfId="0" applyNumberFormat="1" applyFont="1" applyFill="1" applyBorder="1"/>
    <xf numFmtId="3" fontId="32" fillId="8" borderId="10" xfId="0" applyNumberFormat="1" applyFont="1" applyFill="1" applyBorder="1"/>
    <xf numFmtId="0" fontId="32" fillId="8" borderId="10" xfId="0" applyFont="1" applyFill="1" applyBorder="1" applyAlignment="1">
      <alignment horizontal="left"/>
    </xf>
    <xf numFmtId="167" fontId="6" fillId="0" borderId="10" xfId="0" applyNumberFormat="1" applyFont="1" applyBorder="1"/>
    <xf numFmtId="3" fontId="6" fillId="0" borderId="10" xfId="0" applyNumberFormat="1" applyFont="1" applyBorder="1"/>
    <xf numFmtId="167" fontId="6" fillId="0" borderId="10" xfId="0" applyNumberFormat="1" applyFont="1" applyBorder="1" applyAlignment="1">
      <alignment vertical="center"/>
    </xf>
    <xf numFmtId="3" fontId="6" fillId="0" borderId="10" xfId="0" applyNumberFormat="1" applyFont="1" applyBorder="1" applyAlignment="1">
      <alignment vertical="center"/>
    </xf>
    <xf numFmtId="0" fontId="6" fillId="0" borderId="10" xfId="0" applyFont="1" applyBorder="1" applyAlignment="1">
      <alignment horizontal="left" vertical="center" indent="1"/>
    </xf>
    <xf numFmtId="2" fontId="0" fillId="0" borderId="0" xfId="0" applyNumberFormat="1"/>
    <xf numFmtId="165" fontId="5" fillId="2" borderId="0" xfId="1" applyNumberFormat="1" applyFont="1" applyFill="1" applyBorder="1" applyAlignment="1">
      <alignment vertical="center" wrapText="1"/>
    </xf>
    <xf numFmtId="166" fontId="5" fillId="2" borderId="0" xfId="7" applyNumberFormat="1" applyFont="1" applyFill="1" applyBorder="1" applyAlignment="1">
      <alignment vertical="center" wrapText="1"/>
    </xf>
    <xf numFmtId="167" fontId="32" fillId="8" borderId="10" xfId="0" applyNumberFormat="1" applyFont="1" applyFill="1" applyBorder="1" applyAlignment="1">
      <alignment vertical="center"/>
    </xf>
    <xf numFmtId="3" fontId="32" fillId="8" borderId="10" xfId="0" applyNumberFormat="1" applyFont="1" applyFill="1" applyBorder="1" applyAlignment="1">
      <alignment vertical="center"/>
    </xf>
    <xf numFmtId="0" fontId="32" fillId="8" borderId="10" xfId="0" applyFont="1" applyFill="1" applyBorder="1" applyAlignment="1">
      <alignment vertical="center"/>
    </xf>
    <xf numFmtId="0" fontId="32" fillId="8" borderId="10" xfId="0" applyFont="1" applyFill="1" applyBorder="1"/>
    <xf numFmtId="3" fontId="0" fillId="0" borderId="0" xfId="0" applyNumberFormat="1"/>
    <xf numFmtId="167" fontId="6" fillId="8" borderId="10" xfId="0" applyNumberFormat="1" applyFont="1" applyFill="1" applyBorder="1"/>
    <xf numFmtId="3" fontId="6" fillId="8" borderId="10" xfId="0" applyNumberFormat="1" applyFont="1" applyFill="1" applyBorder="1"/>
    <xf numFmtId="168" fontId="33" fillId="6" borderId="10" xfId="0" applyNumberFormat="1" applyFont="1" applyFill="1" applyBorder="1" applyAlignment="1">
      <alignment horizontal="center"/>
    </xf>
    <xf numFmtId="41" fontId="33" fillId="6" borderId="10" xfId="0" applyNumberFormat="1" applyFont="1" applyFill="1" applyBorder="1" applyAlignment="1">
      <alignment horizontal="center"/>
    </xf>
    <xf numFmtId="0" fontId="32" fillId="6" borderId="10" xfId="0" applyFont="1" applyFill="1" applyBorder="1"/>
    <xf numFmtId="0" fontId="9" fillId="5" borderId="10" xfId="0" applyFont="1" applyFill="1" applyBorder="1" applyAlignment="1">
      <alignment horizontal="center" vertical="center" wrapText="1"/>
    </xf>
    <xf numFmtId="0" fontId="34" fillId="4" borderId="0" xfId="0" applyFont="1" applyFill="1" applyAlignment="1">
      <alignment horizontal="left" vertical="center" wrapText="1"/>
    </xf>
    <xf numFmtId="166" fontId="0" fillId="0" borderId="0" xfId="7" applyNumberFormat="1" applyFont="1"/>
    <xf numFmtId="165" fontId="0" fillId="0" borderId="0" xfId="1" applyNumberFormat="1" applyFont="1"/>
    <xf numFmtId="3" fontId="5" fillId="2" borderId="0" xfId="3" applyNumberFormat="1" applyFont="1" applyFill="1" applyAlignment="1">
      <alignment vertical="center" wrapText="1"/>
    </xf>
    <xf numFmtId="0" fontId="35" fillId="4" borderId="0" xfId="0" applyFont="1" applyFill="1" applyAlignment="1">
      <alignment horizontal="left" vertical="center" wrapText="1"/>
    </xf>
    <xf numFmtId="165" fontId="34" fillId="4" borderId="0" xfId="1" applyNumberFormat="1" applyFont="1" applyFill="1" applyBorder="1" applyAlignment="1">
      <alignment horizontal="left" vertical="center" wrapText="1"/>
    </xf>
    <xf numFmtId="0" fontId="36" fillId="0" borderId="0" xfId="0" applyFont="1" applyAlignment="1">
      <alignment horizontal="left"/>
    </xf>
    <xf numFmtId="167" fontId="37" fillId="9" borderId="2" xfId="0" applyNumberFormat="1" applyFont="1" applyFill="1" applyBorder="1" applyAlignment="1">
      <alignment vertical="center"/>
    </xf>
    <xf numFmtId="3" fontId="37" fillId="9" borderId="2" xfId="0" applyNumberFormat="1" applyFont="1" applyFill="1" applyBorder="1" applyAlignment="1">
      <alignment vertical="center"/>
    </xf>
    <xf numFmtId="0" fontId="37" fillId="9" borderId="2" xfId="0" applyFont="1" applyFill="1" applyBorder="1" applyAlignment="1">
      <alignment vertical="center"/>
    </xf>
    <xf numFmtId="167" fontId="0" fillId="0" borderId="2" xfId="0" applyNumberFormat="1" applyBorder="1"/>
    <xf numFmtId="0" fontId="38" fillId="0" borderId="2" xfId="0" applyFont="1" applyBorder="1" applyAlignment="1">
      <alignment vertical="center"/>
    </xf>
    <xf numFmtId="166" fontId="37" fillId="9" borderId="2" xfId="7" applyNumberFormat="1" applyFont="1" applyFill="1" applyBorder="1" applyAlignment="1">
      <alignment vertical="center"/>
    </xf>
    <xf numFmtId="165" fontId="37" fillId="9" borderId="2" xfId="1" applyNumberFormat="1" applyFont="1" applyFill="1" applyBorder="1" applyAlignment="1">
      <alignment vertical="center"/>
    </xf>
    <xf numFmtId="3" fontId="0" fillId="0" borderId="2" xfId="0" applyNumberFormat="1" applyBorder="1"/>
    <xf numFmtId="166" fontId="0" fillId="0" borderId="2" xfId="7" applyNumberFormat="1" applyFont="1" applyBorder="1" applyAlignment="1">
      <alignment horizontal="right"/>
    </xf>
    <xf numFmtId="165" fontId="0" fillId="0" borderId="2" xfId="1" applyNumberFormat="1" applyFont="1" applyBorder="1" applyAlignment="1">
      <alignment horizontal="right"/>
    </xf>
    <xf numFmtId="0" fontId="0" fillId="0" borderId="2" xfId="0" applyBorder="1" applyAlignment="1">
      <alignment horizontal="left"/>
    </xf>
    <xf numFmtId="167" fontId="38" fillId="0" borderId="2" xfId="0" applyNumberFormat="1" applyFont="1" applyBorder="1" applyAlignment="1">
      <alignment vertical="center"/>
    </xf>
    <xf numFmtId="3" fontId="38" fillId="0" borderId="2" xfId="0" applyNumberFormat="1" applyFont="1" applyBorder="1" applyAlignment="1">
      <alignment vertical="center"/>
    </xf>
    <xf numFmtId="166" fontId="31" fillId="10" borderId="2" xfId="7" applyNumberFormat="1" applyFont="1" applyFill="1" applyBorder="1" applyAlignment="1">
      <alignment horizontal="right"/>
    </xf>
    <xf numFmtId="165" fontId="31" fillId="10" borderId="2" xfId="1" applyNumberFormat="1" applyFont="1" applyFill="1" applyBorder="1" applyAlignment="1">
      <alignment horizontal="right"/>
    </xf>
    <xf numFmtId="0" fontId="31" fillId="10" borderId="2" xfId="0" applyFont="1" applyFill="1" applyBorder="1" applyAlignment="1">
      <alignment horizontal="left"/>
    </xf>
    <xf numFmtId="0" fontId="39" fillId="10" borderId="2" xfId="0" applyFont="1" applyFill="1" applyBorder="1" applyAlignment="1">
      <alignment horizontal="left" vertical="top"/>
    </xf>
    <xf numFmtId="169" fontId="37" fillId="9" borderId="2" xfId="6" applyNumberFormat="1" applyFont="1" applyFill="1" applyBorder="1" applyAlignment="1">
      <alignment vertical="center"/>
    </xf>
    <xf numFmtId="169" fontId="38" fillId="0" borderId="2" xfId="6" applyNumberFormat="1" applyFont="1" applyBorder="1" applyAlignment="1">
      <alignment vertical="center"/>
    </xf>
    <xf numFmtId="0" fontId="40" fillId="2" borderId="0" xfId="3" applyFont="1" applyFill="1" applyAlignment="1">
      <alignment vertical="center" wrapText="1"/>
    </xf>
    <xf numFmtId="169" fontId="0" fillId="0" borderId="2" xfId="0" applyNumberFormat="1" applyBorder="1"/>
    <xf numFmtId="166" fontId="1" fillId="0" borderId="2" xfId="7" applyNumberFormat="1" applyFont="1" applyFill="1" applyBorder="1" applyAlignment="1">
      <alignment horizontal="right"/>
    </xf>
    <xf numFmtId="165" fontId="0" fillId="0" borderId="2" xfId="1" applyNumberFormat="1" applyFont="1" applyFill="1" applyBorder="1" applyAlignment="1">
      <alignment horizontal="right"/>
    </xf>
    <xf numFmtId="166" fontId="31" fillId="10" borderId="2" xfId="7" applyNumberFormat="1" applyFont="1" applyFill="1" applyBorder="1" applyAlignment="1">
      <alignment horizontal="left"/>
    </xf>
    <xf numFmtId="165" fontId="31" fillId="10" borderId="2" xfId="1" applyNumberFormat="1" applyFont="1" applyFill="1" applyBorder="1" applyAlignment="1">
      <alignment horizontal="left"/>
    </xf>
    <xf numFmtId="0" fontId="5" fillId="4" borderId="0" xfId="3" applyFont="1" applyFill="1" applyAlignment="1">
      <alignment vertical="center" wrapText="1"/>
    </xf>
    <xf numFmtId="0" fontId="24" fillId="3" borderId="0" xfId="2" applyFont="1" applyFill="1" applyAlignment="1">
      <alignment horizontal="left" vertical="top"/>
    </xf>
    <xf numFmtId="2" fontId="12" fillId="0" borderId="10" xfId="0" applyNumberFormat="1" applyFont="1" applyBorder="1"/>
    <xf numFmtId="0" fontId="12" fillId="0" borderId="10" xfId="0" applyFont="1" applyBorder="1"/>
    <xf numFmtId="0" fontId="12" fillId="0" borderId="10" xfId="0" applyFont="1" applyBorder="1" applyAlignment="1">
      <alignment horizontal="left" indent="1"/>
    </xf>
    <xf numFmtId="0" fontId="34" fillId="4" borderId="0" xfId="0" applyFont="1" applyFill="1" applyAlignment="1">
      <alignment horizontal="left" wrapText="1"/>
    </xf>
    <xf numFmtId="0" fontId="18" fillId="0" borderId="0" xfId="0" applyFont="1" applyAlignment="1">
      <alignment horizontal="center" wrapText="1"/>
    </xf>
    <xf numFmtId="0" fontId="18" fillId="0" borderId="0" xfId="0" applyFont="1" applyAlignment="1">
      <alignment horizontal="center"/>
    </xf>
    <xf numFmtId="0" fontId="36" fillId="0" borderId="0" xfId="0" applyFont="1" applyAlignment="1">
      <alignment horizontal="left"/>
    </xf>
    <xf numFmtId="0" fontId="34" fillId="4" borderId="0" xfId="0" applyFont="1" applyFill="1" applyAlignment="1">
      <alignment horizontal="left" vertical="center" wrapText="1"/>
    </xf>
    <xf numFmtId="0" fontId="35" fillId="4" borderId="0" xfId="0" applyFont="1" applyFill="1" applyAlignment="1">
      <alignment horizontal="left" vertical="center" wrapText="1"/>
    </xf>
    <xf numFmtId="0" fontId="24" fillId="0" borderId="0" xfId="2" applyFont="1" applyAlignment="1">
      <alignment horizontal="center" vertical="top"/>
    </xf>
    <xf numFmtId="0" fontId="25" fillId="2" borderId="0" xfId="3" applyFont="1" applyFill="1" applyAlignment="1">
      <alignment horizontal="center" vertical="center" wrapText="1"/>
    </xf>
    <xf numFmtId="0" fontId="24" fillId="3" borderId="0" xfId="2" applyFont="1" applyFill="1" applyAlignment="1">
      <alignment horizontal="center" vertical="top"/>
    </xf>
    <xf numFmtId="0" fontId="29" fillId="0" borderId="0" xfId="0" applyFont="1" applyAlignment="1">
      <alignment horizontal="center"/>
    </xf>
    <xf numFmtId="0" fontId="3" fillId="3" borderId="0" xfId="2" applyFont="1" applyFill="1" applyAlignment="1">
      <alignment horizontal="left" vertical="top"/>
    </xf>
    <xf numFmtId="0" fontId="9" fillId="5" borderId="2" xfId="4" applyFont="1" applyFill="1" applyBorder="1" applyAlignment="1">
      <alignment horizontal="left" vertical="top" wrapText="1"/>
    </xf>
    <xf numFmtId="3" fontId="9" fillId="5" borderId="2" xfId="1" applyNumberFormat="1" applyFont="1" applyFill="1" applyBorder="1" applyAlignment="1">
      <alignment horizontal="left" vertical="top" wrapText="1"/>
    </xf>
    <xf numFmtId="0" fontId="3" fillId="0" borderId="0" xfId="2" applyFont="1" applyAlignment="1">
      <alignment horizontal="left" vertical="top"/>
    </xf>
    <xf numFmtId="0" fontId="3" fillId="2" borderId="0" xfId="3" applyFont="1" applyFill="1" applyAlignment="1">
      <alignment horizontal="left" vertical="center" wrapText="1"/>
    </xf>
    <xf numFmtId="0" fontId="24" fillId="0" borderId="0" xfId="2" applyFont="1" applyAlignment="1">
      <alignment horizontal="left" vertical="top"/>
    </xf>
    <xf numFmtId="0" fontId="26" fillId="0" borderId="0" xfId="0" applyFont="1" applyAlignment="1">
      <alignment vertical="top" wrapText="1"/>
    </xf>
    <xf numFmtId="0" fontId="20" fillId="7" borderId="12" xfId="0" applyFont="1" applyFill="1" applyBorder="1" applyAlignment="1">
      <alignment horizontal="center" vertical="center"/>
    </xf>
    <xf numFmtId="0" fontId="20" fillId="7" borderId="11" xfId="0" applyFont="1" applyFill="1" applyBorder="1" applyAlignment="1">
      <alignment horizontal="center" vertical="center"/>
    </xf>
    <xf numFmtId="0" fontId="20" fillId="7" borderId="9" xfId="0" applyFont="1" applyFill="1" applyBorder="1" applyAlignment="1">
      <alignment horizontal="center" vertical="center"/>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21" fillId="0" borderId="0" xfId="0" applyFont="1" applyAlignment="1">
      <alignment horizontal="left" vertical="center"/>
    </xf>
    <xf numFmtId="0" fontId="19" fillId="0" borderId="6" xfId="0" applyFont="1" applyBorder="1" applyAlignment="1">
      <alignment horizontal="left" vertical="top" wrapText="1"/>
    </xf>
    <xf numFmtId="0" fontId="19" fillId="0" borderId="0" xfId="0" applyFont="1" applyAlignment="1">
      <alignment horizontal="left" vertical="top" wrapText="1"/>
    </xf>
    <xf numFmtId="0" fontId="20" fillId="7" borderId="6" xfId="0" applyFont="1" applyFill="1" applyBorder="1" applyAlignment="1">
      <alignment horizontal="center" vertical="center"/>
    </xf>
    <xf numFmtId="0" fontId="20" fillId="7" borderId="0" xfId="0" applyFont="1" applyFill="1" applyAlignment="1">
      <alignment horizontal="center" vertical="center"/>
    </xf>
    <xf numFmtId="0" fontId="0" fillId="0" borderId="6" xfId="0" applyBorder="1" applyAlignment="1">
      <alignment horizontal="left" vertical="top" wrapText="1"/>
    </xf>
    <xf numFmtId="0" fontId="0" fillId="0" borderId="0" xfId="0" applyAlignment="1">
      <alignment horizontal="left" vertical="top" wrapText="1"/>
    </xf>
    <xf numFmtId="0" fontId="25" fillId="2" borderId="0" xfId="3" applyFont="1" applyFill="1" applyAlignment="1">
      <alignment horizontal="left" vertical="center" wrapText="1"/>
    </xf>
    <xf numFmtId="0" fontId="6" fillId="0" borderId="20" xfId="0" applyFont="1" applyBorder="1" applyAlignment="1">
      <alignment horizontal="left" vertical="top" wrapText="1"/>
    </xf>
    <xf numFmtId="0" fontId="6" fillId="0" borderId="17" xfId="0" applyFont="1" applyBorder="1" applyAlignment="1">
      <alignment horizontal="center" vertical="top" wrapText="1"/>
    </xf>
    <xf numFmtId="0" fontId="6" fillId="0" borderId="16" xfId="0" applyFont="1" applyBorder="1" applyAlignment="1">
      <alignment horizontal="center" vertical="top" wrapText="1"/>
    </xf>
    <xf numFmtId="0" fontId="26" fillId="4" borderId="0" xfId="0" applyFont="1" applyFill="1"/>
    <xf numFmtId="0" fontId="25" fillId="2" borderId="0" xfId="3" applyFont="1" applyFill="1" applyAlignment="1">
      <alignment vertical="center" wrapText="1"/>
    </xf>
    <xf numFmtId="0" fontId="26" fillId="0" borderId="0" xfId="0" applyFont="1"/>
    <xf numFmtId="0" fontId="24" fillId="3" borderId="0" xfId="2" applyFont="1" applyFill="1" applyAlignment="1">
      <alignment horizontal="left" vertical="top"/>
    </xf>
    <xf numFmtId="0" fontId="5" fillId="3" borderId="0" xfId="3" applyFont="1" applyFill="1" applyAlignment="1">
      <alignment vertical="center" wrapText="1"/>
    </xf>
    <xf numFmtId="0" fontId="41" fillId="4" borderId="0" xfId="0" applyFont="1" applyFill="1" applyAlignment="1">
      <alignment horizontal="left" vertical="center"/>
    </xf>
    <xf numFmtId="0" fontId="42" fillId="4" borderId="0" xfId="0" applyFont="1" applyFill="1"/>
    <xf numFmtId="0" fontId="43" fillId="4" borderId="0" xfId="0" applyFont="1" applyFill="1" applyAlignment="1">
      <alignment horizontal="center"/>
    </xf>
    <xf numFmtId="0" fontId="43" fillId="0" borderId="0" xfId="0" applyFont="1" applyAlignment="1">
      <alignment horizontal="center"/>
    </xf>
    <xf numFmtId="0" fontId="43" fillId="6" borderId="22" xfId="0" applyFont="1" applyFill="1" applyBorder="1" applyAlignment="1">
      <alignment horizontal="center" vertical="center"/>
    </xf>
    <xf numFmtId="0" fontId="43" fillId="6" borderId="29" xfId="0" applyFont="1" applyFill="1" applyBorder="1" applyAlignment="1">
      <alignment horizontal="center" vertical="center"/>
    </xf>
    <xf numFmtId="0" fontId="43" fillId="6" borderId="21" xfId="0" applyFont="1" applyFill="1" applyBorder="1" applyAlignment="1">
      <alignment horizontal="center" vertical="center"/>
    </xf>
    <xf numFmtId="0" fontId="28" fillId="4" borderId="6" xfId="0" applyFont="1" applyFill="1" applyBorder="1" applyAlignment="1">
      <alignment horizontal="center" vertical="center"/>
    </xf>
    <xf numFmtId="0" fontId="28" fillId="4" borderId="0" xfId="0" applyFont="1" applyFill="1" applyAlignment="1">
      <alignment horizontal="center" vertical="center"/>
    </xf>
    <xf numFmtId="0" fontId="28" fillId="4" borderId="0" xfId="0" applyFont="1" applyFill="1" applyAlignment="1">
      <alignment horizontal="center" vertical="center" wrapText="1"/>
    </xf>
    <xf numFmtId="0" fontId="28" fillId="4" borderId="30" xfId="0" applyFont="1" applyFill="1" applyBorder="1" applyAlignment="1">
      <alignment horizontal="center" vertical="center"/>
    </xf>
    <xf numFmtId="0" fontId="28" fillId="4" borderId="0" xfId="0" applyFont="1" applyFill="1" applyAlignment="1">
      <alignment horizontal="center"/>
    </xf>
    <xf numFmtId="0" fontId="28" fillId="4" borderId="6" xfId="0" applyFont="1" applyFill="1" applyBorder="1" applyAlignment="1">
      <alignment horizontal="left" vertical="center" wrapText="1"/>
    </xf>
    <xf numFmtId="0" fontId="28" fillId="4" borderId="0" xfId="0" applyFont="1" applyFill="1" applyAlignment="1">
      <alignment horizontal="left" vertical="center" wrapText="1"/>
    </xf>
    <xf numFmtId="0" fontId="26" fillId="4" borderId="0" xfId="0" applyFont="1" applyFill="1" applyAlignment="1">
      <alignment horizontal="left"/>
    </xf>
    <xf numFmtId="0" fontId="28" fillId="4" borderId="0" xfId="0" applyFont="1" applyFill="1" applyAlignment="1">
      <alignment horizontal="left" vertical="center"/>
    </xf>
    <xf numFmtId="0" fontId="28" fillId="4" borderId="30" xfId="0" applyFont="1" applyFill="1" applyBorder="1" applyAlignment="1">
      <alignment horizontal="left" vertical="center"/>
    </xf>
    <xf numFmtId="0" fontId="28" fillId="4" borderId="0" xfId="0" applyFont="1" applyFill="1" applyAlignment="1">
      <alignment horizontal="left"/>
    </xf>
    <xf numFmtId="3" fontId="26" fillId="4" borderId="0" xfId="0" applyNumberFormat="1" applyFont="1" applyFill="1" applyAlignment="1">
      <alignment horizontal="left"/>
    </xf>
    <xf numFmtId="0" fontId="27" fillId="5" borderId="16" xfId="0" applyFont="1" applyFill="1" applyBorder="1" applyAlignment="1">
      <alignment horizontal="center" vertical="center" wrapText="1"/>
    </xf>
    <xf numFmtId="0" fontId="27" fillId="5" borderId="2" xfId="0" applyFont="1" applyFill="1" applyBorder="1" applyAlignment="1">
      <alignment horizontal="center" vertical="center" wrapText="1"/>
    </xf>
    <xf numFmtId="0" fontId="27" fillId="5" borderId="31" xfId="0" applyFont="1" applyFill="1" applyBorder="1" applyAlignment="1">
      <alignment horizontal="center" vertical="center" wrapText="1"/>
    </xf>
    <xf numFmtId="0" fontId="27" fillId="5" borderId="32" xfId="0" applyFont="1" applyFill="1" applyBorder="1" applyAlignment="1">
      <alignment horizontal="center" vertical="center" wrapText="1"/>
    </xf>
    <xf numFmtId="170" fontId="27" fillId="5" borderId="2" xfId="0" applyNumberFormat="1" applyFont="1" applyFill="1" applyBorder="1" applyAlignment="1">
      <alignment horizontal="center" vertical="center" wrapText="1"/>
    </xf>
    <xf numFmtId="170" fontId="27" fillId="0" borderId="0" xfId="0" applyNumberFormat="1" applyFont="1" applyAlignment="1">
      <alignment horizontal="center" vertical="center" wrapText="1"/>
    </xf>
    <xf numFmtId="0" fontId="27" fillId="5" borderId="2" xfId="0" applyFont="1" applyFill="1" applyBorder="1" applyAlignment="1">
      <alignment vertical="center" wrapText="1"/>
    </xf>
    <xf numFmtId="3" fontId="26" fillId="4" borderId="0" xfId="0" applyNumberFormat="1" applyFont="1" applyFill="1"/>
    <xf numFmtId="0" fontId="26" fillId="3" borderId="33" xfId="0" applyFont="1" applyFill="1" applyBorder="1"/>
    <xf numFmtId="165" fontId="26" fillId="3" borderId="34" xfId="1" applyNumberFormat="1" applyFont="1" applyFill="1" applyBorder="1"/>
    <xf numFmtId="0" fontId="26" fillId="4" borderId="2" xfId="0" applyFont="1" applyFill="1" applyBorder="1"/>
    <xf numFmtId="170" fontId="26" fillId="0" borderId="2" xfId="1" applyNumberFormat="1" applyFont="1" applyFill="1" applyBorder="1"/>
    <xf numFmtId="170" fontId="26" fillId="0" borderId="0" xfId="1" applyNumberFormat="1" applyFont="1" applyFill="1" applyBorder="1"/>
    <xf numFmtId="0" fontId="26" fillId="3" borderId="31" xfId="0" applyFont="1" applyFill="1" applyBorder="1" applyAlignment="1">
      <alignment horizontal="left"/>
    </xf>
    <xf numFmtId="0" fontId="26" fillId="3" borderId="32" xfId="0" applyFont="1" applyFill="1" applyBorder="1" applyAlignment="1">
      <alignment horizontal="left"/>
    </xf>
    <xf numFmtId="41" fontId="26" fillId="3" borderId="35" xfId="0" applyNumberFormat="1" applyFont="1" applyFill="1" applyBorder="1"/>
    <xf numFmtId="3" fontId="28" fillId="4" borderId="0" xfId="0" applyNumberFormat="1" applyFont="1" applyFill="1" applyAlignment="1">
      <alignment horizontal="center"/>
    </xf>
    <xf numFmtId="165" fontId="26" fillId="4" borderId="18" xfId="1" applyNumberFormat="1" applyFont="1" applyFill="1" applyBorder="1" applyAlignment="1">
      <alignment horizontal="left"/>
    </xf>
    <xf numFmtId="41" fontId="26" fillId="0" borderId="2" xfId="1" applyNumberFormat="1" applyFont="1" applyFill="1" applyBorder="1" applyAlignment="1">
      <alignment horizontal="right"/>
    </xf>
    <xf numFmtId="41" fontId="26" fillId="4" borderId="2" xfId="1" applyNumberFormat="1" applyFont="1" applyFill="1" applyBorder="1" applyAlignment="1">
      <alignment horizontal="right"/>
    </xf>
    <xf numFmtId="0" fontId="26" fillId="4" borderId="0" xfId="0" applyFont="1" applyFill="1"/>
    <xf numFmtId="0" fontId="26" fillId="4" borderId="36" xfId="0" applyFont="1" applyFill="1" applyBorder="1"/>
    <xf numFmtId="170" fontId="26" fillId="4" borderId="0" xfId="1" applyNumberFormat="1" applyFont="1" applyFill="1" applyBorder="1"/>
    <xf numFmtId="165" fontId="26" fillId="4" borderId="31" xfId="1" applyNumberFormat="1" applyFont="1" applyFill="1" applyBorder="1" applyAlignment="1">
      <alignment horizontal="left"/>
    </xf>
    <xf numFmtId="165" fontId="26" fillId="4" borderId="32" xfId="1" applyNumberFormat="1" applyFont="1" applyFill="1" applyBorder="1" applyAlignment="1">
      <alignment horizontal="left"/>
    </xf>
    <xf numFmtId="165" fontId="26" fillId="0" borderId="2" xfId="1" applyNumberFormat="1" applyFont="1" applyFill="1" applyBorder="1" applyAlignment="1"/>
    <xf numFmtId="165" fontId="26" fillId="4" borderId="20" xfId="1" applyNumberFormat="1" applyFont="1" applyFill="1" applyBorder="1" applyAlignment="1">
      <alignment horizontal="left"/>
    </xf>
    <xf numFmtId="165" fontId="26" fillId="4" borderId="0" xfId="1" applyNumberFormat="1" applyFont="1" applyFill="1" applyBorder="1" applyAlignment="1">
      <alignment horizontal="left"/>
    </xf>
    <xf numFmtId="165" fontId="26" fillId="0" borderId="0" xfId="1" applyNumberFormat="1" applyFont="1" applyFill="1" applyBorder="1" applyAlignment="1"/>
    <xf numFmtId="3" fontId="28" fillId="4" borderId="1" xfId="0" applyNumberFormat="1" applyFont="1" applyFill="1" applyBorder="1" applyAlignment="1">
      <alignment horizontal="center"/>
    </xf>
    <xf numFmtId="0" fontId="28" fillId="4" borderId="1" xfId="0" applyFont="1" applyFill="1" applyBorder="1" applyAlignment="1">
      <alignment horizontal="center"/>
    </xf>
    <xf numFmtId="165" fontId="26" fillId="4" borderId="6" xfId="1" applyNumberFormat="1" applyFont="1" applyFill="1" applyBorder="1" applyAlignment="1">
      <alignment horizontal="left"/>
    </xf>
    <xf numFmtId="165" fontId="26" fillId="4" borderId="0" xfId="1" applyNumberFormat="1" applyFont="1" applyFill="1" applyBorder="1" applyAlignment="1">
      <alignment horizontal="left"/>
    </xf>
    <xf numFmtId="0" fontId="28" fillId="6" borderId="37" xfId="0" applyFont="1" applyFill="1" applyBorder="1" applyAlignment="1">
      <alignment horizontal="center" vertical="center"/>
    </xf>
    <xf numFmtId="0" fontId="28" fillId="6" borderId="38" xfId="0" applyFont="1" applyFill="1" applyBorder="1" applyAlignment="1">
      <alignment horizontal="center" vertical="center"/>
    </xf>
    <xf numFmtId="0" fontId="28" fillId="0" borderId="6" xfId="0" applyFont="1" applyBorder="1" applyAlignment="1">
      <alignment horizontal="left" vertical="center" wrapText="1"/>
    </xf>
    <xf numFmtId="0" fontId="28" fillId="0" borderId="0" xfId="0" applyFont="1" applyAlignment="1">
      <alignment horizontal="left" vertical="center" wrapText="1"/>
    </xf>
    <xf numFmtId="0" fontId="26" fillId="4" borderId="0" xfId="0" applyFont="1" applyFill="1" applyAlignment="1">
      <alignment wrapText="1"/>
    </xf>
    <xf numFmtId="0" fontId="28" fillId="4" borderId="0" xfId="0" applyFont="1" applyFill="1" applyAlignment="1">
      <alignment horizontal="left" vertical="center"/>
    </xf>
    <xf numFmtId="0" fontId="28" fillId="4" borderId="30" xfId="0" applyFont="1" applyFill="1" applyBorder="1" applyAlignment="1">
      <alignment horizontal="left" vertical="center"/>
    </xf>
    <xf numFmtId="0" fontId="28" fillId="4" borderId="0" xfId="0" applyFont="1" applyFill="1" applyAlignment="1">
      <alignment horizontal="center" wrapText="1"/>
    </xf>
    <xf numFmtId="0" fontId="28" fillId="0" borderId="0" xfId="0" applyFont="1" applyAlignment="1">
      <alignment horizontal="center"/>
    </xf>
    <xf numFmtId="16" fontId="28" fillId="0" borderId="0" xfId="0" applyNumberFormat="1" applyFont="1" applyAlignment="1">
      <alignment horizontal="center"/>
    </xf>
    <xf numFmtId="16" fontId="28" fillId="4" borderId="0" xfId="0" applyNumberFormat="1" applyFont="1" applyFill="1" applyAlignment="1">
      <alignment horizontal="center" wrapText="1"/>
    </xf>
    <xf numFmtId="16" fontId="26" fillId="4" borderId="0" xfId="0" applyNumberFormat="1" applyFont="1" applyFill="1" applyAlignment="1">
      <alignment wrapText="1"/>
    </xf>
    <xf numFmtId="16" fontId="26" fillId="0" borderId="0" xfId="0" applyNumberFormat="1" applyFont="1"/>
    <xf numFmtId="3" fontId="26" fillId="0" borderId="0" xfId="0" applyNumberFormat="1" applyFont="1"/>
    <xf numFmtId="9" fontId="26" fillId="3" borderId="34" xfId="7" applyFont="1" applyFill="1" applyBorder="1"/>
    <xf numFmtId="0" fontId="26" fillId="3" borderId="34" xfId="0" applyFont="1" applyFill="1" applyBorder="1"/>
    <xf numFmtId="41" fontId="26" fillId="3" borderId="34" xfId="1" applyNumberFormat="1" applyFont="1" applyFill="1" applyBorder="1"/>
    <xf numFmtId="41" fontId="26" fillId="3" borderId="34" xfId="0" applyNumberFormat="1" applyFont="1" applyFill="1" applyBorder="1"/>
    <xf numFmtId="41" fontId="26" fillId="3" borderId="39" xfId="1" applyNumberFormat="1" applyFont="1" applyFill="1" applyBorder="1"/>
    <xf numFmtId="165" fontId="26" fillId="0" borderId="40" xfId="1" applyNumberFormat="1" applyFont="1" applyFill="1" applyBorder="1" applyAlignment="1">
      <alignment horizontal="left"/>
    </xf>
    <xf numFmtId="9" fontId="26" fillId="4" borderId="40" xfId="7" applyFont="1" applyFill="1" applyBorder="1" applyAlignment="1">
      <alignment horizontal="right"/>
    </xf>
    <xf numFmtId="165" fontId="26" fillId="4" borderId="40" xfId="1" applyNumberFormat="1" applyFont="1" applyFill="1" applyBorder="1" applyAlignment="1">
      <alignment horizontal="left"/>
    </xf>
    <xf numFmtId="41" fontId="26" fillId="0" borderId="40" xfId="1" applyNumberFormat="1" applyFont="1" applyFill="1" applyBorder="1" applyAlignment="1">
      <alignment horizontal="left"/>
    </xf>
    <xf numFmtId="41" fontId="26" fillId="4" borderId="41" xfId="1" applyNumberFormat="1" applyFont="1" applyFill="1" applyBorder="1" applyAlignment="1">
      <alignment horizontal="left"/>
    </xf>
    <xf numFmtId="3" fontId="28" fillId="0" borderId="0" xfId="0" applyNumberFormat="1" applyFont="1" applyAlignment="1">
      <alignment horizontal="center"/>
    </xf>
    <xf numFmtId="165" fontId="26" fillId="0" borderId="2" xfId="1" applyNumberFormat="1" applyFont="1" applyFill="1" applyBorder="1" applyAlignment="1">
      <alignment horizontal="left"/>
    </xf>
    <xf numFmtId="9" fontId="26" fillId="4" borderId="2" xfId="7" applyFont="1" applyFill="1" applyBorder="1" applyAlignment="1">
      <alignment horizontal="right"/>
    </xf>
    <xf numFmtId="165" fontId="26" fillId="4" borderId="2" xfId="1" applyNumberFormat="1" applyFont="1" applyFill="1" applyBorder="1" applyAlignment="1">
      <alignment horizontal="left"/>
    </xf>
    <xf numFmtId="41" fontId="26" fillId="0" borderId="2" xfId="1" applyNumberFormat="1" applyFont="1" applyFill="1" applyBorder="1" applyAlignment="1">
      <alignment horizontal="left"/>
    </xf>
    <xf numFmtId="41" fontId="26" fillId="4" borderId="15" xfId="1" applyNumberFormat="1" applyFont="1" applyFill="1" applyBorder="1" applyAlignment="1">
      <alignment horizontal="left"/>
    </xf>
    <xf numFmtId="0" fontId="28" fillId="4" borderId="30" xfId="0" applyFont="1" applyFill="1" applyBorder="1" applyAlignment="1">
      <alignment horizontal="center"/>
    </xf>
    <xf numFmtId="0" fontId="26" fillId="0" borderId="6" xfId="0" applyFont="1" applyBorder="1"/>
    <xf numFmtId="0" fontId="28" fillId="6" borderId="42" xfId="0" applyFont="1" applyFill="1" applyBorder="1" applyAlignment="1">
      <alignment horizontal="center" vertical="center"/>
    </xf>
    <xf numFmtId="0" fontId="28" fillId="4" borderId="6" xfId="0" applyFont="1" applyFill="1" applyBorder="1" applyAlignment="1">
      <alignment vertical="center" wrapText="1"/>
    </xf>
    <xf numFmtId="0" fontId="28" fillId="4" borderId="0" xfId="0" applyFont="1" applyFill="1" applyAlignment="1">
      <alignment vertical="center" wrapText="1"/>
    </xf>
    <xf numFmtId="0" fontId="28" fillId="4" borderId="0" xfId="0" applyFont="1" applyFill="1" applyAlignment="1">
      <alignment vertical="center" wrapText="1"/>
    </xf>
    <xf numFmtId="0" fontId="28" fillId="0" borderId="0" xfId="0" applyFont="1" applyAlignment="1">
      <alignment vertical="center" wrapText="1"/>
    </xf>
    <xf numFmtId="0" fontId="28" fillId="4" borderId="30" xfId="0" applyFont="1" applyFill="1" applyBorder="1"/>
    <xf numFmtId="0" fontId="28" fillId="4" borderId="0" xfId="0" applyFont="1" applyFill="1"/>
    <xf numFmtId="16" fontId="28" fillId="4" borderId="0" xfId="0" applyNumberFormat="1" applyFont="1" applyFill="1"/>
    <xf numFmtId="16" fontId="26" fillId="4" borderId="0" xfId="0" applyNumberFormat="1" applyFont="1" applyFill="1"/>
    <xf numFmtId="0" fontId="27" fillId="5" borderId="2" xfId="0" applyFont="1" applyFill="1" applyBorder="1" applyAlignment="1">
      <alignment horizontal="center" vertical="center" wrapText="1"/>
    </xf>
    <xf numFmtId="0" fontId="27" fillId="5" borderId="43" xfId="0" applyFont="1" applyFill="1" applyBorder="1" applyAlignment="1">
      <alignment horizontal="center" vertical="center" wrapText="1"/>
    </xf>
    <xf numFmtId="0" fontId="27" fillId="5" borderId="44" xfId="0" applyFont="1" applyFill="1" applyBorder="1" applyAlignment="1">
      <alignment horizontal="center" vertical="center" wrapText="1"/>
    </xf>
    <xf numFmtId="0" fontId="27" fillId="5" borderId="45" xfId="0" applyFont="1" applyFill="1" applyBorder="1" applyAlignment="1">
      <alignment vertical="center" wrapText="1"/>
    </xf>
    <xf numFmtId="0" fontId="28" fillId="0" borderId="30" xfId="0" applyFont="1" applyBorder="1" applyAlignment="1">
      <alignment horizontal="center"/>
    </xf>
    <xf numFmtId="0" fontId="26" fillId="3" borderId="34" xfId="0" applyFont="1" applyFill="1" applyBorder="1" applyAlignment="1">
      <alignment horizontal="left"/>
    </xf>
    <xf numFmtId="165" fontId="26" fillId="6" borderId="46" xfId="1" applyNumberFormat="1" applyFont="1" applyFill="1" applyBorder="1" applyAlignment="1"/>
    <xf numFmtId="0" fontId="26" fillId="3" borderId="47" xfId="0" applyFont="1" applyFill="1" applyBorder="1" applyAlignment="1">
      <alignment horizontal="center"/>
    </xf>
    <xf numFmtId="0" fontId="26" fillId="3" borderId="46" xfId="0" applyFont="1" applyFill="1" applyBorder="1" applyAlignment="1">
      <alignment horizontal="center"/>
    </xf>
    <xf numFmtId="165" fontId="26" fillId="0" borderId="46" xfId="1" applyNumberFormat="1" applyFont="1" applyFill="1" applyBorder="1" applyAlignment="1"/>
    <xf numFmtId="3" fontId="28" fillId="0" borderId="30" xfId="0" applyNumberFormat="1" applyFont="1" applyBorder="1" applyAlignment="1">
      <alignment horizontal="center"/>
    </xf>
    <xf numFmtId="165" fontId="26" fillId="4" borderId="2" xfId="1" applyNumberFormat="1" applyFont="1" applyFill="1" applyBorder="1" applyAlignment="1">
      <alignment horizontal="left"/>
    </xf>
    <xf numFmtId="165" fontId="26" fillId="0" borderId="32" xfId="1" applyNumberFormat="1" applyFont="1" applyFill="1" applyBorder="1" applyAlignment="1"/>
    <xf numFmtId="0" fontId="28" fillId="4" borderId="48" xfId="0" applyFont="1" applyFill="1" applyBorder="1" applyAlignment="1">
      <alignment horizontal="center"/>
    </xf>
    <xf numFmtId="16" fontId="28" fillId="4" borderId="0" xfId="0" applyNumberFormat="1" applyFont="1" applyFill="1" applyAlignment="1">
      <alignment horizontal="center"/>
    </xf>
    <xf numFmtId="0" fontId="26" fillId="4" borderId="30" xfId="0" applyFont="1" applyFill="1" applyBorder="1"/>
    <xf numFmtId="0" fontId="27" fillId="5" borderId="20" xfId="0" applyFont="1" applyFill="1" applyBorder="1" applyAlignment="1">
      <alignment horizontal="center" vertical="center" wrapText="1"/>
    </xf>
    <xf numFmtId="0" fontId="28" fillId="3" borderId="33" xfId="0" applyFont="1" applyFill="1" applyBorder="1"/>
    <xf numFmtId="41" fontId="26" fillId="3" borderId="34" xfId="0" applyNumberFormat="1" applyFont="1" applyFill="1" applyBorder="1" applyAlignment="1">
      <alignment horizontal="right"/>
    </xf>
    <xf numFmtId="165" fontId="26" fillId="3" borderId="34" xfId="1" applyNumberFormat="1" applyFont="1" applyFill="1" applyBorder="1" applyAlignment="1">
      <alignment horizontal="right"/>
    </xf>
    <xf numFmtId="3" fontId="26" fillId="4" borderId="30" xfId="0" applyNumberFormat="1" applyFont="1" applyFill="1" applyBorder="1"/>
    <xf numFmtId="165" fontId="28" fillId="11" borderId="40" xfId="1" applyNumberFormat="1" applyFont="1" applyFill="1" applyBorder="1" applyAlignment="1">
      <alignment horizontal="left"/>
    </xf>
    <xf numFmtId="165" fontId="26" fillId="11" borderId="40" xfId="1" applyNumberFormat="1" applyFont="1" applyFill="1" applyBorder="1" applyAlignment="1">
      <alignment horizontal="right"/>
    </xf>
    <xf numFmtId="165" fontId="26" fillId="4" borderId="0" xfId="0" applyNumberFormat="1" applyFont="1" applyFill="1"/>
    <xf numFmtId="165" fontId="26" fillId="0" borderId="40" xfId="1" applyNumberFormat="1" applyFont="1" applyFill="1" applyBorder="1" applyAlignment="1">
      <alignment horizontal="right"/>
    </xf>
    <xf numFmtId="165" fontId="26" fillId="0" borderId="2" xfId="1" applyNumberFormat="1" applyFont="1" applyFill="1" applyBorder="1" applyAlignment="1">
      <alignment horizontal="right"/>
    </xf>
    <xf numFmtId="165" fontId="26" fillId="4" borderId="40" xfId="1" applyNumberFormat="1" applyFont="1" applyFill="1" applyBorder="1" applyAlignment="1">
      <alignment horizontal="right"/>
    </xf>
    <xf numFmtId="165" fontId="45" fillId="11" borderId="2" xfId="1" applyNumberFormat="1" applyFont="1" applyFill="1" applyBorder="1" applyAlignment="1">
      <alignment horizontal="right"/>
    </xf>
    <xf numFmtId="165" fontId="28" fillId="11" borderId="2" xfId="1" applyNumberFormat="1" applyFont="1" applyFill="1" applyBorder="1" applyAlignment="1">
      <alignment horizontal="left"/>
    </xf>
    <xf numFmtId="165" fontId="26" fillId="11" borderId="2" xfId="1" applyNumberFormat="1" applyFont="1" applyFill="1" applyBorder="1" applyAlignment="1">
      <alignment horizontal="right"/>
    </xf>
    <xf numFmtId="165" fontId="46" fillId="4" borderId="2" xfId="1" applyNumberFormat="1" applyFont="1" applyFill="1" applyBorder="1" applyAlignment="1">
      <alignment horizontal="right"/>
    </xf>
    <xf numFmtId="165" fontId="26" fillId="4" borderId="2" xfId="1" applyNumberFormat="1" applyFont="1" applyFill="1" applyBorder="1" applyAlignment="1">
      <alignment horizontal="right"/>
    </xf>
    <xf numFmtId="0" fontId="28" fillId="4" borderId="49" xfId="0" applyFont="1" applyFill="1" applyBorder="1" applyAlignment="1">
      <alignment horizontal="center"/>
    </xf>
    <xf numFmtId="0" fontId="26" fillId="6" borderId="31" xfId="0" applyFont="1" applyFill="1" applyBorder="1" applyAlignment="1">
      <alignment horizontal="center" vertical="center"/>
    </xf>
    <xf numFmtId="0" fontId="26" fillId="6" borderId="38" xfId="0" applyFont="1" applyFill="1" applyBorder="1" applyAlignment="1">
      <alignment horizontal="center" vertical="center"/>
    </xf>
    <xf numFmtId="0" fontId="26" fillId="6" borderId="32" xfId="0" applyFont="1" applyFill="1" applyBorder="1" applyAlignment="1">
      <alignment horizontal="center" vertical="center"/>
    </xf>
    <xf numFmtId="0" fontId="28" fillId="0" borderId="19" xfId="0" applyFont="1" applyBorder="1" applyAlignment="1">
      <alignment horizontal="left" vertical="center"/>
    </xf>
    <xf numFmtId="0" fontId="28" fillId="0" borderId="44" xfId="0" applyFont="1" applyBorder="1" applyAlignment="1">
      <alignment horizontal="left" vertical="center"/>
    </xf>
    <xf numFmtId="16" fontId="28" fillId="4" borderId="30" xfId="0" applyNumberFormat="1" applyFont="1" applyFill="1" applyBorder="1" applyAlignment="1">
      <alignment horizontal="center"/>
    </xf>
    <xf numFmtId="0" fontId="26" fillId="3" borderId="20" xfId="0" applyFont="1" applyFill="1" applyBorder="1"/>
    <xf numFmtId="41" fontId="26" fillId="9" borderId="2" xfId="1" applyNumberFormat="1" applyFont="1" applyFill="1" applyBorder="1"/>
    <xf numFmtId="41" fontId="26" fillId="9" borderId="2" xfId="0" applyNumberFormat="1" applyFont="1" applyFill="1" applyBorder="1" applyAlignment="1">
      <alignment horizontal="right" vertical="top"/>
    </xf>
    <xf numFmtId="41" fontId="26" fillId="9" borderId="2" xfId="1" applyNumberFormat="1" applyFont="1" applyFill="1" applyBorder="1" applyAlignment="1">
      <alignment horizontal="right" vertical="top"/>
    </xf>
    <xf numFmtId="41" fontId="28" fillId="4" borderId="0" xfId="0" applyNumberFormat="1" applyFont="1" applyFill="1" applyAlignment="1">
      <alignment horizontal="center"/>
    </xf>
    <xf numFmtId="4" fontId="28" fillId="4" borderId="0" xfId="0" applyNumberFormat="1" applyFont="1" applyFill="1" applyAlignment="1">
      <alignment horizontal="center"/>
    </xf>
    <xf numFmtId="4" fontId="28" fillId="4" borderId="30" xfId="0" applyNumberFormat="1" applyFont="1" applyFill="1" applyBorder="1" applyAlignment="1">
      <alignment horizontal="center"/>
    </xf>
    <xf numFmtId="4" fontId="28" fillId="0" borderId="0" xfId="0" applyNumberFormat="1" applyFont="1" applyAlignment="1">
      <alignment horizontal="center"/>
    </xf>
    <xf numFmtId="4" fontId="26" fillId="0" borderId="0" xfId="0" applyNumberFormat="1" applyFont="1"/>
    <xf numFmtId="165" fontId="26" fillId="4" borderId="18" xfId="1" applyNumberFormat="1" applyFont="1" applyFill="1" applyBorder="1" applyAlignment="1">
      <alignment horizontal="right"/>
    </xf>
    <xf numFmtId="41" fontId="26" fillId="0" borderId="2" xfId="1" applyNumberFormat="1" applyFont="1" applyFill="1" applyBorder="1" applyAlignment="1">
      <alignment horizontal="right" vertical="top"/>
    </xf>
    <xf numFmtId="165" fontId="26" fillId="4" borderId="20" xfId="1" applyNumberFormat="1" applyFont="1" applyFill="1" applyBorder="1" applyAlignment="1">
      <alignment horizontal="right"/>
    </xf>
    <xf numFmtId="4" fontId="28" fillId="0" borderId="0" xfId="0" applyNumberFormat="1" applyFont="1"/>
    <xf numFmtId="0" fontId="28" fillId="0" borderId="0" xfId="0" applyFont="1"/>
    <xf numFmtId="0" fontId="26" fillId="6" borderId="37" xfId="0" applyFont="1" applyFill="1" applyBorder="1" applyAlignment="1">
      <alignment horizontal="center" vertical="center"/>
    </xf>
    <xf numFmtId="0" fontId="26" fillId="6" borderId="42" xfId="0" applyFont="1" applyFill="1" applyBorder="1" applyAlignment="1">
      <alignment horizontal="center" vertical="center"/>
    </xf>
    <xf numFmtId="168" fontId="26" fillId="9" borderId="2" xfId="1" applyNumberFormat="1" applyFont="1" applyFill="1" applyBorder="1"/>
    <xf numFmtId="168" fontId="26" fillId="9" borderId="2" xfId="0" applyNumberFormat="1" applyFont="1" applyFill="1" applyBorder="1" applyAlignment="1">
      <alignment horizontal="right" vertical="top"/>
    </xf>
    <xf numFmtId="168" fontId="26" fillId="9" borderId="2" xfId="1" applyNumberFormat="1" applyFont="1" applyFill="1" applyBorder="1" applyAlignment="1">
      <alignment horizontal="right" vertical="top"/>
    </xf>
    <xf numFmtId="168" fontId="26" fillId="0" borderId="2" xfId="1" applyNumberFormat="1" applyFont="1" applyFill="1" applyBorder="1" applyAlignment="1">
      <alignment horizontal="left"/>
    </xf>
    <xf numFmtId="168" fontId="26" fillId="0" borderId="2" xfId="1" applyNumberFormat="1" applyFont="1" applyFill="1" applyBorder="1" applyAlignment="1">
      <alignment horizontal="right" vertical="top"/>
    </xf>
    <xf numFmtId="0" fontId="28" fillId="4" borderId="6" xfId="0" applyFont="1" applyFill="1" applyBorder="1" applyAlignment="1">
      <alignment horizontal="left" vertical="center"/>
    </xf>
    <xf numFmtId="4" fontId="26" fillId="0" borderId="0" xfId="0" applyNumberFormat="1" applyFont="1" applyAlignment="1">
      <alignment horizontal="center" wrapText="1"/>
    </xf>
    <xf numFmtId="0" fontId="26" fillId="0" borderId="0" xfId="0" applyFont="1" applyAlignment="1">
      <alignment horizontal="center" wrapText="1"/>
    </xf>
    <xf numFmtId="4" fontId="26" fillId="4" borderId="30" xfId="0" applyNumberFormat="1" applyFont="1" applyFill="1" applyBorder="1"/>
    <xf numFmtId="4" fontId="26" fillId="4" borderId="0" xfId="0" applyNumberFormat="1" applyFont="1" applyFill="1"/>
    <xf numFmtId="16" fontId="26" fillId="0" borderId="30" xfId="0" applyNumberFormat="1" applyFont="1" applyBorder="1"/>
    <xf numFmtId="168" fontId="26" fillId="4" borderId="0" xfId="1" applyNumberFormat="1" applyFont="1" applyFill="1" applyBorder="1" applyAlignment="1">
      <alignment horizontal="left"/>
    </xf>
    <xf numFmtId="0" fontId="26" fillId="0" borderId="30" xfId="0" applyFont="1" applyBorder="1"/>
    <xf numFmtId="16" fontId="0" fillId="0" borderId="0" xfId="0" applyNumberFormat="1"/>
    <xf numFmtId="41" fontId="26" fillId="4" borderId="0" xfId="1" applyNumberFormat="1" applyFont="1" applyFill="1" applyBorder="1" applyAlignment="1">
      <alignment horizontal="right"/>
    </xf>
    <xf numFmtId="171" fontId="26" fillId="4" borderId="0" xfId="1" applyNumberFormat="1" applyFont="1" applyFill="1" applyBorder="1" applyAlignment="1">
      <alignment horizontal="left"/>
    </xf>
    <xf numFmtId="165" fontId="28" fillId="0" borderId="0" xfId="1" applyNumberFormat="1" applyFont="1" applyFill="1" applyBorder="1" applyAlignment="1">
      <alignment horizontal="left"/>
    </xf>
    <xf numFmtId="0" fontId="27" fillId="5" borderId="3" xfId="0" applyFont="1" applyFill="1" applyBorder="1" applyAlignment="1">
      <alignment horizontal="center" vertical="center" wrapText="1"/>
    </xf>
    <xf numFmtId="165" fontId="26" fillId="4" borderId="3" xfId="1" applyNumberFormat="1" applyFont="1" applyFill="1" applyBorder="1" applyAlignment="1">
      <alignment vertical="center"/>
    </xf>
    <xf numFmtId="165" fontId="26" fillId="4" borderId="2" xfId="1" applyNumberFormat="1" applyFont="1" applyFill="1" applyBorder="1" applyAlignment="1">
      <alignment vertical="center"/>
    </xf>
    <xf numFmtId="165" fontId="26" fillId="4" borderId="0" xfId="1" applyNumberFormat="1" applyFont="1" applyFill="1" applyBorder="1" applyAlignment="1">
      <alignment horizontal="center" vertical="center"/>
    </xf>
    <xf numFmtId="41" fontId="26" fillId="4" borderId="0" xfId="1" applyNumberFormat="1" applyFont="1" applyFill="1" applyBorder="1" applyAlignment="1">
      <alignment horizontal="left"/>
    </xf>
    <xf numFmtId="165" fontId="26" fillId="4" borderId="3" xfId="1" applyNumberFormat="1" applyFont="1" applyFill="1" applyBorder="1" applyAlignment="1">
      <alignment horizontal="left" vertical="center"/>
    </xf>
    <xf numFmtId="41" fontId="26" fillId="3" borderId="2" xfId="1" applyNumberFormat="1" applyFont="1" applyFill="1" applyBorder="1" applyAlignment="1">
      <alignment horizontal="left"/>
    </xf>
    <xf numFmtId="165" fontId="26" fillId="4" borderId="40" xfId="1" applyNumberFormat="1" applyFont="1" applyFill="1" applyBorder="1" applyAlignment="1">
      <alignment horizontal="left" vertical="center"/>
    </xf>
    <xf numFmtId="0" fontId="26" fillId="6" borderId="50" xfId="0" applyFont="1" applyFill="1" applyBorder="1" applyAlignment="1">
      <alignment horizontal="center" vertical="center"/>
    </xf>
    <xf numFmtId="0" fontId="26" fillId="6" borderId="51" xfId="0" applyFont="1" applyFill="1" applyBorder="1" applyAlignment="1">
      <alignment horizontal="center" vertical="center"/>
    </xf>
    <xf numFmtId="4" fontId="0" fillId="0" borderId="0" xfId="0" applyNumberFormat="1"/>
    <xf numFmtId="0" fontId="28" fillId="0" borderId="0" xfId="0" applyFont="1" applyAlignment="1">
      <alignment horizontal="left" vertical="center"/>
    </xf>
    <xf numFmtId="0" fontId="27" fillId="5" borderId="29" xfId="0" applyFont="1" applyFill="1" applyBorder="1" applyAlignment="1">
      <alignment horizontal="center" vertical="center" wrapText="1"/>
    </xf>
    <xf numFmtId="16" fontId="27" fillId="5" borderId="21" xfId="0" applyNumberFormat="1" applyFont="1" applyFill="1" applyBorder="1" applyAlignment="1">
      <alignment horizontal="center" vertical="center" wrapText="1"/>
    </xf>
    <xf numFmtId="165" fontId="28" fillId="6" borderId="33" xfId="1" applyNumberFormat="1" applyFont="1" applyFill="1" applyBorder="1" applyAlignment="1">
      <alignment horizontal="left"/>
    </xf>
    <xf numFmtId="165" fontId="28" fillId="6" borderId="34" xfId="1" applyNumberFormat="1" applyFont="1" applyFill="1" applyBorder="1" applyAlignment="1">
      <alignment horizontal="left"/>
    </xf>
    <xf numFmtId="165" fontId="28" fillId="6" borderId="39" xfId="1" applyNumberFormat="1" applyFont="1" applyFill="1" applyBorder="1" applyAlignment="1">
      <alignment horizontal="left"/>
    </xf>
    <xf numFmtId="165" fontId="26" fillId="0" borderId="18" xfId="1" applyNumberFormat="1" applyFont="1" applyFill="1" applyBorder="1" applyAlignment="1">
      <alignment horizontal="left"/>
    </xf>
    <xf numFmtId="165" fontId="26" fillId="0" borderId="41" xfId="1" applyNumberFormat="1" applyFont="1" applyFill="1" applyBorder="1" applyAlignment="1">
      <alignment horizontal="left"/>
    </xf>
    <xf numFmtId="165" fontId="26" fillId="0" borderId="20" xfId="1" applyNumberFormat="1" applyFont="1" applyFill="1" applyBorder="1" applyAlignment="1">
      <alignment horizontal="left"/>
    </xf>
    <xf numFmtId="165" fontId="26" fillId="0" borderId="15" xfId="1" applyNumberFormat="1" applyFont="1" applyFill="1" applyBorder="1" applyAlignment="1">
      <alignment horizontal="left"/>
    </xf>
    <xf numFmtId="0" fontId="26" fillId="0" borderId="20" xfId="0" applyFont="1" applyBorder="1" applyAlignment="1">
      <alignment horizontal="left"/>
    </xf>
    <xf numFmtId="0" fontId="26" fillId="0" borderId="2" xfId="0" applyFont="1" applyBorder="1"/>
    <xf numFmtId="0" fontId="26" fillId="0" borderId="15" xfId="0" applyFont="1" applyBorder="1"/>
    <xf numFmtId="0" fontId="26" fillId="0" borderId="17" xfId="0" applyFont="1" applyBorder="1" applyAlignment="1">
      <alignment horizontal="left"/>
    </xf>
    <xf numFmtId="0" fontId="26" fillId="0" borderId="3" xfId="0" applyFont="1" applyBorder="1"/>
    <xf numFmtId="0" fontId="26" fillId="0" borderId="52" xfId="0" applyFont="1" applyBorder="1"/>
    <xf numFmtId="0" fontId="26" fillId="0" borderId="28" xfId="0" applyFont="1" applyBorder="1" applyAlignment="1">
      <alignment horizontal="left"/>
    </xf>
    <xf numFmtId="0" fontId="26" fillId="0" borderId="53" xfId="0" applyFont="1" applyBorder="1"/>
    <xf numFmtId="0" fontId="26" fillId="0" borderId="13" xfId="0" applyFont="1" applyBorder="1"/>
    <xf numFmtId="0" fontId="32" fillId="0" borderId="0" xfId="0" applyFont="1"/>
    <xf numFmtId="0" fontId="47" fillId="6" borderId="2" xfId="0" applyFont="1" applyFill="1" applyBorder="1" applyAlignment="1">
      <alignment horizontal="center" vertical="center"/>
    </xf>
    <xf numFmtId="0" fontId="48" fillId="12" borderId="31" xfId="0" applyFont="1" applyFill="1" applyBorder="1"/>
    <xf numFmtId="0" fontId="48" fillId="12" borderId="38" xfId="0" applyFont="1" applyFill="1" applyBorder="1"/>
    <xf numFmtId="0" fontId="48" fillId="12" borderId="32" xfId="0" applyFont="1" applyFill="1" applyBorder="1"/>
    <xf numFmtId="0" fontId="48" fillId="13" borderId="38" xfId="0" applyFont="1" applyFill="1" applyBorder="1"/>
    <xf numFmtId="0" fontId="48" fillId="13" borderId="32" xfId="0" applyFont="1" applyFill="1" applyBorder="1"/>
    <xf numFmtId="0" fontId="48" fillId="12" borderId="43" xfId="0" applyFont="1" applyFill="1" applyBorder="1" applyAlignment="1">
      <alignment horizontal="center"/>
    </xf>
    <xf numFmtId="0" fontId="48" fillId="12" borderId="45" xfId="0" applyFont="1" applyFill="1" applyBorder="1" applyAlignment="1">
      <alignment horizontal="center"/>
    </xf>
    <xf numFmtId="0" fontId="48" fillId="13" borderId="43" xfId="0" applyFont="1" applyFill="1" applyBorder="1" applyAlignment="1">
      <alignment horizontal="center"/>
    </xf>
    <xf numFmtId="0" fontId="48" fillId="13" borderId="45" xfId="0" applyFont="1" applyFill="1" applyBorder="1" applyAlignment="1">
      <alignment horizontal="center"/>
    </xf>
    <xf numFmtId="0" fontId="48" fillId="12" borderId="2" xfId="0" applyFont="1" applyFill="1" applyBorder="1" applyAlignment="1">
      <alignment horizontal="center"/>
    </xf>
    <xf numFmtId="0" fontId="48" fillId="13" borderId="2" xfId="0" applyFont="1" applyFill="1" applyBorder="1" applyAlignment="1">
      <alignment horizontal="center"/>
    </xf>
    <xf numFmtId="0" fontId="48" fillId="0" borderId="2" xfId="0" applyFont="1" applyBorder="1"/>
    <xf numFmtId="171" fontId="49" fillId="4" borderId="2" xfId="1" applyNumberFormat="1" applyFont="1" applyFill="1" applyBorder="1" applyAlignment="1">
      <alignment horizontal="left"/>
    </xf>
    <xf numFmtId="0" fontId="47" fillId="3" borderId="40" xfId="0" applyFont="1" applyFill="1" applyBorder="1"/>
    <xf numFmtId="171" fontId="49" fillId="4" borderId="40" xfId="1" applyNumberFormat="1" applyFont="1" applyFill="1" applyBorder="1" applyAlignment="1">
      <alignment horizontal="left"/>
    </xf>
    <xf numFmtId="0" fontId="18" fillId="0" borderId="0" xfId="0" applyFont="1"/>
    <xf numFmtId="0" fontId="47" fillId="3" borderId="2" xfId="0" applyFont="1" applyFill="1" applyBorder="1" applyAlignment="1">
      <alignment horizontal="center" vertical="center"/>
    </xf>
    <xf numFmtId="0" fontId="47" fillId="3" borderId="0" xfId="0" applyFont="1" applyFill="1"/>
    <xf numFmtId="0" fontId="48" fillId="3" borderId="0" xfId="0" applyFont="1" applyFill="1"/>
    <xf numFmtId="165" fontId="49" fillId="4" borderId="2" xfId="1" applyNumberFormat="1" applyFont="1" applyFill="1" applyBorder="1" applyAlignment="1">
      <alignment horizontal="left"/>
    </xf>
    <xf numFmtId="165" fontId="49" fillId="4" borderId="53" xfId="1" applyNumberFormat="1" applyFont="1" applyFill="1" applyBorder="1" applyAlignment="1">
      <alignment horizontal="left"/>
    </xf>
    <xf numFmtId="165" fontId="49" fillId="4" borderId="40" xfId="1" applyNumberFormat="1" applyFont="1" applyFill="1" applyBorder="1" applyAlignment="1">
      <alignment horizontal="left"/>
    </xf>
    <xf numFmtId="0" fontId="9" fillId="5" borderId="22" xfId="0" applyFont="1" applyFill="1" applyBorder="1" applyAlignment="1">
      <alignment horizontal="center" vertical="center" wrapText="1"/>
    </xf>
    <xf numFmtId="172" fontId="9" fillId="5" borderId="29" xfId="0" applyNumberFormat="1" applyFont="1" applyFill="1" applyBorder="1" applyAlignment="1">
      <alignment horizontal="center" vertical="center" wrapText="1"/>
    </xf>
    <xf numFmtId="172" fontId="9" fillId="5" borderId="21" xfId="0" applyNumberFormat="1" applyFont="1" applyFill="1" applyBorder="1" applyAlignment="1">
      <alignment horizontal="center" vertical="center" wrapText="1"/>
    </xf>
    <xf numFmtId="172" fontId="9" fillId="14" borderId="54" xfId="0" applyNumberFormat="1" applyFont="1" applyFill="1" applyBorder="1" applyAlignment="1">
      <alignment horizontal="center" vertical="center" wrapText="1"/>
    </xf>
    <xf numFmtId="172" fontId="9" fillId="14" borderId="29" xfId="0" applyNumberFormat="1" applyFont="1" applyFill="1" applyBorder="1" applyAlignment="1">
      <alignment horizontal="center" vertical="center" wrapText="1"/>
    </xf>
    <xf numFmtId="172" fontId="9" fillId="14" borderId="21" xfId="0" applyNumberFormat="1" applyFont="1" applyFill="1" applyBorder="1" applyAlignment="1">
      <alignment horizontal="center" vertical="center" wrapText="1"/>
    </xf>
    <xf numFmtId="165" fontId="32" fillId="11" borderId="20" xfId="1" applyNumberFormat="1" applyFont="1" applyFill="1" applyBorder="1" applyAlignment="1">
      <alignment horizontal="left"/>
    </xf>
    <xf numFmtId="41" fontId="6" fillId="4" borderId="2" xfId="1" applyNumberFormat="1" applyFont="1" applyFill="1" applyBorder="1" applyAlignment="1">
      <alignment horizontal="right"/>
    </xf>
    <xf numFmtId="41" fontId="6" fillId="4" borderId="15" xfId="1" applyNumberFormat="1" applyFont="1" applyFill="1" applyBorder="1" applyAlignment="1">
      <alignment horizontal="right"/>
    </xf>
    <xf numFmtId="41" fontId="6" fillId="4" borderId="32" xfId="1" applyNumberFormat="1" applyFont="1" applyFill="1" applyBorder="1" applyAlignment="1">
      <alignment horizontal="right"/>
    </xf>
    <xf numFmtId="166" fontId="6" fillId="4" borderId="2" xfId="1" applyNumberFormat="1" applyFont="1" applyFill="1" applyBorder="1" applyAlignment="1">
      <alignment horizontal="right"/>
    </xf>
    <xf numFmtId="166" fontId="6" fillId="4" borderId="15" xfId="1" applyNumberFormat="1" applyFont="1" applyFill="1" applyBorder="1" applyAlignment="1">
      <alignment horizontal="right"/>
    </xf>
    <xf numFmtId="166" fontId="6" fillId="4" borderId="32" xfId="1" applyNumberFormat="1" applyFont="1" applyFill="1" applyBorder="1" applyAlignment="1">
      <alignment horizontal="right"/>
    </xf>
    <xf numFmtId="173" fontId="6" fillId="4" borderId="2" xfId="1" applyNumberFormat="1" applyFont="1" applyFill="1" applyBorder="1" applyAlignment="1">
      <alignment horizontal="right"/>
    </xf>
    <xf numFmtId="173" fontId="6" fillId="4" borderId="15" xfId="1" applyNumberFormat="1" applyFont="1" applyFill="1" applyBorder="1" applyAlignment="1">
      <alignment horizontal="right"/>
    </xf>
    <xf numFmtId="173" fontId="6" fillId="4" borderId="32" xfId="1" applyNumberFormat="1" applyFont="1" applyFill="1" applyBorder="1" applyAlignment="1">
      <alignment horizontal="right"/>
    </xf>
    <xf numFmtId="165" fontId="32" fillId="11" borderId="28" xfId="1" applyNumberFormat="1" applyFont="1" applyFill="1" applyBorder="1" applyAlignment="1">
      <alignment horizontal="left"/>
    </xf>
    <xf numFmtId="171" fontId="6" fillId="4" borderId="53" xfId="1" applyNumberFormat="1" applyFont="1" applyFill="1" applyBorder="1" applyAlignment="1">
      <alignment horizontal="right"/>
    </xf>
    <xf numFmtId="171" fontId="6" fillId="4" borderId="13" xfId="1" applyNumberFormat="1" applyFont="1" applyFill="1" applyBorder="1" applyAlignment="1">
      <alignment horizontal="right"/>
    </xf>
    <xf numFmtId="171" fontId="6" fillId="4" borderId="55" xfId="1" applyNumberFormat="1" applyFont="1" applyFill="1" applyBorder="1" applyAlignment="1">
      <alignment horizontal="right"/>
    </xf>
    <xf numFmtId="0" fontId="50" fillId="0" borderId="0" xfId="0" applyFont="1" applyAlignment="1">
      <alignment wrapText="1"/>
    </xf>
    <xf numFmtId="0" fontId="32" fillId="0" borderId="0" xfId="0" applyFont="1" applyAlignment="1">
      <alignment wrapText="1"/>
    </xf>
    <xf numFmtId="3" fontId="6" fillId="4" borderId="15" xfId="1" applyNumberFormat="1" applyFont="1" applyFill="1" applyBorder="1" applyAlignment="1">
      <alignment horizontal="right"/>
    </xf>
    <xf numFmtId="3" fontId="6" fillId="4" borderId="13" xfId="1" applyNumberFormat="1" applyFont="1" applyFill="1" applyBorder="1" applyAlignment="1">
      <alignment horizontal="right"/>
    </xf>
    <xf numFmtId="165" fontId="32" fillId="11" borderId="17" xfId="1" applyNumberFormat="1" applyFont="1" applyFill="1" applyBorder="1" applyAlignment="1">
      <alignment horizontal="left"/>
    </xf>
    <xf numFmtId="3" fontId="6" fillId="4" borderId="52" xfId="1" applyNumberFormat="1" applyFont="1" applyFill="1" applyBorder="1" applyAlignment="1">
      <alignment horizontal="right"/>
    </xf>
    <xf numFmtId="3" fontId="6" fillId="4" borderId="0" xfId="1" applyNumberFormat="1" applyFont="1" applyFill="1" applyBorder="1" applyAlignment="1">
      <alignment horizontal="right"/>
    </xf>
    <xf numFmtId="41" fontId="6" fillId="4" borderId="13" xfId="1" applyNumberFormat="1" applyFont="1" applyFill="1" applyBorder="1" applyAlignment="1">
      <alignment horizontal="right"/>
    </xf>
    <xf numFmtId="41" fontId="6" fillId="15" borderId="2" xfId="1" applyNumberFormat="1" applyFont="1" applyFill="1" applyBorder="1" applyAlignment="1">
      <alignment horizontal="right"/>
    </xf>
    <xf numFmtId="41" fontId="6" fillId="4" borderId="53" xfId="1" applyNumberFormat="1" applyFont="1" applyFill="1" applyBorder="1" applyAlignment="1">
      <alignment horizontal="right"/>
    </xf>
    <xf numFmtId="165" fontId="32" fillId="0" borderId="0" xfId="1" applyNumberFormat="1" applyFont="1" applyFill="1" applyBorder="1" applyAlignment="1">
      <alignment horizontal="left"/>
    </xf>
    <xf numFmtId="41" fontId="6" fillId="4" borderId="0" xfId="1" applyNumberFormat="1" applyFont="1" applyFill="1" applyBorder="1" applyAlignment="1">
      <alignment horizontal="right"/>
    </xf>
    <xf numFmtId="0" fontId="24" fillId="3" borderId="56" xfId="2" applyFont="1" applyFill="1" applyBorder="1" applyAlignment="1">
      <alignment horizontal="center" vertical="top"/>
    </xf>
    <xf numFmtId="0" fontId="6" fillId="0" borderId="30" xfId="0" applyFont="1" applyBorder="1" applyAlignment="1">
      <alignment vertical="center"/>
    </xf>
    <xf numFmtId="0" fontId="6" fillId="0" borderId="2" xfId="0" applyFont="1" applyBorder="1" applyAlignment="1">
      <alignment vertical="center" wrapText="1"/>
    </xf>
    <xf numFmtId="0" fontId="6" fillId="0" borderId="2" xfId="0" applyFont="1" applyBorder="1"/>
    <xf numFmtId="0" fontId="6" fillId="0" borderId="2" xfId="0" applyFont="1" applyBorder="1" applyAlignment="1">
      <alignment wrapText="1"/>
    </xf>
    <xf numFmtId="0" fontId="6" fillId="0" borderId="30" xfId="0" applyFont="1" applyBorder="1" applyAlignment="1">
      <alignment vertical="center" wrapText="1"/>
    </xf>
    <xf numFmtId="0" fontId="6" fillId="0" borderId="20" xfId="0" applyFont="1" applyBorder="1" applyAlignment="1">
      <alignment horizontal="center" vertical="top" wrapText="1"/>
    </xf>
    <xf numFmtId="0" fontId="6" fillId="0" borderId="20" xfId="0" applyFont="1" applyBorder="1" applyAlignment="1">
      <alignment horizontal="center" vertical="top"/>
    </xf>
    <xf numFmtId="0" fontId="6" fillId="4" borderId="20" xfId="0" applyFont="1" applyFill="1" applyBorder="1" applyAlignment="1">
      <alignment horizontal="center" vertical="top" wrapText="1"/>
    </xf>
    <xf numFmtId="0" fontId="6" fillId="0" borderId="15" xfId="0" applyFont="1" applyBorder="1" applyAlignment="1">
      <alignment vertical="center"/>
    </xf>
    <xf numFmtId="49" fontId="15" fillId="0" borderId="15" xfId="0" applyNumberFormat="1" applyFont="1" applyBorder="1" applyAlignment="1">
      <alignment horizontal="left" vertical="top" wrapText="1"/>
    </xf>
    <xf numFmtId="0" fontId="6" fillId="0" borderId="15" xfId="0" applyFont="1" applyBorder="1" applyAlignment="1">
      <alignment wrapText="1"/>
    </xf>
    <xf numFmtId="0" fontId="6" fillId="0" borderId="15" xfId="0" applyFont="1" applyBorder="1" applyAlignment="1">
      <alignment vertical="center" wrapText="1"/>
    </xf>
    <xf numFmtId="0" fontId="48" fillId="0" borderId="17" xfId="0" applyFont="1" applyBorder="1" applyAlignment="1">
      <alignment horizontal="center" vertical="top" wrapText="1"/>
    </xf>
    <xf numFmtId="0" fontId="48" fillId="0" borderId="16" xfId="0" applyFont="1" applyBorder="1" applyAlignment="1">
      <alignment horizontal="center" vertical="top" wrapText="1"/>
    </xf>
    <xf numFmtId="0" fontId="6" fillId="4" borderId="52" xfId="0" applyFont="1" applyFill="1" applyBorder="1" applyAlignment="1">
      <alignment horizontal="left" vertical="top" wrapText="1"/>
    </xf>
    <xf numFmtId="0" fontId="48" fillId="0" borderId="18" xfId="0" applyFont="1" applyBorder="1" applyAlignment="1">
      <alignment horizontal="center" vertical="top" wrapText="1"/>
    </xf>
    <xf numFmtId="0" fontId="48" fillId="0" borderId="17" xfId="0" applyFont="1" applyBorder="1" applyAlignment="1">
      <alignment vertical="top" wrapText="1"/>
    </xf>
    <xf numFmtId="0" fontId="48" fillId="0" borderId="16" xfId="0" applyFont="1" applyBorder="1" applyAlignment="1">
      <alignment vertical="top" wrapText="1"/>
    </xf>
    <xf numFmtId="0" fontId="48" fillId="0" borderId="14" xfId="0" applyFont="1" applyBorder="1" applyAlignment="1">
      <alignment vertical="top" wrapText="1"/>
    </xf>
    <xf numFmtId="0" fontId="6" fillId="4" borderId="13" xfId="0" applyFont="1" applyFill="1" applyBorder="1" applyAlignment="1">
      <alignment horizontal="left" vertical="top" wrapText="1"/>
    </xf>
  </cellXfs>
  <cellStyles count="8">
    <cellStyle name="Comma" xfId="1" builtinId="3"/>
    <cellStyle name="Currency" xfId="6" builtinId="4"/>
    <cellStyle name="Normal" xfId="0" builtinId="0"/>
    <cellStyle name="Normal 2" xfId="4" xr:uid="{D56D8AF3-D05C-483A-834D-1FA8A97D3013}"/>
    <cellStyle name="Normal 2 2" xfId="5" xr:uid="{3D4C0DDE-4B2D-4CA8-9316-335CF9EFB7F4}"/>
    <cellStyle name="Normal 5" xfId="2" xr:uid="{DCE27930-39F7-4BAB-A348-4A93CFBE78ED}"/>
    <cellStyle name="Normal_FLQuickRefGuide_4.27.09" xfId="3" xr:uid="{BEF95302-D2DF-48B1-8ED5-4E80EBF70D1C}"/>
    <cellStyle name="Percent" xfId="7" builtinId="5"/>
  </cellStyles>
  <dxfs count="32">
    <dxf>
      <font>
        <strike val="0"/>
        <outline val="0"/>
        <shadow val="0"/>
        <u val="none"/>
        <vertAlign val="baseline"/>
        <sz val="12"/>
        <color auto="1"/>
        <name val="Times New Roman"/>
        <family val="1"/>
        <scheme val="none"/>
      </font>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color auto="1"/>
        <name val="Times New Roman"/>
        <family val="1"/>
        <scheme val="none"/>
      </font>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Times New Roman"/>
        <family val="1"/>
        <scheme val="none"/>
      </font>
      <numFmt numFmtId="19" formatCode="m/d/yyyy"/>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indexed="8"/>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 formatCode="#,##0"/>
      <fill>
        <patternFill patternType="none">
          <fgColor indexed="64"/>
          <bgColor auto="1"/>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3" formatCode="#,##0"/>
      <fill>
        <patternFill patternType="none">
          <fgColor indexed="64"/>
          <bgColor auto="1"/>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3" formatCode="#,##0"/>
      <fill>
        <patternFill patternType="none">
          <fgColor indexed="64"/>
          <bgColor auto="1"/>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3" formatCode="#,##0"/>
      <fill>
        <patternFill patternType="none">
          <fgColor indexed="64"/>
          <bgColor auto="1"/>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3" formatCode="#,##0"/>
      <fill>
        <patternFill patternType="none">
          <fgColor indexed="64"/>
          <bgColor auto="1"/>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3" formatCode="#,##0"/>
      <fill>
        <patternFill patternType="none">
          <fgColor indexed="64"/>
          <bgColor auto="1"/>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3" formatCode="#,##0"/>
      <fill>
        <patternFill patternType="none">
          <fgColor indexed="64"/>
          <bgColor auto="1"/>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3" formatCode="#,##0"/>
      <fill>
        <patternFill patternType="none">
          <fgColor indexed="64"/>
          <bgColor auto="1"/>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3" formatCode="#,##0"/>
      <fill>
        <patternFill patternType="none">
          <fgColor indexed="64"/>
          <bgColor auto="1"/>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3" formatCode="#,##0"/>
      <fill>
        <patternFill patternType="none">
          <fgColor indexed="64"/>
          <bgColor auto="1"/>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3" formatCode="#,##0"/>
      <fill>
        <patternFill patternType="none">
          <fgColor indexed="64"/>
          <bgColor auto="1"/>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3" formatCode="#,##0"/>
      <fill>
        <patternFill patternType="none">
          <fgColor indexed="64"/>
          <bgColor auto="1"/>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3" formatCode="#,##0"/>
      <fill>
        <patternFill patternType="none">
          <fgColor indexed="64"/>
          <bgColor auto="1"/>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3" formatCode="#,##0"/>
      <fill>
        <patternFill patternType="none">
          <fgColor indexed="64"/>
          <bgColor auto="1"/>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3" formatCode="#,##0"/>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numFmt numFmtId="164" formatCode="00000"/>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indexed="8"/>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Times New Roman"/>
        <family val="1"/>
        <scheme val="none"/>
      </font>
      <numFmt numFmtId="1" formatCode="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auto="1"/>
        <name val="Times New Roman"/>
        <family val="1"/>
        <scheme val="none"/>
      </font>
      <numFmt numFmtId="1" formatCode="0"/>
      <fill>
        <patternFill patternType="none">
          <fgColor indexed="64"/>
          <bgColor auto="1"/>
        </patternFill>
      </fill>
    </dxf>
    <dxf>
      <border>
        <bottom style="thin">
          <color indexed="64"/>
        </bottom>
      </border>
    </dxf>
    <dxf>
      <font>
        <b/>
        <i val="0"/>
        <strike val="0"/>
        <condense val="0"/>
        <extend val="0"/>
        <outline val="0"/>
        <shadow val="0"/>
        <u val="none"/>
        <vertAlign val="baseline"/>
        <sz val="12"/>
        <color auto="1"/>
        <name val="Times New Roman"/>
        <family val="1"/>
        <scheme val="none"/>
      </font>
      <numFmt numFmtId="1" formatCode="0"/>
      <fill>
        <patternFill patternType="solid">
          <fgColor indexed="64"/>
          <bgColor theme="0" tint="-0.249977111117893"/>
        </patternFill>
      </fill>
      <alignment horizontal="left"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4608619</xdr:colOff>
      <xdr:row>0</xdr:row>
      <xdr:rowOff>83608</xdr:rowOff>
    </xdr:from>
    <xdr:ext cx="2284941" cy="1275712"/>
    <xdr:pic>
      <xdr:nvPicPr>
        <xdr:cNvPr id="2" name="Picture 1">
          <a:extLst>
            <a:ext uri="{FF2B5EF4-FFF2-40B4-BE49-F238E27FC236}">
              <a16:creationId xmlns:a16="http://schemas.microsoft.com/office/drawing/2014/main" id="{BE58512E-2478-4A48-98EE-A95714F70C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08619" y="83608"/>
          <a:ext cx="2284941" cy="1275712"/>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33C6C3-23F7-4C8C-BA96-4A56D4032CE1}" name="Table_Facility_List_Staging_8_26_2013.accdb_11432" displayName="Table_Facility_List_Staging_8_26_2013.accdb_11432" ref="A7:AA118" headerRowDxfId="31" dataDxfId="29" totalsRowDxfId="27" headerRowBorderDxfId="30" tableBorderDxfId="28">
  <autoFilter ref="A7:AA118" xr:uid="{61BD7780-12DE-4870-B406-61B4C7C077E2}"/>
  <tableColumns count="27">
    <tableColumn id="2" xr3:uid="{48A3640F-ABF4-4BF4-A246-43DA41CA0027}" name="Name" dataDxfId="26"/>
    <tableColumn id="3" xr3:uid="{FDA65017-4350-469E-A90B-2877359ADF98}" name="Address" dataDxfId="25"/>
    <tableColumn id="4" xr3:uid="{41BDE193-F2F4-4044-882D-F0F6EEEF3131}" name="City" dataDxfId="24"/>
    <tableColumn id="6" xr3:uid="{7D5ABE1C-F48C-4615-A79F-561156595747}" name="State" dataDxfId="23"/>
    <tableColumn id="7" xr3:uid="{6A760C6A-167B-4C8F-9322-3BFA954CF86B}" name="Zip" dataDxfId="22"/>
    <tableColumn id="9" xr3:uid="{A387F29F-96E2-47C0-A808-9448EEA32847}" name="AOR" dataDxfId="21"/>
    <tableColumn id="12" xr3:uid="{B8F9460B-D8DE-4640-9108-9D9BECDBC735}" name="Type Detailed" dataDxfId="20"/>
    <tableColumn id="81" xr3:uid="{97541B3C-AE67-4A41-B359-72A892F944C6}" name="Male/Female" dataDxfId="19"/>
    <tableColumn id="43" xr3:uid="{A8BC0DB1-A080-428E-866F-623EEE7BD02E}" name="FY24 ALOS" dataDxfId="18"/>
    <tableColumn id="67" xr3:uid="{1F7A4E65-4378-4966-B271-6F4ED145E262}" name="Level A" dataDxfId="17"/>
    <tableColumn id="68" xr3:uid="{52EE7C13-025E-4625-AFA4-1158C0DB94E6}" name="Level B" dataDxfId="16"/>
    <tableColumn id="69" xr3:uid="{2B04F58D-4123-4085-AD57-D6E8D9D97410}" name="Level C" dataDxfId="15"/>
    <tableColumn id="70" xr3:uid="{1170D75F-C572-49F7-BD59-3A68195C5227}" name="Level D" dataDxfId="14"/>
    <tableColumn id="71" xr3:uid="{4B2F9C0C-96DA-4B4D-91F5-5384AA508DD1}" name="Male Crim" dataDxfId="13"/>
    <tableColumn id="72" xr3:uid="{51CF5899-C5D9-458E-A298-BA0BFB67B846}" name="Male Non-Crim" dataDxfId="12"/>
    <tableColumn id="73" xr3:uid="{B2B98D2A-566F-48B5-829F-C36B850BDB67}" name="Female Crim" dataDxfId="11"/>
    <tableColumn id="74" xr3:uid="{D0AB0065-3C79-4671-B179-0F1B17709555}" name="Female Non-Crim" dataDxfId="10"/>
    <tableColumn id="75" xr3:uid="{4031E6C0-BE5A-43CD-92CC-19DE2C19035C}" name="ICE Threat Level 1" dataDxfId="9"/>
    <tableColumn id="76" xr3:uid="{F6504371-4FD9-49B0-AA2F-E4A47CFEFF1F}" name="ICE Threat Level 2" dataDxfId="8"/>
    <tableColumn id="77" xr3:uid="{9C96DD39-38CA-422C-9A94-450886651401}" name="ICE Threat Level 3" dataDxfId="7"/>
    <tableColumn id="78" xr3:uid="{B7A19F13-ED1A-47BE-96FB-82D04F4B4B58}" name="No ICE Threat Level" dataDxfId="6"/>
    <tableColumn id="79" xr3:uid="{BE9FAEA1-342B-4B0B-A7C9-BA2FB9922CF5}" name="Mandatory" dataDxfId="5"/>
    <tableColumn id="86" xr3:uid="{F7426D64-FFFD-440F-8EF1-5EBF6F3F6AF1}" name="Guaranteed Minimum" dataDxfId="4"/>
    <tableColumn id="124" xr3:uid="{005BDF95-830B-4D24-B43F-5CC0F1572D4A}" name="Last Inspection Type" dataDxfId="3"/>
    <tableColumn id="10" xr3:uid="{8BA4033E-39FE-4A1E-B08B-447612A800B4}" name="ODO Inspection End Date" dataDxfId="2"/>
    <tableColumn id="1" xr3:uid="{E36BB348-8CDF-49F6-9615-84BB34B24056}" name="ODO Last Inspection Standard" dataDxfId="1"/>
    <tableColumn id="8" xr3:uid="{FB1C9613-EC4B-4BA7-A34E-2E6FB6CE6B9A}" name="ODO Final Rating"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4DAF2-9AB8-4226-BE65-262D8399DD6E}">
  <dimension ref="A1:A6"/>
  <sheetViews>
    <sheetView zoomScale="80" zoomScaleNormal="80" workbookViewId="0"/>
  </sheetViews>
  <sheetFormatPr defaultColWidth="0" defaultRowHeight="14.5" zeroHeight="1" x14ac:dyDescent="0.35"/>
  <cols>
    <col min="1" max="1" width="110.453125" customWidth="1"/>
    <col min="2" max="16384" width="8.81640625" hidden="1"/>
  </cols>
  <sheetData>
    <row r="1" spans="1:1" ht="119.15" customHeight="1" x14ac:dyDescent="0.35">
      <c r="A1" s="91" t="s">
        <v>0</v>
      </c>
    </row>
    <row r="2" spans="1:1" ht="51.75" customHeight="1" x14ac:dyDescent="0.35">
      <c r="A2" s="90" t="s">
        <v>1</v>
      </c>
    </row>
    <row r="3" spans="1:1" ht="76.400000000000006" customHeight="1" x14ac:dyDescent="0.35">
      <c r="A3" s="90" t="s">
        <v>2</v>
      </c>
    </row>
    <row r="4" spans="1:1" ht="22.5" customHeight="1" x14ac:dyDescent="0.35">
      <c r="A4" s="90" t="s">
        <v>3</v>
      </c>
    </row>
    <row r="5" spans="1:1" ht="36.75" customHeight="1" x14ac:dyDescent="0.35">
      <c r="A5" s="90" t="s">
        <v>4</v>
      </c>
    </row>
    <row r="6" spans="1:1"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DA3C1-2CC2-4869-AAFF-D1A879F014B0}">
  <sheetPr>
    <tabColor theme="0"/>
  </sheetPr>
  <dimension ref="A1:BC182"/>
  <sheetViews>
    <sheetView showGridLines="0" zoomScaleNormal="100" zoomScalePageLayoutView="110" workbookViewId="0">
      <selection activeCell="B6" sqref="B6"/>
    </sheetView>
  </sheetViews>
  <sheetFormatPr defaultRowHeight="15" x14ac:dyDescent="0.35"/>
  <cols>
    <col min="1" max="1" width="17.54296875" bestFit="1" customWidth="1"/>
    <col min="2" max="2" width="9.81640625" bestFit="1" customWidth="1"/>
    <col min="3" max="3" width="16.54296875" bestFit="1" customWidth="1"/>
    <col min="4" max="4" width="11.6328125" customWidth="1"/>
    <col min="5" max="5" width="20.54296875" customWidth="1"/>
    <col min="6" max="6" width="13.36328125" style="98" customWidth="1"/>
    <col min="7" max="7" width="15.81640625" style="97" customWidth="1"/>
    <col min="8" max="8" width="19.54296875" customWidth="1"/>
    <col min="9" max="9" width="15" customWidth="1"/>
    <col min="12" max="12" width="8.7265625" style="1"/>
  </cols>
  <sheetData>
    <row r="1" spans="1:55" ht="38.5" customHeight="1" x14ac:dyDescent="0.35">
      <c r="A1" s="170" t="s">
        <v>452</v>
      </c>
      <c r="B1" s="170"/>
      <c r="C1" s="170"/>
      <c r="D1" s="170"/>
      <c r="E1" s="170"/>
      <c r="F1" s="170"/>
      <c r="G1" s="170"/>
      <c r="H1" s="1"/>
      <c r="I1" s="1"/>
      <c r="J1" s="1"/>
      <c r="K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spans="1:55" ht="15.65" customHeight="1" x14ac:dyDescent="0.35">
      <c r="A2" s="171" t="s">
        <v>1</v>
      </c>
      <c r="B2" s="171"/>
      <c r="C2" s="171"/>
      <c r="D2" s="171"/>
      <c r="E2" s="171"/>
      <c r="F2" s="171"/>
      <c r="G2" s="171"/>
      <c r="H2" s="1"/>
      <c r="I2" s="1"/>
      <c r="J2" s="1"/>
      <c r="K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row>
    <row r="3" spans="1:55" ht="15" customHeight="1" x14ac:dyDescent="0.35">
      <c r="A3" s="171"/>
      <c r="B3" s="171"/>
      <c r="C3" s="171"/>
      <c r="D3" s="171"/>
      <c r="E3" s="171"/>
      <c r="F3" s="171"/>
      <c r="G3" s="171"/>
      <c r="H3" s="1"/>
      <c r="I3" s="1"/>
      <c r="J3" s="1"/>
      <c r="K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row>
    <row r="4" spans="1:55" ht="26" x14ac:dyDescent="0.35">
      <c r="A4" s="172" t="s">
        <v>653</v>
      </c>
      <c r="B4" s="172"/>
      <c r="C4" s="172"/>
      <c r="D4" s="172"/>
      <c r="E4" s="172"/>
      <c r="F4" s="172"/>
      <c r="G4" s="172"/>
      <c r="H4" s="159"/>
      <c r="I4" s="1"/>
      <c r="J4" s="1"/>
      <c r="K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row>
    <row r="5" spans="1:55" ht="26" x14ac:dyDescent="0.35">
      <c r="A5" s="160"/>
      <c r="B5" s="160"/>
      <c r="C5" s="160"/>
      <c r="D5" s="160"/>
      <c r="E5" s="160"/>
      <c r="F5" s="160"/>
      <c r="G5" s="160"/>
      <c r="H5" s="159"/>
      <c r="I5" s="1"/>
      <c r="J5" s="1"/>
      <c r="K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row>
    <row r="6" spans="1:55" x14ac:dyDescent="0.35">
      <c r="A6" s="127"/>
      <c r="B6" s="127"/>
      <c r="C6" s="127"/>
      <c r="D6" s="1"/>
      <c r="E6" s="1"/>
      <c r="F6" s="114"/>
      <c r="G6" s="115"/>
      <c r="H6" s="1"/>
      <c r="I6" s="1"/>
      <c r="J6" s="1"/>
      <c r="K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x14ac:dyDescent="0.35">
      <c r="A7" s="164" t="s">
        <v>652</v>
      </c>
      <c r="B7" s="164"/>
      <c r="C7" s="164"/>
      <c r="D7" s="153"/>
      <c r="E7" s="1"/>
      <c r="F7" s="114"/>
      <c r="G7" s="115"/>
      <c r="H7" s="1"/>
      <c r="I7" s="1"/>
      <c r="J7" s="1"/>
      <c r="K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row>
    <row r="8" spans="1:55" x14ac:dyDescent="0.35">
      <c r="A8" s="150" t="s">
        <v>651</v>
      </c>
      <c r="B8" s="150" t="s">
        <v>455</v>
      </c>
      <c r="C8" s="150" t="s">
        <v>650</v>
      </c>
      <c r="D8" s="1"/>
      <c r="E8" s="173" t="s">
        <v>649</v>
      </c>
      <c r="F8" s="173"/>
      <c r="G8" s="173"/>
      <c r="H8" s="1"/>
      <c r="I8" s="1"/>
      <c r="J8" s="1"/>
      <c r="K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row>
    <row r="9" spans="1:55" x14ac:dyDescent="0.35">
      <c r="A9" s="138" t="s">
        <v>606</v>
      </c>
      <c r="B9" s="141">
        <v>156794</v>
      </c>
      <c r="C9" s="154">
        <v>150522.24000022013</v>
      </c>
      <c r="D9" s="1"/>
      <c r="E9" s="149" t="s">
        <v>642</v>
      </c>
      <c r="F9" s="158" t="s">
        <v>455</v>
      </c>
      <c r="G9" s="157" t="s">
        <v>641</v>
      </c>
      <c r="H9" s="1"/>
      <c r="I9" s="1"/>
      <c r="J9" s="1"/>
      <c r="K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row>
    <row r="10" spans="1:55" x14ac:dyDescent="0.35">
      <c r="A10" s="138" t="s">
        <v>604</v>
      </c>
      <c r="B10" s="146">
        <v>20873</v>
      </c>
      <c r="C10" s="152">
        <v>57192.019999990276</v>
      </c>
      <c r="D10" s="1"/>
      <c r="E10" s="144" t="s">
        <v>639</v>
      </c>
      <c r="F10" s="143">
        <v>38942</v>
      </c>
      <c r="G10" s="142">
        <v>0.98697283049472828</v>
      </c>
      <c r="H10" s="1"/>
      <c r="I10" s="130"/>
      <c r="J10" s="1"/>
      <c r="K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row>
    <row r="11" spans="1:55" x14ac:dyDescent="0.35">
      <c r="A11" s="138" t="s">
        <v>608</v>
      </c>
      <c r="B11" s="141">
        <v>3549</v>
      </c>
      <c r="C11" s="154">
        <v>638.81999999998163</v>
      </c>
      <c r="D11" s="1"/>
      <c r="E11" s="144" t="s">
        <v>637</v>
      </c>
      <c r="F11" s="156">
        <v>514</v>
      </c>
      <c r="G11" s="155">
        <v>1.3027169505271696E-2</v>
      </c>
      <c r="H11" s="1"/>
      <c r="I11" s="1"/>
      <c r="J11" s="1"/>
      <c r="K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row>
    <row r="12" spans="1:55" x14ac:dyDescent="0.35">
      <c r="A12" s="138" t="s">
        <v>605</v>
      </c>
      <c r="B12" s="141">
        <v>1650</v>
      </c>
      <c r="C12" s="154">
        <v>6104.9999999998181</v>
      </c>
      <c r="D12" s="1"/>
      <c r="E12" s="136" t="s">
        <v>628</v>
      </c>
      <c r="F12" s="140">
        <v>39456</v>
      </c>
      <c r="G12" s="139">
        <v>1</v>
      </c>
      <c r="H12" s="1"/>
      <c r="I12" s="1"/>
      <c r="J12" s="1"/>
      <c r="K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row>
    <row r="13" spans="1:55" x14ac:dyDescent="0.35">
      <c r="A13" s="138" t="s">
        <v>603</v>
      </c>
      <c r="B13" s="141">
        <v>1441</v>
      </c>
      <c r="C13" s="154">
        <v>6484.5</v>
      </c>
      <c r="D13" s="153"/>
      <c r="E13" s="133" t="s">
        <v>648</v>
      </c>
      <c r="F13" s="133"/>
      <c r="G13" s="133"/>
      <c r="H13" s="1"/>
      <c r="I13" s="1"/>
      <c r="J13" s="1"/>
      <c r="K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row>
    <row r="14" spans="1:55" x14ac:dyDescent="0.35">
      <c r="A14" s="138" t="s">
        <v>609</v>
      </c>
      <c r="B14" s="146">
        <v>11</v>
      </c>
      <c r="C14" s="152">
        <v>0</v>
      </c>
      <c r="D14" s="1"/>
      <c r="E14" s="167" t="s">
        <v>633</v>
      </c>
      <c r="F14" s="167"/>
      <c r="G14" s="167"/>
      <c r="H14" s="1"/>
      <c r="I14" s="1"/>
      <c r="J14" s="1"/>
      <c r="K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row>
    <row r="15" spans="1:55" x14ac:dyDescent="0.35">
      <c r="A15" s="136" t="s">
        <v>628</v>
      </c>
      <c r="B15" s="135">
        <v>184318</v>
      </c>
      <c r="C15" s="151">
        <v>220942.57999969332</v>
      </c>
      <c r="D15" s="1"/>
      <c r="E15" s="133"/>
      <c r="F15" s="133"/>
      <c r="G15" s="133"/>
      <c r="H15" s="1"/>
      <c r="I15" s="1"/>
      <c r="J15" s="1"/>
      <c r="K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row>
    <row r="16" spans="1:55" ht="20" customHeight="1" x14ac:dyDescent="0.35">
      <c r="A16" s="169" t="s">
        <v>647</v>
      </c>
      <c r="B16" s="169"/>
      <c r="C16" s="169"/>
      <c r="E16" s="133"/>
      <c r="F16" s="133"/>
      <c r="G16" s="133"/>
      <c r="H16" s="1"/>
      <c r="I16" s="130"/>
      <c r="J16" s="1"/>
      <c r="K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row>
    <row r="17" spans="1:55" ht="48.5" customHeight="1" x14ac:dyDescent="0.35">
      <c r="A17" s="169" t="s">
        <v>646</v>
      </c>
      <c r="B17" s="169"/>
      <c r="C17" s="169"/>
      <c r="D17" s="1"/>
      <c r="E17" s="133"/>
      <c r="F17" s="133"/>
      <c r="G17" s="133"/>
      <c r="H17" s="1"/>
      <c r="I17" s="1"/>
      <c r="J17" s="1"/>
      <c r="K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row>
    <row r="18" spans="1:55" ht="13.5" customHeight="1" x14ac:dyDescent="0.35">
      <c r="A18" s="131"/>
      <c r="B18" s="131"/>
      <c r="C18" s="131"/>
      <c r="D18" s="1"/>
      <c r="E18" s="167"/>
      <c r="F18" s="167"/>
      <c r="G18" s="167"/>
      <c r="H18" s="1"/>
      <c r="I18" s="1"/>
      <c r="J18" s="1"/>
      <c r="K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row>
    <row r="19" spans="1:55" ht="31.5" customHeight="1" x14ac:dyDescent="0.35">
      <c r="A19" s="164" t="s">
        <v>645</v>
      </c>
      <c r="B19" s="164"/>
      <c r="C19" s="164"/>
      <c r="D19" s="1"/>
      <c r="E19" s="165" t="s">
        <v>644</v>
      </c>
      <c r="F19" s="166"/>
      <c r="G19" s="166"/>
      <c r="H19" s="130"/>
      <c r="I19" s="1"/>
      <c r="J19" s="1"/>
      <c r="K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row>
    <row r="20" spans="1:55" ht="15" customHeight="1" x14ac:dyDescent="0.35">
      <c r="A20" s="150" t="s">
        <v>643</v>
      </c>
      <c r="B20" s="150" t="s">
        <v>455</v>
      </c>
      <c r="C20" s="150" t="s">
        <v>512</v>
      </c>
      <c r="D20" s="1"/>
      <c r="E20" s="149" t="s">
        <v>642</v>
      </c>
      <c r="F20" s="148" t="s">
        <v>455</v>
      </c>
      <c r="G20" s="147" t="s">
        <v>641</v>
      </c>
      <c r="H20" s="1"/>
      <c r="I20" s="130"/>
      <c r="J20" s="1"/>
      <c r="K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35">
      <c r="A21" s="138" t="s">
        <v>640</v>
      </c>
      <c r="B21" s="146">
        <v>85920</v>
      </c>
      <c r="C21" s="145">
        <v>566.4441340782123</v>
      </c>
      <c r="D21" s="1"/>
      <c r="E21" s="144" t="s">
        <v>639</v>
      </c>
      <c r="F21" s="143">
        <v>5320</v>
      </c>
      <c r="G21" s="142">
        <v>0.91189578333904697</v>
      </c>
      <c r="H21" s="1"/>
      <c r="I21" s="1"/>
      <c r="J21" s="1"/>
      <c r="K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35">
      <c r="A22" s="138" t="s">
        <v>638</v>
      </c>
      <c r="B22" s="146">
        <v>27</v>
      </c>
      <c r="C22" s="145">
        <v>507.66666666666669</v>
      </c>
      <c r="D22" s="1"/>
      <c r="E22" s="144" t="s">
        <v>637</v>
      </c>
      <c r="F22" s="143">
        <v>514</v>
      </c>
      <c r="G22" s="142">
        <v>8.8104216660953028E-2</v>
      </c>
      <c r="H22" s="1"/>
      <c r="I22" s="1"/>
      <c r="J22" s="1"/>
      <c r="K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35">
      <c r="A23" s="138" t="s">
        <v>636</v>
      </c>
      <c r="B23" s="141">
        <v>98352</v>
      </c>
      <c r="C23" s="137">
        <v>534.83028306490974</v>
      </c>
      <c r="D23" s="1"/>
      <c r="E23" s="136" t="s">
        <v>628</v>
      </c>
      <c r="F23" s="140">
        <v>5834</v>
      </c>
      <c r="G23" s="139">
        <v>1</v>
      </c>
      <c r="H23" s="1"/>
      <c r="I23" s="1"/>
      <c r="J23" s="1"/>
      <c r="K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35">
      <c r="A24" s="138" t="s">
        <v>635</v>
      </c>
      <c r="B24">
        <v>19</v>
      </c>
      <c r="C24" s="137">
        <v>696.9473684210526</v>
      </c>
      <c r="D24" s="1"/>
      <c r="E24" s="167" t="s">
        <v>634</v>
      </c>
      <c r="F24" s="167"/>
      <c r="G24" s="167"/>
      <c r="H24" s="1"/>
      <c r="I24" s="130"/>
      <c r="J24" s="1"/>
      <c r="K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ht="17.5" customHeight="1" x14ac:dyDescent="0.35">
      <c r="A25" s="136" t="s">
        <v>628</v>
      </c>
      <c r="B25" s="135">
        <v>184318</v>
      </c>
      <c r="C25" s="134">
        <v>549.57984027604471</v>
      </c>
      <c r="D25" s="1"/>
      <c r="E25" s="167" t="s">
        <v>633</v>
      </c>
      <c r="F25" s="167"/>
      <c r="G25" s="167"/>
      <c r="H25" s="1"/>
      <c r="I25" s="1"/>
      <c r="J25" s="1"/>
      <c r="K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35">
      <c r="A26" s="169" t="str">
        <f>A16</f>
        <v>Data from BI Inc. Participants Report, 04.20.2024</v>
      </c>
      <c r="B26" s="169"/>
      <c r="C26" s="169"/>
      <c r="D26" s="130"/>
      <c r="E26" s="127"/>
      <c r="F26" s="132"/>
      <c r="G26" s="115"/>
      <c r="I26" s="1"/>
      <c r="J26" s="1"/>
      <c r="K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35">
      <c r="A27" s="169" t="s">
        <v>632</v>
      </c>
      <c r="B27" s="169"/>
      <c r="C27" s="169"/>
      <c r="D27" s="130"/>
      <c r="F27" s="129"/>
      <c r="G27" s="128"/>
      <c r="H27" s="1"/>
      <c r="I27" s="1"/>
      <c r="J27" s="1"/>
      <c r="K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35">
      <c r="A28" s="168"/>
      <c r="B28" s="168"/>
      <c r="C28" s="168"/>
      <c r="D28" s="1"/>
      <c r="E28" s="1"/>
      <c r="F28" s="114"/>
      <c r="G28" s="115"/>
      <c r="H28" s="1"/>
      <c r="I28" s="1"/>
      <c r="J28" s="1"/>
      <c r="K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ht="10.5" customHeight="1" x14ac:dyDescent="0.35">
      <c r="A29" s="168"/>
      <c r="B29" s="168"/>
      <c r="C29" s="168"/>
      <c r="D29" s="1"/>
      <c r="E29" s="1"/>
      <c r="F29" s="114"/>
      <c r="G29" s="115"/>
      <c r="H29" s="1"/>
      <c r="I29" s="1"/>
      <c r="J29" s="1"/>
      <c r="K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ht="36.5" customHeight="1" thickBot="1" x14ac:dyDescent="0.4">
      <c r="A30" s="168" t="s">
        <v>631</v>
      </c>
      <c r="B30" s="168"/>
      <c r="C30" s="168"/>
      <c r="D30" s="1"/>
      <c r="E30" s="1"/>
      <c r="F30" s="114"/>
      <c r="G30" s="115"/>
      <c r="H30" s="1"/>
      <c r="I30" s="1"/>
      <c r="J30" s="1"/>
      <c r="K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ht="30.5" thickBot="1" x14ac:dyDescent="0.4">
      <c r="A31" s="126" t="s">
        <v>630</v>
      </c>
      <c r="B31" s="126" t="s">
        <v>455</v>
      </c>
      <c r="C31" s="126" t="s">
        <v>629</v>
      </c>
      <c r="D31" s="1"/>
      <c r="E31" s="1"/>
      <c r="F31" s="114"/>
      <c r="G31" s="115"/>
      <c r="H31" s="1"/>
      <c r="I31" s="1"/>
      <c r="J31" s="1"/>
      <c r="K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ht="16" thickBot="1" x14ac:dyDescent="0.4">
      <c r="A32" s="125" t="s">
        <v>628</v>
      </c>
      <c r="B32" s="124">
        <v>184318</v>
      </c>
      <c r="C32" s="123">
        <v>549.57984027604471</v>
      </c>
      <c r="D32" s="120"/>
      <c r="E32" s="1"/>
      <c r="F32" s="114"/>
      <c r="G32" s="115"/>
      <c r="H32" s="1"/>
      <c r="I32" s="1"/>
      <c r="J32" s="1"/>
      <c r="K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5" ht="15.5" thickBot="1" x14ac:dyDescent="0.4">
      <c r="A33" s="118" t="s">
        <v>627</v>
      </c>
      <c r="B33" s="117">
        <v>4945</v>
      </c>
      <c r="C33" s="116">
        <v>618.41597573306365</v>
      </c>
      <c r="E33" s="1"/>
      <c r="F33" s="114"/>
      <c r="G33" s="115"/>
      <c r="H33" s="1"/>
      <c r="I33" s="1"/>
      <c r="J33" s="1"/>
      <c r="K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row>
    <row r="34" spans="1:55" ht="16" thickBot="1" x14ac:dyDescent="0.4">
      <c r="A34" s="104" t="s">
        <v>606</v>
      </c>
      <c r="B34" s="109">
        <v>4401</v>
      </c>
      <c r="C34" s="108">
        <v>617.85775960009084</v>
      </c>
      <c r="E34" s="113"/>
      <c r="F34" s="114"/>
      <c r="G34" s="115"/>
      <c r="H34" s="1"/>
      <c r="I34" s="1"/>
      <c r="J34" s="1"/>
      <c r="K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row>
    <row r="35" spans="1:55" ht="16" thickBot="1" x14ac:dyDescent="0.4">
      <c r="A35" s="104" t="s">
        <v>608</v>
      </c>
      <c r="B35" s="109">
        <v>95</v>
      </c>
      <c r="C35" s="108">
        <v>2047.1894736842105</v>
      </c>
      <c r="E35" s="113"/>
      <c r="F35" s="114"/>
      <c r="G35" s="115"/>
      <c r="H35" s="1"/>
      <c r="I35" s="1"/>
      <c r="J35" s="1"/>
      <c r="K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row>
    <row r="36" spans="1:55" ht="16" thickBot="1" x14ac:dyDescent="0.4">
      <c r="A36" s="104" t="s">
        <v>605</v>
      </c>
      <c r="B36" s="109">
        <v>55</v>
      </c>
      <c r="C36" s="108">
        <v>18.963636363636365</v>
      </c>
      <c r="E36" s="113"/>
      <c r="F36" s="114"/>
      <c r="G36" s="115"/>
      <c r="H36" s="1"/>
      <c r="I36" s="1"/>
      <c r="J36" s="1"/>
      <c r="K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row>
    <row r="37" spans="1:55" ht="16" thickBot="1" x14ac:dyDescent="0.4">
      <c r="A37" s="104" t="s">
        <v>604</v>
      </c>
      <c r="B37" s="109">
        <v>392</v>
      </c>
      <c r="C37" s="108">
        <v>365.58928571428572</v>
      </c>
      <c r="E37" s="113"/>
      <c r="F37" s="114"/>
      <c r="G37" s="115"/>
      <c r="H37" s="1"/>
      <c r="I37" s="1"/>
      <c r="J37" s="1"/>
      <c r="K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6" thickBot="1" x14ac:dyDescent="0.4">
      <c r="A38" s="104" t="s">
        <v>603</v>
      </c>
      <c r="B38" s="109">
        <v>2</v>
      </c>
      <c r="C38" s="108">
        <v>19</v>
      </c>
      <c r="E38" s="113"/>
      <c r="F38" s="114"/>
      <c r="G38" s="115"/>
      <c r="H38" s="1"/>
      <c r="I38" s="1"/>
      <c r="J38" s="1"/>
      <c r="K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5.5" thickBot="1" x14ac:dyDescent="0.4">
      <c r="A39" s="118" t="s">
        <v>626</v>
      </c>
      <c r="B39" s="117">
        <v>3644</v>
      </c>
      <c r="C39" s="116">
        <v>501.53375411635568</v>
      </c>
      <c r="E39" s="113"/>
      <c r="F39" s="114"/>
      <c r="G39" s="115"/>
      <c r="H39" s="1"/>
      <c r="I39" s="1"/>
      <c r="J39" s="1"/>
      <c r="K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6" thickBot="1" x14ac:dyDescent="0.4">
      <c r="A40" s="104" t="s">
        <v>606</v>
      </c>
      <c r="B40" s="109">
        <v>3362</v>
      </c>
      <c r="C40" s="108">
        <v>521.21029149315882</v>
      </c>
      <c r="E40" s="113"/>
      <c r="F40" s="114"/>
      <c r="G40" s="115"/>
      <c r="H40" s="1"/>
      <c r="I40" s="1"/>
      <c r="J40" s="1"/>
      <c r="K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6" thickBot="1" x14ac:dyDescent="0.4">
      <c r="A41" s="104" t="s">
        <v>609</v>
      </c>
      <c r="B41" s="109">
        <v>1</v>
      </c>
      <c r="C41" s="108">
        <v>918</v>
      </c>
      <c r="D41" s="120"/>
      <c r="E41" s="113"/>
      <c r="F41" s="114"/>
      <c r="G41" s="115"/>
      <c r="H41" s="1"/>
      <c r="I41" s="1"/>
      <c r="J41" s="1"/>
      <c r="K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6" thickBot="1" x14ac:dyDescent="0.4">
      <c r="A42" s="104" t="s">
        <v>608</v>
      </c>
      <c r="B42" s="109">
        <v>8</v>
      </c>
      <c r="C42" s="108">
        <v>1742.625</v>
      </c>
      <c r="E42" s="113"/>
      <c r="F42" s="114"/>
      <c r="G42" s="115"/>
      <c r="H42" s="1"/>
      <c r="I42" s="1"/>
      <c r="J42" s="1"/>
      <c r="K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6" thickBot="1" x14ac:dyDescent="0.4">
      <c r="A43" s="104" t="s">
        <v>605</v>
      </c>
      <c r="B43" s="109">
        <v>47</v>
      </c>
      <c r="C43" s="108">
        <v>31.787234042553191</v>
      </c>
      <c r="E43" s="113"/>
      <c r="F43" s="114"/>
      <c r="G43" s="115"/>
      <c r="H43" s="1"/>
      <c r="I43" s="1"/>
      <c r="J43" s="1"/>
      <c r="K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4" spans="1:55" ht="16" thickBot="1" x14ac:dyDescent="0.4">
      <c r="A44" s="104" t="s">
        <v>604</v>
      </c>
      <c r="B44" s="109">
        <v>199</v>
      </c>
      <c r="C44" s="108">
        <v>249.54773869346732</v>
      </c>
      <c r="E44" s="113"/>
      <c r="F44" s="114"/>
      <c r="G44" s="115"/>
      <c r="H44" s="1"/>
      <c r="I44" s="1"/>
      <c r="J44" s="1"/>
      <c r="K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row>
    <row r="45" spans="1:55" ht="16" thickBot="1" x14ac:dyDescent="0.4">
      <c r="A45" s="112" t="s">
        <v>603</v>
      </c>
      <c r="B45" s="109">
        <v>27</v>
      </c>
      <c r="C45" s="110">
        <v>343.22222222222223</v>
      </c>
      <c r="E45" s="113"/>
      <c r="F45" s="114"/>
      <c r="G45" s="115"/>
      <c r="H45" s="1"/>
      <c r="I45" s="1"/>
      <c r="J45" s="1"/>
      <c r="K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row>
    <row r="46" spans="1:55" ht="16" thickBot="1" x14ac:dyDescent="0.4">
      <c r="A46" s="118" t="s">
        <v>625</v>
      </c>
      <c r="B46" s="122">
        <v>6539</v>
      </c>
      <c r="C46" s="121">
        <v>586.75026762501909</v>
      </c>
      <c r="E46" s="113"/>
      <c r="F46" s="114"/>
      <c r="G46" s="115"/>
      <c r="H46" s="1"/>
      <c r="I46" s="1"/>
      <c r="J46" s="1"/>
      <c r="K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row>
    <row r="47" spans="1:55" ht="16" thickBot="1" x14ac:dyDescent="0.4">
      <c r="A47" s="104" t="s">
        <v>606</v>
      </c>
      <c r="B47" s="109">
        <v>6185</v>
      </c>
      <c r="C47" s="108">
        <v>601.87113985448661</v>
      </c>
      <c r="E47" s="113"/>
      <c r="F47" s="114"/>
      <c r="G47" s="115"/>
      <c r="H47" s="1"/>
      <c r="I47" s="1"/>
      <c r="J47" s="1"/>
      <c r="K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row>
    <row r="48" spans="1:55" ht="16" thickBot="1" x14ac:dyDescent="0.4">
      <c r="A48" s="104" t="s">
        <v>608</v>
      </c>
      <c r="B48" s="109">
        <v>2</v>
      </c>
      <c r="C48" s="108">
        <v>1170</v>
      </c>
      <c r="E48" s="113"/>
      <c r="F48" s="114"/>
      <c r="G48" s="115"/>
      <c r="H48" s="1"/>
      <c r="I48" s="1"/>
      <c r="J48" s="1"/>
      <c r="K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row>
    <row r="49" spans="1:55" ht="16" thickBot="1" x14ac:dyDescent="0.4">
      <c r="A49" s="104" t="s">
        <v>605</v>
      </c>
      <c r="B49" s="109">
        <v>106</v>
      </c>
      <c r="C49" s="108">
        <v>47.433962264150942</v>
      </c>
      <c r="E49" s="113"/>
      <c r="F49" s="114"/>
      <c r="G49" s="115"/>
      <c r="H49" s="1"/>
      <c r="I49" s="1"/>
      <c r="J49" s="1"/>
      <c r="K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row>
    <row r="50" spans="1:55" ht="16" thickBot="1" x14ac:dyDescent="0.4">
      <c r="A50" s="104" t="s">
        <v>604</v>
      </c>
      <c r="B50" s="109">
        <v>179</v>
      </c>
      <c r="C50" s="108">
        <v>519</v>
      </c>
      <c r="E50" s="113"/>
      <c r="F50" s="114"/>
      <c r="G50" s="115"/>
      <c r="H50" s="1"/>
      <c r="I50" s="1"/>
      <c r="J50" s="1"/>
      <c r="K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row>
    <row r="51" spans="1:55" ht="16" thickBot="1" x14ac:dyDescent="0.4">
      <c r="A51" s="104" t="s">
        <v>603</v>
      </c>
      <c r="B51" s="109">
        <v>67</v>
      </c>
      <c r="C51" s="108">
        <v>207.73134328358208</v>
      </c>
      <c r="E51" s="113"/>
      <c r="F51" s="114"/>
      <c r="G51" s="115"/>
      <c r="H51" s="1"/>
      <c r="I51" s="1"/>
      <c r="J51" s="1"/>
      <c r="K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row>
    <row r="52" spans="1:55" ht="15.5" thickBot="1" x14ac:dyDescent="0.4">
      <c r="A52" s="118" t="s">
        <v>624</v>
      </c>
      <c r="B52" s="117">
        <v>933</v>
      </c>
      <c r="C52" s="116">
        <v>645.0171489817792</v>
      </c>
      <c r="E52" s="113"/>
      <c r="F52" s="114"/>
      <c r="G52" s="115"/>
      <c r="H52" s="1"/>
      <c r="I52" s="1"/>
      <c r="J52" s="1"/>
      <c r="K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row>
    <row r="53" spans="1:55" ht="16" thickBot="1" x14ac:dyDescent="0.4">
      <c r="A53" s="104" t="s">
        <v>606</v>
      </c>
      <c r="B53" s="109">
        <v>419</v>
      </c>
      <c r="C53" s="108">
        <v>428.6801909307876</v>
      </c>
      <c r="E53" s="113"/>
      <c r="F53" s="114"/>
      <c r="G53" s="115"/>
      <c r="H53" s="1"/>
      <c r="I53" s="1"/>
      <c r="J53" s="1"/>
      <c r="K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row>
    <row r="54" spans="1:55" ht="16" thickBot="1" x14ac:dyDescent="0.4">
      <c r="A54" s="104" t="s">
        <v>608</v>
      </c>
      <c r="B54" s="109">
        <v>204</v>
      </c>
      <c r="C54" s="108">
        <v>2037.3578431372548</v>
      </c>
      <c r="D54" s="120"/>
      <c r="E54" s="113"/>
      <c r="F54" s="114"/>
      <c r="G54" s="115"/>
      <c r="H54" s="1"/>
      <c r="I54" s="1"/>
      <c r="J54" s="1"/>
      <c r="K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row>
    <row r="55" spans="1:55" ht="16" thickBot="1" x14ac:dyDescent="0.4">
      <c r="A55" s="104" t="s">
        <v>604</v>
      </c>
      <c r="B55" s="109">
        <v>310</v>
      </c>
      <c r="C55" s="108">
        <v>21.170967741935485</v>
      </c>
      <c r="E55" s="113"/>
      <c r="F55" s="114"/>
      <c r="G55" s="115"/>
      <c r="H55" s="1"/>
      <c r="I55" s="1"/>
      <c r="J55" s="1"/>
      <c r="K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row>
    <row r="56" spans="1:55" ht="16" thickBot="1" x14ac:dyDescent="0.4">
      <c r="A56" s="118" t="s">
        <v>623</v>
      </c>
      <c r="B56" s="106">
        <v>17215</v>
      </c>
      <c r="C56" s="105">
        <v>653.3502759221609</v>
      </c>
      <c r="E56" s="113"/>
      <c r="F56" s="114"/>
      <c r="G56" s="115"/>
      <c r="H56" s="1"/>
      <c r="I56" s="1"/>
      <c r="J56" s="1"/>
      <c r="K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row>
    <row r="57" spans="1:55" ht="16" thickBot="1" x14ac:dyDescent="0.4">
      <c r="A57" s="112" t="s">
        <v>606</v>
      </c>
      <c r="B57" s="111">
        <v>14579</v>
      </c>
      <c r="C57" s="110">
        <v>656.56361890390292</v>
      </c>
      <c r="E57" s="113"/>
      <c r="F57" s="114"/>
      <c r="G57" s="115"/>
      <c r="H57" s="1"/>
      <c r="I57" s="1"/>
      <c r="J57" s="1"/>
      <c r="K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row>
    <row r="58" spans="1:55" ht="16" thickBot="1" x14ac:dyDescent="0.4">
      <c r="A58" s="104" t="s">
        <v>609</v>
      </c>
      <c r="B58" s="109">
        <v>2</v>
      </c>
      <c r="C58" s="108">
        <v>41.5</v>
      </c>
      <c r="E58" s="113"/>
      <c r="F58" s="114"/>
      <c r="G58" s="115"/>
      <c r="H58" s="1"/>
      <c r="I58" s="1"/>
      <c r="J58" s="1"/>
      <c r="K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row>
    <row r="59" spans="1:55" ht="16" thickBot="1" x14ac:dyDescent="0.4">
      <c r="A59" s="104" t="s">
        <v>608</v>
      </c>
      <c r="B59" s="109">
        <v>496</v>
      </c>
      <c r="C59" s="108">
        <v>2610.2721774193546</v>
      </c>
      <c r="E59" s="113"/>
      <c r="F59" s="114"/>
      <c r="G59" s="115"/>
      <c r="H59" s="1"/>
      <c r="I59" s="1"/>
      <c r="J59" s="1"/>
      <c r="K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row>
    <row r="60" spans="1:55" ht="16" thickBot="1" x14ac:dyDescent="0.4">
      <c r="A60" s="104" t="s">
        <v>605</v>
      </c>
      <c r="B60" s="109">
        <v>169</v>
      </c>
      <c r="C60" s="108">
        <v>25.295857988165679</v>
      </c>
      <c r="E60" s="113"/>
      <c r="F60" s="114"/>
      <c r="G60" s="115"/>
      <c r="H60" s="1"/>
      <c r="I60" s="1"/>
      <c r="J60" s="1"/>
      <c r="K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row>
    <row r="61" spans="1:55" ht="16" thickBot="1" x14ac:dyDescent="0.4">
      <c r="A61" s="104" t="s">
        <v>604</v>
      </c>
      <c r="B61" s="109">
        <v>1963</v>
      </c>
      <c r="C61" s="108">
        <v>191.36372898624555</v>
      </c>
      <c r="E61" s="113"/>
      <c r="F61" s="114"/>
      <c r="G61" s="115"/>
      <c r="H61" s="1"/>
      <c r="I61" s="1"/>
      <c r="J61" s="1"/>
      <c r="K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row>
    <row r="62" spans="1:55" ht="16" thickBot="1" x14ac:dyDescent="0.4">
      <c r="A62" s="104" t="s">
        <v>603</v>
      </c>
      <c r="B62" s="109">
        <v>6</v>
      </c>
      <c r="C62" s="108">
        <v>114</v>
      </c>
      <c r="E62" s="113"/>
      <c r="F62" s="114"/>
      <c r="G62" s="115"/>
      <c r="H62" s="1"/>
      <c r="I62" s="1"/>
      <c r="J62" s="1"/>
      <c r="K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row>
    <row r="63" spans="1:55" ht="15.5" thickBot="1" x14ac:dyDescent="0.4">
      <c r="A63" s="118" t="s">
        <v>177</v>
      </c>
      <c r="B63" s="117">
        <v>2633</v>
      </c>
      <c r="C63" s="116">
        <v>407.44739840486136</v>
      </c>
      <c r="E63" s="113"/>
      <c r="F63" s="114"/>
      <c r="G63" s="115"/>
      <c r="H63" s="1"/>
      <c r="I63" s="1"/>
      <c r="J63" s="1"/>
      <c r="K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row>
    <row r="64" spans="1:55" ht="16" thickBot="1" x14ac:dyDescent="0.4">
      <c r="A64" s="104" t="s">
        <v>606</v>
      </c>
      <c r="B64" s="109">
        <v>1828</v>
      </c>
      <c r="C64" s="108">
        <v>517.43435448577679</v>
      </c>
      <c r="E64" s="113"/>
      <c r="F64" s="114"/>
      <c r="G64" s="115"/>
      <c r="H64" s="1"/>
      <c r="I64" s="1"/>
      <c r="J64" s="1"/>
      <c r="K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row>
    <row r="65" spans="1:55" ht="16" thickBot="1" x14ac:dyDescent="0.4">
      <c r="A65" s="104" t="s">
        <v>608</v>
      </c>
      <c r="B65" s="109">
        <v>2</v>
      </c>
      <c r="C65" s="108">
        <v>1883</v>
      </c>
      <c r="E65" s="113"/>
      <c r="F65" s="114"/>
      <c r="G65" s="115"/>
      <c r="H65" s="1"/>
      <c r="I65" s="1"/>
      <c r="J65" s="1"/>
      <c r="K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row>
    <row r="66" spans="1:55" ht="16" thickBot="1" x14ac:dyDescent="0.4">
      <c r="A66" s="104" t="s">
        <v>605</v>
      </c>
      <c r="B66" s="109">
        <v>74</v>
      </c>
      <c r="C66" s="108">
        <v>17.054054054054053</v>
      </c>
      <c r="E66" s="113"/>
      <c r="F66" s="114"/>
      <c r="G66" s="115"/>
      <c r="H66" s="1"/>
      <c r="I66" s="1"/>
      <c r="J66" s="1"/>
      <c r="K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row>
    <row r="67" spans="1:55" ht="16" thickBot="1" x14ac:dyDescent="0.4">
      <c r="A67" s="104" t="s">
        <v>604</v>
      </c>
      <c r="B67" s="109">
        <v>641</v>
      </c>
      <c r="C67" s="108">
        <v>161.63338533541341</v>
      </c>
      <c r="E67" s="113"/>
      <c r="F67" s="114"/>
      <c r="G67" s="115"/>
      <c r="H67" s="1"/>
      <c r="I67" s="1"/>
      <c r="J67" s="1"/>
      <c r="K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row>
    <row r="68" spans="1:55" ht="17.5" customHeight="1" thickBot="1" x14ac:dyDescent="0.4">
      <c r="A68" s="104" t="s">
        <v>603</v>
      </c>
      <c r="B68" s="109">
        <v>88</v>
      </c>
      <c r="C68" s="108">
        <v>208</v>
      </c>
      <c r="E68" s="113"/>
      <c r="F68" s="114"/>
      <c r="G68" s="115"/>
      <c r="H68" s="1"/>
      <c r="I68" s="1"/>
      <c r="J68" s="1"/>
      <c r="K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row>
    <row r="69" spans="1:55" ht="15.5" thickBot="1" x14ac:dyDescent="0.4">
      <c r="A69" s="118" t="s">
        <v>622</v>
      </c>
      <c r="B69" s="117">
        <v>3355</v>
      </c>
      <c r="C69" s="116">
        <v>516.41251862891204</v>
      </c>
      <c r="E69" s="113"/>
      <c r="F69" s="114"/>
      <c r="G69" s="115"/>
      <c r="H69" s="1"/>
      <c r="I69" s="1"/>
      <c r="J69" s="1"/>
      <c r="K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0" spans="1:55" ht="16" thickBot="1" x14ac:dyDescent="0.4">
      <c r="A70" s="104" t="s">
        <v>606</v>
      </c>
      <c r="B70" s="109">
        <v>3161</v>
      </c>
      <c r="C70" s="108">
        <v>517.13888010123378</v>
      </c>
      <c r="E70" s="113"/>
      <c r="F70" s="114"/>
      <c r="G70" s="115"/>
      <c r="H70" s="1"/>
      <c r="I70" s="1"/>
      <c r="J70" s="1"/>
      <c r="K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row>
    <row r="71" spans="1:55" ht="16" thickBot="1" x14ac:dyDescent="0.4">
      <c r="A71" s="104" t="s">
        <v>608</v>
      </c>
      <c r="B71" s="109">
        <v>24</v>
      </c>
      <c r="C71" s="108">
        <v>2331.7916666666665</v>
      </c>
      <c r="E71" s="113"/>
      <c r="F71" s="114"/>
      <c r="G71" s="115"/>
      <c r="H71" s="1"/>
      <c r="I71" s="1"/>
      <c r="J71" s="1"/>
      <c r="K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row>
    <row r="72" spans="1:55" ht="16" thickBot="1" x14ac:dyDescent="0.4">
      <c r="A72" s="104" t="s">
        <v>605</v>
      </c>
      <c r="B72" s="109">
        <v>61</v>
      </c>
      <c r="C72" s="108">
        <v>77.26229508196721</v>
      </c>
      <c r="E72" s="113"/>
      <c r="F72" s="114"/>
      <c r="G72" s="115"/>
      <c r="H72" s="1"/>
      <c r="I72" s="1"/>
      <c r="J72" s="1"/>
      <c r="K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row>
    <row r="73" spans="1:55" ht="16" thickBot="1" x14ac:dyDescent="0.4">
      <c r="A73" s="104" t="s">
        <v>604</v>
      </c>
      <c r="B73" s="109">
        <v>40</v>
      </c>
      <c r="C73" s="108">
        <v>384.05</v>
      </c>
      <c r="E73" s="113"/>
      <c r="F73" s="114"/>
      <c r="G73" s="115"/>
      <c r="H73" s="1"/>
      <c r="I73" s="1"/>
      <c r="J73" s="1"/>
      <c r="K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row>
    <row r="74" spans="1:55" ht="16" thickBot="1" x14ac:dyDescent="0.4">
      <c r="A74" s="104" t="s">
        <v>603</v>
      </c>
      <c r="B74" s="109">
        <v>69</v>
      </c>
      <c r="C74" s="108">
        <v>316.66666666666669</v>
      </c>
      <c r="E74" s="113"/>
      <c r="F74" s="114"/>
      <c r="G74" s="115"/>
      <c r="H74" s="1"/>
      <c r="I74" s="1"/>
      <c r="J74" s="1"/>
      <c r="K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row>
    <row r="75" spans="1:55" ht="16" thickBot="1" x14ac:dyDescent="0.4">
      <c r="A75" s="118" t="s">
        <v>621</v>
      </c>
      <c r="B75" s="106">
        <v>8797</v>
      </c>
      <c r="C75" s="105">
        <v>818.12129134932366</v>
      </c>
      <c r="E75" s="113"/>
      <c r="F75" s="114"/>
      <c r="G75" s="115"/>
      <c r="H75" s="1"/>
      <c r="I75" s="1"/>
      <c r="J75" s="1"/>
      <c r="K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row>
    <row r="76" spans="1:55" ht="16" thickBot="1" x14ac:dyDescent="0.4">
      <c r="A76" s="104" t="s">
        <v>606</v>
      </c>
      <c r="B76" s="109">
        <v>8383</v>
      </c>
      <c r="C76" s="108">
        <v>795.79792437075037</v>
      </c>
      <c r="E76" s="113"/>
      <c r="F76" s="114"/>
      <c r="G76" s="115"/>
      <c r="H76" s="1"/>
      <c r="I76" s="1"/>
      <c r="J76" s="1"/>
      <c r="K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row>
    <row r="77" spans="1:55" ht="16" thickBot="1" x14ac:dyDescent="0.4">
      <c r="A77" s="104" t="s">
        <v>609</v>
      </c>
      <c r="B77" s="109">
        <v>1</v>
      </c>
      <c r="C77" s="108">
        <v>4</v>
      </c>
      <c r="E77" s="113"/>
      <c r="F77" s="114"/>
      <c r="G77" s="115"/>
      <c r="H77" s="1"/>
      <c r="I77" s="1"/>
      <c r="J77" s="1"/>
      <c r="K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row>
    <row r="78" spans="1:55" ht="16" thickBot="1" x14ac:dyDescent="0.4">
      <c r="A78" s="104" t="s">
        <v>608</v>
      </c>
      <c r="B78" s="109">
        <v>173</v>
      </c>
      <c r="C78" s="108">
        <v>2621.092485549133</v>
      </c>
      <c r="D78" s="120"/>
      <c r="E78" s="113"/>
      <c r="F78" s="114"/>
      <c r="G78" s="115"/>
      <c r="H78" s="1"/>
      <c r="I78" s="1"/>
      <c r="J78" s="1"/>
      <c r="K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row>
    <row r="79" spans="1:55" ht="16" thickBot="1" x14ac:dyDescent="0.4">
      <c r="A79" s="104" t="s">
        <v>605</v>
      </c>
      <c r="B79" s="109">
        <v>32</v>
      </c>
      <c r="C79" s="108">
        <v>27.40625</v>
      </c>
      <c r="E79" s="113"/>
      <c r="F79" s="114"/>
      <c r="G79" s="115"/>
      <c r="H79" s="1"/>
      <c r="I79" s="1"/>
      <c r="J79" s="1"/>
      <c r="K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row>
    <row r="80" spans="1:55" ht="16" thickBot="1" x14ac:dyDescent="0.4">
      <c r="A80" s="104" t="s">
        <v>604</v>
      </c>
      <c r="B80" s="109">
        <v>204</v>
      </c>
      <c r="C80" s="108">
        <v>345.4019607843137</v>
      </c>
      <c r="E80" s="113"/>
      <c r="F80" s="114"/>
      <c r="G80" s="115"/>
      <c r="H80" s="1"/>
      <c r="I80" s="1"/>
      <c r="J80" s="1"/>
      <c r="K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row>
    <row r="81" spans="1:55" ht="16" thickBot="1" x14ac:dyDescent="0.4">
      <c r="A81" s="104" t="s">
        <v>603</v>
      </c>
      <c r="B81" s="111">
        <v>4</v>
      </c>
      <c r="C81" s="110">
        <v>261.75</v>
      </c>
      <c r="E81" s="113"/>
      <c r="F81" s="114"/>
      <c r="G81" s="115"/>
      <c r="H81" s="1"/>
      <c r="I81" s="1"/>
      <c r="J81" s="1"/>
      <c r="K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row>
    <row r="82" spans="1:55" ht="16" thickBot="1" x14ac:dyDescent="0.4">
      <c r="A82" s="119" t="s">
        <v>207</v>
      </c>
      <c r="B82" s="117">
        <v>7644</v>
      </c>
      <c r="C82" s="116">
        <v>100.55232862375719</v>
      </c>
      <c r="E82" s="113"/>
      <c r="F82" s="114"/>
      <c r="G82" s="115"/>
      <c r="H82" s="1"/>
      <c r="I82" s="1"/>
      <c r="J82" s="1"/>
      <c r="K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row>
    <row r="83" spans="1:55" ht="16" thickBot="1" x14ac:dyDescent="0.4">
      <c r="A83" s="104" t="s">
        <v>606</v>
      </c>
      <c r="B83" s="109">
        <v>2212</v>
      </c>
      <c r="C83" s="108">
        <v>225.67133815551537</v>
      </c>
      <c r="E83" s="113"/>
      <c r="F83" s="114"/>
      <c r="G83" s="115"/>
      <c r="H83" s="1"/>
      <c r="I83" s="1"/>
      <c r="J83" s="1"/>
      <c r="K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row>
    <row r="84" spans="1:55" ht="16" thickBot="1" x14ac:dyDescent="0.4">
      <c r="A84" s="104" t="s">
        <v>609</v>
      </c>
      <c r="B84" s="109">
        <v>1</v>
      </c>
      <c r="C84" s="108">
        <v>26</v>
      </c>
      <c r="E84" s="113"/>
      <c r="F84" s="114"/>
      <c r="G84" s="115"/>
      <c r="H84" s="1"/>
      <c r="I84" s="1"/>
      <c r="J84" s="1"/>
      <c r="K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row>
    <row r="85" spans="1:55" ht="16" thickBot="1" x14ac:dyDescent="0.4">
      <c r="A85" s="104" t="s">
        <v>608</v>
      </c>
      <c r="B85" s="109">
        <v>57</v>
      </c>
      <c r="C85" s="108">
        <v>1433.5263157894738</v>
      </c>
      <c r="E85" s="113"/>
      <c r="F85" s="114"/>
      <c r="G85" s="115"/>
      <c r="H85" s="1"/>
      <c r="I85" s="1"/>
      <c r="J85" s="1"/>
      <c r="K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row>
    <row r="86" spans="1:55" ht="16" thickBot="1" x14ac:dyDescent="0.4">
      <c r="A86" s="104" t="s">
        <v>605</v>
      </c>
      <c r="B86" s="109">
        <v>9</v>
      </c>
      <c r="C86" s="108">
        <v>4.666666666666667</v>
      </c>
      <c r="E86" s="113"/>
      <c r="F86" s="114"/>
      <c r="G86" s="115"/>
      <c r="H86" s="1"/>
      <c r="I86" s="1"/>
      <c r="J86" s="1"/>
      <c r="K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row>
    <row r="87" spans="1:55" ht="16" thickBot="1" x14ac:dyDescent="0.4">
      <c r="A87" s="104" t="s">
        <v>604</v>
      </c>
      <c r="B87" s="109">
        <v>5239</v>
      </c>
      <c r="C87" s="108">
        <v>33.744416873449133</v>
      </c>
      <c r="E87" s="113"/>
      <c r="F87" s="114"/>
      <c r="G87" s="115"/>
      <c r="H87" s="1"/>
      <c r="I87" s="1"/>
      <c r="J87" s="1"/>
      <c r="K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row>
    <row r="88" spans="1:55" ht="16" thickBot="1" x14ac:dyDescent="0.4">
      <c r="A88" s="112" t="s">
        <v>603</v>
      </c>
      <c r="B88" s="111">
        <v>126</v>
      </c>
      <c r="C88" s="110">
        <v>86.277777777777771</v>
      </c>
      <c r="E88" s="113"/>
      <c r="F88" s="114"/>
      <c r="G88" s="115"/>
      <c r="H88" s="1"/>
      <c r="I88" s="1"/>
      <c r="J88" s="1"/>
      <c r="K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row>
    <row r="89" spans="1:55" ht="16" thickBot="1" x14ac:dyDescent="0.4">
      <c r="A89" s="107" t="s">
        <v>620</v>
      </c>
      <c r="B89" s="106">
        <v>7315</v>
      </c>
      <c r="C89" s="105">
        <v>291.60779220779222</v>
      </c>
      <c r="E89" s="113"/>
      <c r="F89" s="114"/>
      <c r="G89" s="115"/>
      <c r="H89" s="1"/>
      <c r="I89" s="1"/>
      <c r="J89" s="1"/>
      <c r="K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row>
    <row r="90" spans="1:55" ht="16" thickBot="1" x14ac:dyDescent="0.4">
      <c r="A90" s="104" t="s">
        <v>606</v>
      </c>
      <c r="B90" s="109">
        <v>4988</v>
      </c>
      <c r="C90" s="108">
        <v>389.46251002405774</v>
      </c>
      <c r="E90" s="113"/>
      <c r="F90" s="114"/>
      <c r="G90" s="115"/>
      <c r="H90" s="1"/>
      <c r="I90" s="1"/>
      <c r="J90" s="1"/>
      <c r="K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row>
    <row r="91" spans="1:55" ht="16" thickBot="1" x14ac:dyDescent="0.4">
      <c r="A91" s="104" t="s">
        <v>605</v>
      </c>
      <c r="B91" s="109">
        <v>58</v>
      </c>
      <c r="C91" s="108">
        <v>24.896551724137932</v>
      </c>
      <c r="E91" s="113"/>
      <c r="F91" s="114"/>
      <c r="G91" s="115"/>
      <c r="H91" s="1"/>
      <c r="I91" s="1"/>
      <c r="J91" s="1"/>
      <c r="K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row>
    <row r="92" spans="1:55" ht="16" thickBot="1" x14ac:dyDescent="0.4">
      <c r="A92" s="104" t="s">
        <v>604</v>
      </c>
      <c r="B92" s="109">
        <v>2136</v>
      </c>
      <c r="C92" s="108">
        <v>87.878277153558059</v>
      </c>
      <c r="E92" s="113"/>
      <c r="F92" s="114"/>
      <c r="G92" s="115"/>
      <c r="H92" s="1"/>
      <c r="I92" s="1"/>
      <c r="J92" s="1"/>
      <c r="K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row>
    <row r="93" spans="1:55" ht="16" thickBot="1" x14ac:dyDescent="0.4">
      <c r="A93" s="112" t="s">
        <v>603</v>
      </c>
      <c r="B93" s="111">
        <v>133</v>
      </c>
      <c r="C93" s="110">
        <v>9.9248120300751879</v>
      </c>
      <c r="E93" s="113"/>
      <c r="F93" s="114"/>
      <c r="G93" s="115"/>
      <c r="H93" s="1"/>
      <c r="I93" s="1"/>
      <c r="J93" s="1"/>
      <c r="K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row>
    <row r="94" spans="1:55" ht="16" thickBot="1" x14ac:dyDescent="0.4">
      <c r="A94" s="107" t="s">
        <v>253</v>
      </c>
      <c r="B94" s="106">
        <v>3272</v>
      </c>
      <c r="C94" s="105">
        <v>315.00213936430316</v>
      </c>
      <c r="E94" s="113"/>
      <c r="F94" s="114"/>
      <c r="G94" s="115"/>
      <c r="H94" s="1"/>
      <c r="I94" s="1"/>
      <c r="J94" s="1"/>
      <c r="K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row>
    <row r="95" spans="1:55" ht="16" thickBot="1" x14ac:dyDescent="0.4">
      <c r="A95" s="104" t="s">
        <v>606</v>
      </c>
      <c r="B95" s="109">
        <v>2528</v>
      </c>
      <c r="C95" s="108">
        <v>333.55814873417722</v>
      </c>
      <c r="E95" s="113"/>
      <c r="F95" s="114"/>
      <c r="G95" s="115"/>
      <c r="H95" s="1"/>
      <c r="I95" s="1"/>
      <c r="J95" s="1"/>
      <c r="K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row>
    <row r="96" spans="1:55" ht="16" thickBot="1" x14ac:dyDescent="0.4">
      <c r="A96" s="104" t="s">
        <v>605</v>
      </c>
      <c r="B96" s="109">
        <v>112</v>
      </c>
      <c r="C96" s="108">
        <v>41.241071428571431</v>
      </c>
      <c r="E96" s="113"/>
      <c r="F96" s="114"/>
      <c r="G96" s="115"/>
      <c r="H96" s="1"/>
      <c r="I96" s="1"/>
      <c r="J96" s="1"/>
      <c r="K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row>
    <row r="97" spans="1:55" ht="16" thickBot="1" x14ac:dyDescent="0.4">
      <c r="A97" s="104" t="s">
        <v>604</v>
      </c>
      <c r="B97" s="109">
        <v>598</v>
      </c>
      <c r="C97" s="108">
        <v>296.51337792642141</v>
      </c>
      <c r="E97" s="113"/>
      <c r="F97" s="114"/>
      <c r="G97" s="115"/>
      <c r="H97" s="1"/>
      <c r="I97" s="1"/>
      <c r="J97" s="1"/>
      <c r="K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row>
    <row r="98" spans="1:55" ht="16" thickBot="1" x14ac:dyDescent="0.4">
      <c r="A98" s="112" t="s">
        <v>603</v>
      </c>
      <c r="B98" s="111">
        <v>34</v>
      </c>
      <c r="C98" s="110">
        <v>162.29411764705881</v>
      </c>
      <c r="E98" s="113"/>
      <c r="F98" s="114"/>
      <c r="G98" s="115"/>
      <c r="H98" s="1"/>
      <c r="I98" s="1"/>
      <c r="J98" s="1"/>
      <c r="K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row>
    <row r="99" spans="1:55" ht="16" thickBot="1" x14ac:dyDescent="0.4">
      <c r="A99" s="107" t="s">
        <v>619</v>
      </c>
      <c r="B99" s="106">
        <v>13847</v>
      </c>
      <c r="C99" s="105">
        <v>452.33826821694231</v>
      </c>
      <c r="E99" s="113"/>
      <c r="F99" s="114"/>
      <c r="G99" s="115"/>
      <c r="H99" s="1"/>
      <c r="I99" s="1"/>
      <c r="J99" s="1"/>
      <c r="K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row>
    <row r="100" spans="1:55" ht="16" thickBot="1" x14ac:dyDescent="0.4">
      <c r="A100" s="104" t="s">
        <v>606</v>
      </c>
      <c r="B100" s="109">
        <v>12289</v>
      </c>
      <c r="C100" s="108">
        <v>406.29953617055901</v>
      </c>
      <c r="E100" s="113"/>
      <c r="F100" s="114"/>
      <c r="G100" s="115"/>
      <c r="H100" s="1"/>
      <c r="I100" s="1"/>
      <c r="J100" s="1"/>
      <c r="K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row>
    <row r="101" spans="1:55" ht="16" thickBot="1" x14ac:dyDescent="0.4">
      <c r="A101" s="104" t="s">
        <v>608</v>
      </c>
      <c r="B101" s="109">
        <v>540</v>
      </c>
      <c r="C101" s="108">
        <v>1824.462962962963</v>
      </c>
      <c r="E101" s="113"/>
      <c r="F101" s="114"/>
      <c r="G101" s="115"/>
      <c r="H101" s="1"/>
      <c r="I101" s="1"/>
      <c r="J101" s="1"/>
      <c r="K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row>
    <row r="102" spans="1:55" ht="16" thickBot="1" x14ac:dyDescent="0.4">
      <c r="A102" s="104" t="s">
        <v>605</v>
      </c>
      <c r="B102" s="109">
        <v>94</v>
      </c>
      <c r="C102" s="108">
        <v>18.25531914893617</v>
      </c>
      <c r="E102" s="113"/>
      <c r="F102" s="114"/>
      <c r="G102" s="115"/>
      <c r="H102" s="1"/>
      <c r="I102" s="1"/>
      <c r="J102" s="1"/>
      <c r="K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row>
    <row r="103" spans="1:55" ht="16" thickBot="1" x14ac:dyDescent="0.4">
      <c r="A103" s="104" t="s">
        <v>604</v>
      </c>
      <c r="B103" s="109">
        <v>673</v>
      </c>
      <c r="C103" s="108">
        <v>281.64338781575037</v>
      </c>
      <c r="E103" s="113"/>
      <c r="F103" s="114"/>
      <c r="G103" s="115"/>
      <c r="H103" s="1"/>
      <c r="I103" s="1"/>
      <c r="J103" s="1"/>
      <c r="K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row>
    <row r="104" spans="1:55" ht="16" thickBot="1" x14ac:dyDescent="0.4">
      <c r="A104" s="112" t="s">
        <v>603</v>
      </c>
      <c r="B104" s="111">
        <v>251</v>
      </c>
      <c r="C104" s="110">
        <v>374.66533864541833</v>
      </c>
      <c r="E104" s="113"/>
      <c r="F104" s="114"/>
      <c r="G104" s="115"/>
      <c r="H104" s="1"/>
      <c r="I104" s="1"/>
      <c r="J104" s="1"/>
      <c r="K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row>
    <row r="105" spans="1:55" ht="16" thickBot="1" x14ac:dyDescent="0.4">
      <c r="A105" s="107" t="s">
        <v>292</v>
      </c>
      <c r="B105" s="106">
        <v>13953</v>
      </c>
      <c r="C105" s="105">
        <v>452.24940872930551</v>
      </c>
      <c r="E105" s="113"/>
      <c r="F105" s="114"/>
      <c r="G105" s="115"/>
      <c r="H105" s="1"/>
      <c r="I105" s="1"/>
      <c r="J105" s="1"/>
      <c r="K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row>
    <row r="106" spans="1:55" ht="16" thickBot="1" x14ac:dyDescent="0.4">
      <c r="A106" s="104" t="s">
        <v>606</v>
      </c>
      <c r="B106" s="109">
        <v>12968</v>
      </c>
      <c r="C106" s="108">
        <v>466.07325724861198</v>
      </c>
      <c r="E106" s="113"/>
      <c r="F106" s="114"/>
      <c r="G106" s="115"/>
      <c r="H106" s="1"/>
      <c r="I106" s="1"/>
      <c r="J106" s="1"/>
      <c r="K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row>
    <row r="107" spans="1:55" ht="16" thickBot="1" x14ac:dyDescent="0.4">
      <c r="A107" s="104" t="s">
        <v>608</v>
      </c>
      <c r="B107" s="109">
        <v>2</v>
      </c>
      <c r="C107" s="108">
        <v>1353</v>
      </c>
      <c r="E107" s="113"/>
      <c r="F107" s="114"/>
      <c r="G107" s="115"/>
      <c r="H107" s="1"/>
      <c r="I107" s="1"/>
      <c r="J107" s="1"/>
      <c r="K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row>
    <row r="108" spans="1:55" ht="16" thickBot="1" x14ac:dyDescent="0.4">
      <c r="A108" s="104" t="s">
        <v>605</v>
      </c>
      <c r="B108" s="109">
        <v>106</v>
      </c>
      <c r="C108" s="108">
        <v>24.830188679245282</v>
      </c>
      <c r="E108" s="113"/>
      <c r="F108" s="114"/>
      <c r="G108" s="115"/>
      <c r="H108" s="1"/>
      <c r="I108" s="1"/>
      <c r="J108" s="1"/>
      <c r="K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row>
    <row r="109" spans="1:55" ht="16" thickBot="1" x14ac:dyDescent="0.4">
      <c r="A109" s="104" t="s">
        <v>604</v>
      </c>
      <c r="B109" s="109">
        <v>835</v>
      </c>
      <c r="C109" s="108">
        <v>301.23353293413174</v>
      </c>
      <c r="E109" s="113"/>
      <c r="F109" s="114"/>
      <c r="G109" s="115"/>
      <c r="H109" s="1"/>
      <c r="I109" s="1"/>
      <c r="J109" s="1"/>
      <c r="K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row>
    <row r="110" spans="1:55" ht="16" thickBot="1" x14ac:dyDescent="0.4">
      <c r="A110" s="104" t="s">
        <v>603</v>
      </c>
      <c r="B110" s="109">
        <v>42</v>
      </c>
      <c r="C110" s="108">
        <v>222.14285714285714</v>
      </c>
      <c r="E110" s="113"/>
      <c r="F110" s="114"/>
      <c r="G110" s="115"/>
      <c r="H110" s="1"/>
      <c r="I110" s="1"/>
      <c r="J110" s="1"/>
      <c r="K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row>
    <row r="111" spans="1:55" ht="15.5" thickBot="1" x14ac:dyDescent="0.4">
      <c r="A111" s="118" t="s">
        <v>618</v>
      </c>
      <c r="B111" s="117">
        <v>5561</v>
      </c>
      <c r="C111" s="116">
        <v>524.7299046934005</v>
      </c>
      <c r="E111" s="113"/>
      <c r="F111" s="114"/>
      <c r="G111" s="115"/>
      <c r="H111" s="1"/>
      <c r="I111" s="1"/>
      <c r="J111" s="1"/>
      <c r="K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row>
    <row r="112" spans="1:55" ht="16" thickBot="1" x14ac:dyDescent="0.4">
      <c r="A112" s="104" t="s">
        <v>606</v>
      </c>
      <c r="B112" s="109">
        <v>4840</v>
      </c>
      <c r="C112" s="108">
        <v>565.70309917355371</v>
      </c>
      <c r="E112" s="113"/>
      <c r="F112" s="114"/>
      <c r="G112" s="115"/>
      <c r="H112" s="1"/>
      <c r="I112" s="1"/>
      <c r="J112" s="1"/>
      <c r="K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row>
    <row r="113" spans="1:55" ht="16" thickBot="1" x14ac:dyDescent="0.4">
      <c r="A113" s="104" t="s">
        <v>609</v>
      </c>
      <c r="B113" s="109">
        <v>1</v>
      </c>
      <c r="C113" s="108">
        <v>31</v>
      </c>
      <c r="E113" s="113"/>
      <c r="F113" s="114"/>
      <c r="G113" s="115"/>
      <c r="H113" s="1"/>
      <c r="I113" s="1"/>
      <c r="J113" s="1"/>
      <c r="K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row>
    <row r="114" spans="1:55" ht="16" thickBot="1" x14ac:dyDescent="0.4">
      <c r="A114" s="104" t="s">
        <v>608</v>
      </c>
      <c r="B114" s="109">
        <v>23</v>
      </c>
      <c r="C114" s="108">
        <v>2174.521739130435</v>
      </c>
      <c r="E114" s="113"/>
      <c r="F114" s="114"/>
      <c r="G114" s="115"/>
      <c r="H114" s="1"/>
      <c r="I114" s="1"/>
      <c r="J114" s="1"/>
      <c r="K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row>
    <row r="115" spans="1:55" ht="16" thickBot="1" x14ac:dyDescent="0.4">
      <c r="A115" s="104" t="s">
        <v>605</v>
      </c>
      <c r="B115" s="109">
        <v>36</v>
      </c>
      <c r="C115" s="108">
        <v>24.472222222222221</v>
      </c>
      <c r="E115" s="113"/>
      <c r="F115" s="114"/>
      <c r="G115" s="115"/>
      <c r="H115" s="1"/>
      <c r="I115" s="1"/>
      <c r="J115" s="1"/>
      <c r="K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row>
    <row r="116" spans="1:55" ht="16" thickBot="1" x14ac:dyDescent="0.4">
      <c r="A116" s="104" t="s">
        <v>604</v>
      </c>
      <c r="B116" s="109">
        <v>635</v>
      </c>
      <c r="C116" s="108">
        <v>199.23307086614173</v>
      </c>
      <c r="E116" s="113"/>
      <c r="F116" s="114"/>
      <c r="G116" s="115"/>
      <c r="H116" s="1"/>
      <c r="I116" s="1"/>
      <c r="J116" s="1"/>
      <c r="K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row>
    <row r="117" spans="1:55" ht="16" thickBot="1" x14ac:dyDescent="0.4">
      <c r="A117" s="112" t="s">
        <v>603</v>
      </c>
      <c r="B117" s="111">
        <v>26</v>
      </c>
      <c r="C117" s="110">
        <v>99.269230769230774</v>
      </c>
      <c r="E117" s="113"/>
      <c r="F117" s="114"/>
      <c r="G117" s="115"/>
      <c r="H117" s="1"/>
      <c r="I117" s="1"/>
      <c r="J117" s="1"/>
      <c r="K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row>
    <row r="118" spans="1:55" ht="16" thickBot="1" x14ac:dyDescent="0.4">
      <c r="A118" s="107" t="s">
        <v>617</v>
      </c>
      <c r="B118" s="106">
        <v>8221</v>
      </c>
      <c r="C118" s="105">
        <v>593.58399221505897</v>
      </c>
      <c r="E118" s="113"/>
      <c r="F118" s="114"/>
      <c r="G118" s="115"/>
      <c r="H118" s="1"/>
      <c r="I118" s="1"/>
      <c r="J118" s="1"/>
      <c r="K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row>
    <row r="119" spans="1:55" ht="16" thickBot="1" x14ac:dyDescent="0.4">
      <c r="A119" s="104" t="s">
        <v>606</v>
      </c>
      <c r="B119" s="109">
        <v>7187</v>
      </c>
      <c r="C119" s="108">
        <v>592.10129400306107</v>
      </c>
      <c r="E119" s="113"/>
      <c r="F119" s="114"/>
      <c r="G119" s="115"/>
      <c r="H119" s="1"/>
      <c r="I119" s="1"/>
      <c r="J119" s="1"/>
      <c r="K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row>
    <row r="120" spans="1:55" ht="16" thickBot="1" x14ac:dyDescent="0.4">
      <c r="A120" s="104" t="s">
        <v>608</v>
      </c>
      <c r="B120" s="109">
        <v>137</v>
      </c>
      <c r="C120" s="108">
        <v>2370.3722627737225</v>
      </c>
      <c r="E120" s="113"/>
      <c r="F120" s="114"/>
      <c r="G120" s="115"/>
      <c r="L120"/>
    </row>
    <row r="121" spans="1:55" ht="16" thickBot="1" x14ac:dyDescent="0.4">
      <c r="A121" s="104" t="s">
        <v>605</v>
      </c>
      <c r="B121" s="109">
        <v>1</v>
      </c>
      <c r="C121" s="108">
        <v>31</v>
      </c>
      <c r="E121" s="113"/>
      <c r="F121" s="114"/>
      <c r="G121" s="115"/>
    </row>
    <row r="122" spans="1:55" ht="16" thickBot="1" x14ac:dyDescent="0.4">
      <c r="A122" s="104" t="s">
        <v>604</v>
      </c>
      <c r="B122" s="109">
        <v>782</v>
      </c>
      <c r="C122" s="108">
        <v>311.63810741687979</v>
      </c>
      <c r="E122" s="113"/>
      <c r="F122" s="114"/>
    </row>
    <row r="123" spans="1:55" ht="16" thickBot="1" x14ac:dyDescent="0.4">
      <c r="A123" s="112" t="s">
        <v>603</v>
      </c>
      <c r="B123" s="111">
        <v>114</v>
      </c>
      <c r="C123" s="110">
        <v>490.78070175438597</v>
      </c>
      <c r="E123" s="113"/>
      <c r="F123" s="114"/>
    </row>
    <row r="124" spans="1:55" ht="16" thickBot="1" x14ac:dyDescent="0.4">
      <c r="A124" s="107" t="s">
        <v>616</v>
      </c>
      <c r="B124" s="106">
        <v>13264</v>
      </c>
      <c r="C124" s="105">
        <v>847.32260253317247</v>
      </c>
      <c r="E124" s="113"/>
      <c r="F124" s="114"/>
    </row>
    <row r="125" spans="1:55" ht="16" thickBot="1" x14ac:dyDescent="0.4">
      <c r="A125" s="104" t="s">
        <v>606</v>
      </c>
      <c r="B125" s="109">
        <v>12021</v>
      </c>
      <c r="C125" s="108">
        <v>746.21936610930868</v>
      </c>
      <c r="E125" s="113"/>
      <c r="F125" s="114"/>
    </row>
    <row r="126" spans="1:55" ht="16" thickBot="1" x14ac:dyDescent="0.4">
      <c r="A126" s="104" t="s">
        <v>608</v>
      </c>
      <c r="B126" s="109">
        <v>826</v>
      </c>
      <c r="C126" s="108">
        <v>2594.265133171913</v>
      </c>
      <c r="E126" s="113"/>
      <c r="F126" s="114"/>
    </row>
    <row r="127" spans="1:55" ht="16" thickBot="1" x14ac:dyDescent="0.4">
      <c r="A127" s="104" t="s">
        <v>605</v>
      </c>
      <c r="B127" s="109">
        <v>104</v>
      </c>
      <c r="C127" s="108">
        <v>21.403846153846153</v>
      </c>
      <c r="E127" s="113"/>
      <c r="F127" s="114"/>
    </row>
    <row r="128" spans="1:55" ht="16" thickBot="1" x14ac:dyDescent="0.4">
      <c r="A128" s="104" t="s">
        <v>604</v>
      </c>
      <c r="B128" s="109">
        <v>291</v>
      </c>
      <c r="C128" s="108">
        <v>416.73539518900344</v>
      </c>
      <c r="E128" s="113"/>
      <c r="F128" s="114"/>
    </row>
    <row r="129" spans="1:12" ht="16" thickBot="1" x14ac:dyDescent="0.4">
      <c r="A129" s="112" t="s">
        <v>603</v>
      </c>
      <c r="B129" s="111">
        <v>22</v>
      </c>
      <c r="C129" s="110">
        <v>101.13636363636364</v>
      </c>
      <c r="E129" s="113"/>
      <c r="F129" s="114"/>
    </row>
    <row r="130" spans="1:12" ht="16" thickBot="1" x14ac:dyDescent="0.4">
      <c r="A130" s="107" t="s">
        <v>615</v>
      </c>
      <c r="B130" s="106">
        <v>6678</v>
      </c>
      <c r="C130" s="105">
        <v>550.99191374663076</v>
      </c>
      <c r="E130" s="113"/>
      <c r="F130" s="114"/>
    </row>
    <row r="131" spans="1:12" ht="16" thickBot="1" x14ac:dyDescent="0.4">
      <c r="A131" s="104" t="s">
        <v>606</v>
      </c>
      <c r="B131" s="109">
        <v>6480</v>
      </c>
      <c r="C131" s="108">
        <v>562.73981481481485</v>
      </c>
      <c r="E131" s="113"/>
      <c r="F131" s="114"/>
    </row>
    <row r="132" spans="1:12" ht="16" thickBot="1" x14ac:dyDescent="0.4">
      <c r="A132" s="104" t="s">
        <v>608</v>
      </c>
      <c r="B132" s="109">
        <v>7</v>
      </c>
      <c r="C132" s="108">
        <v>1897.4285714285713</v>
      </c>
      <c r="E132" s="113"/>
      <c r="F132" s="114"/>
    </row>
    <row r="133" spans="1:12" ht="16" thickBot="1" x14ac:dyDescent="0.4">
      <c r="A133" s="104" t="s">
        <v>605</v>
      </c>
      <c r="B133" s="109">
        <v>29</v>
      </c>
      <c r="C133" s="108">
        <v>22.827586206896552</v>
      </c>
      <c r="E133" s="113"/>
      <c r="F133" s="114"/>
    </row>
    <row r="134" spans="1:12" ht="16" thickBot="1" x14ac:dyDescent="0.4">
      <c r="A134" s="104" t="s">
        <v>604</v>
      </c>
      <c r="B134" s="109">
        <v>43</v>
      </c>
      <c r="C134" s="108">
        <v>267.06976744186045</v>
      </c>
      <c r="E134" s="113"/>
      <c r="F134" s="114"/>
    </row>
    <row r="135" spans="1:12" ht="16" thickBot="1" x14ac:dyDescent="0.4">
      <c r="A135" s="112" t="s">
        <v>603</v>
      </c>
      <c r="B135" s="111">
        <v>119</v>
      </c>
      <c r="C135" s="110">
        <v>63.378151260504204</v>
      </c>
      <c r="E135" s="113"/>
      <c r="F135" s="114"/>
    </row>
    <row r="136" spans="1:12" ht="16" thickBot="1" x14ac:dyDescent="0.4">
      <c r="A136" s="107" t="s">
        <v>614</v>
      </c>
      <c r="B136" s="106">
        <v>5037</v>
      </c>
      <c r="C136" s="105">
        <v>207.11336112765534</v>
      </c>
      <c r="E136" s="113"/>
      <c r="F136" s="114"/>
    </row>
    <row r="137" spans="1:12" ht="16" thickBot="1" x14ac:dyDescent="0.4">
      <c r="A137" s="104" t="s">
        <v>606</v>
      </c>
      <c r="B137" s="109">
        <v>4037</v>
      </c>
      <c r="C137" s="108">
        <v>247.12038642556354</v>
      </c>
      <c r="E137" s="113"/>
      <c r="F137" s="114"/>
    </row>
    <row r="138" spans="1:12" ht="16" thickBot="1" x14ac:dyDescent="0.4">
      <c r="A138" s="104" t="s">
        <v>609</v>
      </c>
      <c r="B138" s="109">
        <v>1</v>
      </c>
      <c r="C138" s="108">
        <v>25</v>
      </c>
      <c r="E138" s="113"/>
    </row>
    <row r="139" spans="1:12" ht="16" thickBot="1" x14ac:dyDescent="0.4">
      <c r="A139" s="104" t="s">
        <v>605</v>
      </c>
      <c r="B139" s="109">
        <v>251</v>
      </c>
      <c r="C139" s="108">
        <v>10.561752988047809</v>
      </c>
      <c r="E139" s="113"/>
    </row>
    <row r="140" spans="1:12" ht="16" thickBot="1" x14ac:dyDescent="0.4">
      <c r="A140" s="112" t="s">
        <v>604</v>
      </c>
      <c r="B140" s="111">
        <v>748</v>
      </c>
      <c r="C140" s="110">
        <v>57.391711229946523</v>
      </c>
      <c r="E140" s="113"/>
    </row>
    <row r="141" spans="1:12" ht="16" thickBot="1" x14ac:dyDescent="0.4">
      <c r="A141" s="107" t="s">
        <v>400</v>
      </c>
      <c r="B141" s="106">
        <v>7199</v>
      </c>
      <c r="C141" s="105">
        <v>632.37894151965554</v>
      </c>
      <c r="E141" s="113"/>
      <c r="J141" s="1"/>
      <c r="L141"/>
    </row>
    <row r="142" spans="1:12" ht="16" thickBot="1" x14ac:dyDescent="0.4">
      <c r="A142" s="104" t="s">
        <v>606</v>
      </c>
      <c r="B142" s="109">
        <v>6965</v>
      </c>
      <c r="C142" s="108">
        <v>634.51844938980616</v>
      </c>
      <c r="E142" s="113"/>
      <c r="J142" s="1"/>
      <c r="L142"/>
    </row>
    <row r="143" spans="1:12" ht="16" thickBot="1" x14ac:dyDescent="0.4">
      <c r="A143" s="104" t="s">
        <v>609</v>
      </c>
      <c r="B143" s="109">
        <v>1</v>
      </c>
      <c r="C143" s="108">
        <v>664</v>
      </c>
      <c r="E143" s="113"/>
      <c r="G143"/>
      <c r="J143" s="1"/>
      <c r="L143"/>
    </row>
    <row r="144" spans="1:12" ht="16" thickBot="1" x14ac:dyDescent="0.4">
      <c r="A144" s="104" t="s">
        <v>608</v>
      </c>
      <c r="B144" s="109">
        <v>39</v>
      </c>
      <c r="C144" s="108">
        <v>2487.5897435897436</v>
      </c>
      <c r="E144" s="113"/>
      <c r="G144"/>
      <c r="J144" s="1"/>
      <c r="L144"/>
    </row>
    <row r="145" spans="1:7" ht="16" thickBot="1" x14ac:dyDescent="0.4">
      <c r="A145" s="104" t="s">
        <v>605</v>
      </c>
      <c r="B145" s="109">
        <v>32</v>
      </c>
      <c r="C145" s="108">
        <v>25</v>
      </c>
      <c r="E145" s="113"/>
      <c r="G145"/>
    </row>
    <row r="146" spans="1:7" ht="16" thickBot="1" x14ac:dyDescent="0.4">
      <c r="A146" s="112" t="s">
        <v>604</v>
      </c>
      <c r="B146" s="111">
        <v>157</v>
      </c>
      <c r="C146" s="110">
        <v>209.22929936305732</v>
      </c>
      <c r="E146" s="113"/>
      <c r="G146"/>
    </row>
    <row r="147" spans="1:7" ht="16" thickBot="1" x14ac:dyDescent="0.4">
      <c r="A147" s="104" t="s">
        <v>603</v>
      </c>
      <c r="B147" s="109">
        <v>5</v>
      </c>
      <c r="C147" s="108">
        <v>349.2</v>
      </c>
      <c r="E147" s="113"/>
    </row>
    <row r="148" spans="1:7" ht="16" thickBot="1" x14ac:dyDescent="0.4">
      <c r="A148" s="107" t="s">
        <v>613</v>
      </c>
      <c r="B148" s="106">
        <v>7286</v>
      </c>
      <c r="C148" s="105">
        <v>235.65248421630525</v>
      </c>
      <c r="E148" s="113"/>
    </row>
    <row r="149" spans="1:7" ht="16" thickBot="1" x14ac:dyDescent="0.4">
      <c r="A149" s="104" t="s">
        <v>606</v>
      </c>
      <c r="B149" s="109">
        <v>4904</v>
      </c>
      <c r="C149" s="108">
        <v>300.21411092985318</v>
      </c>
      <c r="E149" s="113"/>
    </row>
    <row r="150" spans="1:7" ht="16" thickBot="1" x14ac:dyDescent="0.4">
      <c r="A150" s="104" t="s">
        <v>608</v>
      </c>
      <c r="B150" s="109">
        <v>3</v>
      </c>
      <c r="C150" s="108">
        <v>778.66666666666663</v>
      </c>
      <c r="D150" s="98"/>
      <c r="E150" s="113"/>
    </row>
    <row r="151" spans="1:7" ht="16" thickBot="1" x14ac:dyDescent="0.4">
      <c r="A151" s="104" t="s">
        <v>605</v>
      </c>
      <c r="B151" s="109">
        <v>85</v>
      </c>
      <c r="C151" s="108">
        <v>13.411764705882353</v>
      </c>
      <c r="D151" s="98"/>
      <c r="E151" s="113"/>
    </row>
    <row r="152" spans="1:7" ht="16" thickBot="1" x14ac:dyDescent="0.4">
      <c r="A152" s="112" t="s">
        <v>604</v>
      </c>
      <c r="B152" s="111">
        <v>2275</v>
      </c>
      <c r="C152" s="110">
        <v>104.12351648351648</v>
      </c>
      <c r="D152" s="98"/>
      <c r="E152" s="97"/>
      <c r="F152"/>
    </row>
    <row r="153" spans="1:7" ht="16" thickBot="1" x14ac:dyDescent="0.4">
      <c r="A153" s="104" t="s">
        <v>603</v>
      </c>
      <c r="B153" s="109">
        <v>19</v>
      </c>
      <c r="C153" s="108">
        <v>229.31578947368422</v>
      </c>
      <c r="D153" s="98"/>
      <c r="E153" s="97"/>
      <c r="F153"/>
    </row>
    <row r="154" spans="1:7" ht="16" thickBot="1" x14ac:dyDescent="0.4">
      <c r="A154" s="107" t="s">
        <v>135</v>
      </c>
      <c r="B154" s="106">
        <v>2088</v>
      </c>
      <c r="C154" s="105">
        <v>561.97222222222217</v>
      </c>
      <c r="E154" s="97"/>
      <c r="F154"/>
    </row>
    <row r="155" spans="1:7" ht="16" thickBot="1" x14ac:dyDescent="0.4">
      <c r="A155" s="104" t="s">
        <v>606</v>
      </c>
      <c r="B155" s="109">
        <v>1480</v>
      </c>
      <c r="C155" s="108">
        <v>664.76554054054054</v>
      </c>
      <c r="E155" s="97"/>
      <c r="F155"/>
    </row>
    <row r="156" spans="1:7" ht="16" thickBot="1" x14ac:dyDescent="0.4">
      <c r="A156" s="104" t="s">
        <v>609</v>
      </c>
      <c r="B156" s="109">
        <v>2</v>
      </c>
      <c r="C156" s="108">
        <v>860.5</v>
      </c>
    </row>
    <row r="157" spans="1:7" ht="16" thickBot="1" x14ac:dyDescent="0.4">
      <c r="A157" s="104" t="s">
        <v>608</v>
      </c>
      <c r="B157" s="109">
        <v>35</v>
      </c>
      <c r="C157" s="108">
        <v>2252.6571428571428</v>
      </c>
    </row>
    <row r="158" spans="1:7" ht="16" thickBot="1" x14ac:dyDescent="0.4">
      <c r="A158" s="112" t="s">
        <v>605</v>
      </c>
      <c r="B158" s="111">
        <v>21</v>
      </c>
      <c r="C158" s="110">
        <v>14</v>
      </c>
    </row>
    <row r="159" spans="1:7" ht="16" thickBot="1" x14ac:dyDescent="0.4">
      <c r="A159" s="104" t="s">
        <v>604</v>
      </c>
      <c r="B159" s="109">
        <v>550</v>
      </c>
      <c r="C159" s="108">
        <v>197.61272727272728</v>
      </c>
    </row>
    <row r="160" spans="1:7" ht="16" thickBot="1" x14ac:dyDescent="0.4">
      <c r="A160" s="107" t="s">
        <v>612</v>
      </c>
      <c r="B160" s="106">
        <v>18630</v>
      </c>
      <c r="C160" s="105">
        <v>646.26994095544819</v>
      </c>
    </row>
    <row r="161" spans="1:3" ht="16" thickBot="1" x14ac:dyDescent="0.4">
      <c r="A161" s="104" t="s">
        <v>606</v>
      </c>
      <c r="B161" s="109">
        <v>17286</v>
      </c>
      <c r="C161" s="108">
        <v>609.39754714798107</v>
      </c>
    </row>
    <row r="162" spans="1:3" ht="16" thickBot="1" x14ac:dyDescent="0.4">
      <c r="A162" s="104" t="s">
        <v>608</v>
      </c>
      <c r="B162" s="109">
        <v>545</v>
      </c>
      <c r="C162" s="108">
        <v>2229.1559633027523</v>
      </c>
    </row>
    <row r="163" spans="1:3" ht="16" thickBot="1" x14ac:dyDescent="0.4">
      <c r="A163" s="104" t="s">
        <v>605</v>
      </c>
      <c r="B163" s="109">
        <v>58</v>
      </c>
      <c r="C163" s="108">
        <v>15.913793103448276</v>
      </c>
    </row>
    <row r="164" spans="1:3" ht="16" thickBot="1" x14ac:dyDescent="0.4">
      <c r="A164" s="104" t="s">
        <v>604</v>
      </c>
      <c r="B164" s="109">
        <v>685</v>
      </c>
      <c r="C164" s="108">
        <v>411.71970802919708</v>
      </c>
    </row>
    <row r="165" spans="1:3" ht="16" thickBot="1" x14ac:dyDescent="0.4">
      <c r="A165" s="112" t="s">
        <v>603</v>
      </c>
      <c r="B165" s="111">
        <v>56</v>
      </c>
      <c r="C165" s="110">
        <v>145.03571428571428</v>
      </c>
    </row>
    <row r="166" spans="1:3" ht="16" thickBot="1" x14ac:dyDescent="0.4">
      <c r="A166" s="107" t="s">
        <v>611</v>
      </c>
      <c r="B166" s="106">
        <v>8797</v>
      </c>
      <c r="C166" s="105">
        <v>682.93475048311927</v>
      </c>
    </row>
    <row r="167" spans="1:3" ht="16" thickBot="1" x14ac:dyDescent="0.4">
      <c r="A167" s="104" t="s">
        <v>606</v>
      </c>
      <c r="B167" s="109">
        <v>7684</v>
      </c>
      <c r="C167" s="108">
        <v>669.06520041644978</v>
      </c>
    </row>
    <row r="168" spans="1:3" ht="16" thickBot="1" x14ac:dyDescent="0.4">
      <c r="A168" s="104" t="s">
        <v>608</v>
      </c>
      <c r="B168" s="109">
        <v>228</v>
      </c>
      <c r="C168" s="108">
        <v>2492.6622807017543</v>
      </c>
    </row>
    <row r="169" spans="1:3" ht="16" thickBot="1" x14ac:dyDescent="0.4">
      <c r="A169" s="104" t="s">
        <v>605</v>
      </c>
      <c r="B169" s="109">
        <v>49</v>
      </c>
      <c r="C169" s="108">
        <v>19.836734693877553</v>
      </c>
    </row>
    <row r="170" spans="1:3" ht="16" thickBot="1" x14ac:dyDescent="0.4">
      <c r="A170" s="104" t="s">
        <v>604</v>
      </c>
      <c r="B170" s="109">
        <v>606</v>
      </c>
      <c r="C170" s="108">
        <v>299.86468646864688</v>
      </c>
    </row>
    <row r="171" spans="1:3" ht="16" thickBot="1" x14ac:dyDescent="0.4">
      <c r="A171" s="112" t="s">
        <v>603</v>
      </c>
      <c r="B171" s="111">
        <v>230</v>
      </c>
      <c r="C171" s="110">
        <v>502.88260869565215</v>
      </c>
    </row>
    <row r="172" spans="1:3" ht="16" thickBot="1" x14ac:dyDescent="0.4">
      <c r="A172" s="107" t="s">
        <v>610</v>
      </c>
      <c r="B172" s="106">
        <v>4020</v>
      </c>
      <c r="C172" s="105">
        <v>783.03184079601988</v>
      </c>
    </row>
    <row r="173" spans="1:3" ht="16" thickBot="1" x14ac:dyDescent="0.4">
      <c r="A173" s="104" t="s">
        <v>606</v>
      </c>
      <c r="B173" s="109">
        <v>3569</v>
      </c>
      <c r="C173" s="108">
        <v>770.20846175399276</v>
      </c>
    </row>
    <row r="174" spans="1:3" ht="16" thickBot="1" x14ac:dyDescent="0.4">
      <c r="A174" s="104" t="s">
        <v>609</v>
      </c>
      <c r="B174" s="109">
        <v>1</v>
      </c>
      <c r="C174" s="108">
        <v>240</v>
      </c>
    </row>
    <row r="175" spans="1:3" ht="16" thickBot="1" x14ac:dyDescent="0.4">
      <c r="A175" s="104" t="s">
        <v>608</v>
      </c>
      <c r="B175" s="109">
        <v>103</v>
      </c>
      <c r="C175" s="108">
        <v>2693.1456310679609</v>
      </c>
    </row>
    <row r="176" spans="1:3" ht="16" thickBot="1" x14ac:dyDescent="0.4">
      <c r="A176" s="104" t="s">
        <v>605</v>
      </c>
      <c r="B176" s="109">
        <v>27</v>
      </c>
      <c r="C176" s="108">
        <v>30.962962962962962</v>
      </c>
    </row>
    <row r="177" spans="1:3" ht="16" thickBot="1" x14ac:dyDescent="0.4">
      <c r="A177" s="104" t="s">
        <v>604</v>
      </c>
      <c r="B177" s="109">
        <v>320</v>
      </c>
      <c r="C177" s="108">
        <v>376.38749999999999</v>
      </c>
    </row>
    <row r="178" spans="1:3" ht="16" thickBot="1" x14ac:dyDescent="0.4">
      <c r="A178" s="107" t="s">
        <v>607</v>
      </c>
      <c r="B178" s="106">
        <v>3445</v>
      </c>
      <c r="C178" s="105">
        <v>528.09724238026126</v>
      </c>
    </row>
    <row r="179" spans="1:3" ht="16" thickBot="1" x14ac:dyDescent="0.4">
      <c r="A179" s="104" t="s">
        <v>606</v>
      </c>
      <c r="B179" s="103">
        <v>3038</v>
      </c>
      <c r="C179" s="102">
        <v>545.43614219881499</v>
      </c>
    </row>
    <row r="180" spans="1:3" ht="15.5" thickBot="1" x14ac:dyDescent="0.4">
      <c r="A180" s="101" t="s">
        <v>605</v>
      </c>
      <c r="B180" s="100">
        <v>34</v>
      </c>
      <c r="C180" s="99">
        <v>61.382352941176471</v>
      </c>
    </row>
    <row r="181" spans="1:3" ht="15.5" thickBot="1" x14ac:dyDescent="0.4">
      <c r="A181" s="101" t="s">
        <v>604</v>
      </c>
      <c r="B181" s="100">
        <v>372</v>
      </c>
      <c r="C181" s="99">
        <v>430.53763440860217</v>
      </c>
    </row>
    <row r="182" spans="1:3" ht="15.5" thickBot="1" x14ac:dyDescent="0.4">
      <c r="A182" s="101" t="s">
        <v>603</v>
      </c>
      <c r="B182" s="100">
        <v>1</v>
      </c>
      <c r="C182" s="99">
        <v>13</v>
      </c>
    </row>
  </sheetData>
  <mergeCells count="18">
    <mergeCell ref="E18:G18"/>
    <mergeCell ref="A7:C7"/>
    <mergeCell ref="A16:C16"/>
    <mergeCell ref="A1:G1"/>
    <mergeCell ref="A2:G3"/>
    <mergeCell ref="A4:G4"/>
    <mergeCell ref="E8:G8"/>
    <mergeCell ref="E14:G14"/>
    <mergeCell ref="A17:C17"/>
    <mergeCell ref="A19:C19"/>
    <mergeCell ref="E19:G19"/>
    <mergeCell ref="E25:G25"/>
    <mergeCell ref="A30:C30"/>
    <mergeCell ref="E24:G24"/>
    <mergeCell ref="A29:C29"/>
    <mergeCell ref="A28:C28"/>
    <mergeCell ref="A26:C26"/>
    <mergeCell ref="A27:C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F9E10-2BB5-49D7-A27E-A0006CFFB35A}">
  <sheetPr>
    <tabColor theme="0"/>
  </sheetPr>
  <dimension ref="A1:BC169"/>
  <sheetViews>
    <sheetView showGridLines="0" zoomScale="115" zoomScaleNormal="115" zoomScalePageLayoutView="110" workbookViewId="0">
      <selection activeCell="I17" sqref="I17"/>
    </sheetView>
  </sheetViews>
  <sheetFormatPr defaultRowHeight="15" x14ac:dyDescent="0.35"/>
  <cols>
    <col min="1" max="1" width="17.54296875" bestFit="1" customWidth="1"/>
    <col min="2" max="2" width="9.81640625" bestFit="1" customWidth="1"/>
    <col min="3" max="3" width="16.54296875" bestFit="1" customWidth="1"/>
    <col min="4" max="4" width="11.6328125" customWidth="1"/>
    <col min="5" max="5" width="20.54296875" customWidth="1"/>
    <col min="6" max="6" width="13.36328125" style="98" customWidth="1"/>
    <col min="7" max="7" width="15.81640625" style="97" customWidth="1"/>
    <col min="8" max="8" width="19.54296875" customWidth="1"/>
    <col min="9" max="9" width="15" customWidth="1"/>
    <col min="12" max="12" width="8.7265625" style="1"/>
  </cols>
  <sheetData>
    <row r="1" spans="1:55" ht="38.5" customHeight="1" x14ac:dyDescent="0.35">
      <c r="A1" s="170" t="s">
        <v>452</v>
      </c>
      <c r="B1" s="170"/>
      <c r="C1" s="170"/>
      <c r="D1" s="170"/>
      <c r="E1" s="170"/>
      <c r="F1" s="170"/>
      <c r="G1" s="170"/>
      <c r="H1" s="1"/>
      <c r="I1" s="1"/>
      <c r="J1" s="1"/>
      <c r="K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spans="1:55" ht="15.65" customHeight="1" x14ac:dyDescent="0.35">
      <c r="A2" s="171" t="s">
        <v>1</v>
      </c>
      <c r="B2" s="171"/>
      <c r="C2" s="171"/>
      <c r="D2" s="171"/>
      <c r="E2" s="171"/>
      <c r="F2" s="171"/>
      <c r="G2" s="171"/>
      <c r="H2" s="1"/>
      <c r="I2" s="1"/>
      <c r="J2" s="1"/>
      <c r="K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row>
    <row r="3" spans="1:55" ht="15" customHeight="1" x14ac:dyDescent="0.35">
      <c r="A3" s="171"/>
      <c r="B3" s="171"/>
      <c r="C3" s="171"/>
      <c r="D3" s="171"/>
      <c r="E3" s="171"/>
      <c r="F3" s="171"/>
      <c r="G3" s="171"/>
      <c r="H3" s="1"/>
      <c r="I3" s="1"/>
      <c r="J3" s="1"/>
      <c r="K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row>
    <row r="4" spans="1:55" ht="26" x14ac:dyDescent="0.35">
      <c r="A4" s="172" t="s">
        <v>665</v>
      </c>
      <c r="B4" s="172"/>
      <c r="C4" s="172"/>
      <c r="D4" s="172"/>
      <c r="E4" s="172"/>
      <c r="F4" s="172"/>
      <c r="G4" s="172"/>
      <c r="H4" s="159"/>
      <c r="I4" s="1"/>
      <c r="J4" s="1"/>
      <c r="K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row>
    <row r="5" spans="1:55" ht="26" x14ac:dyDescent="0.35">
      <c r="A5" s="160"/>
      <c r="B5" s="160"/>
      <c r="C5" s="160"/>
      <c r="D5" s="160"/>
      <c r="E5" s="160"/>
      <c r="F5" s="160"/>
      <c r="G5" s="160"/>
      <c r="H5" s="159"/>
      <c r="I5" s="1"/>
      <c r="J5" s="1"/>
      <c r="K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row>
    <row r="6" spans="1:55" x14ac:dyDescent="0.35">
      <c r="A6" s="127"/>
      <c r="B6" s="127"/>
      <c r="C6" s="127"/>
      <c r="D6" s="1"/>
      <c r="E6" s="1"/>
      <c r="F6" s="114"/>
      <c r="G6" s="115"/>
      <c r="H6" s="1"/>
      <c r="I6" s="1"/>
      <c r="J6" s="1"/>
      <c r="K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x14ac:dyDescent="0.35">
      <c r="A7" s="164" t="s">
        <v>652</v>
      </c>
      <c r="B7" s="164"/>
      <c r="C7" s="164"/>
      <c r="D7" s="153"/>
      <c r="E7" s="1"/>
      <c r="F7" s="114"/>
      <c r="G7" s="115"/>
      <c r="H7" s="1"/>
      <c r="I7" s="1"/>
      <c r="J7" s="1"/>
      <c r="K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row>
    <row r="8" spans="1:55" x14ac:dyDescent="0.35">
      <c r="A8" s="150" t="s">
        <v>651</v>
      </c>
      <c r="B8" s="150" t="s">
        <v>455</v>
      </c>
      <c r="C8" s="150" t="s">
        <v>650</v>
      </c>
      <c r="D8" s="1"/>
      <c r="E8" s="166" t="s">
        <v>664</v>
      </c>
      <c r="F8" s="166"/>
      <c r="G8" s="166"/>
      <c r="H8" s="1"/>
      <c r="I8" s="1"/>
      <c r="J8" s="1"/>
      <c r="K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row>
    <row r="9" spans="1:55" x14ac:dyDescent="0.35">
      <c r="A9" s="138" t="s">
        <v>538</v>
      </c>
      <c r="B9" s="141">
        <v>12576</v>
      </c>
      <c r="C9" s="154">
        <v>34458.240000007179</v>
      </c>
      <c r="D9" s="1"/>
      <c r="E9" s="149" t="s">
        <v>642</v>
      </c>
      <c r="F9" s="158" t="s">
        <v>455</v>
      </c>
      <c r="G9" s="157" t="s">
        <v>641</v>
      </c>
      <c r="H9" s="1"/>
      <c r="I9" s="1"/>
      <c r="J9" s="1"/>
      <c r="K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row>
    <row r="10" spans="1:55" x14ac:dyDescent="0.35">
      <c r="A10" s="138" t="s">
        <v>606</v>
      </c>
      <c r="B10" s="146">
        <v>173590</v>
      </c>
      <c r="C10" s="152">
        <v>166646.40000008326</v>
      </c>
      <c r="D10" s="1"/>
      <c r="E10" s="144" t="s">
        <v>639</v>
      </c>
      <c r="F10" s="143">
        <v>78716</v>
      </c>
      <c r="G10" s="142">
        <v>0.99099999999999999</v>
      </c>
      <c r="H10" s="1"/>
      <c r="I10" s="130"/>
      <c r="J10" s="1"/>
      <c r="K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row>
    <row r="11" spans="1:55" x14ac:dyDescent="0.35">
      <c r="A11" s="138" t="s">
        <v>608</v>
      </c>
      <c r="B11" s="141">
        <v>7320</v>
      </c>
      <c r="C11" s="154">
        <v>1317.5999999999785</v>
      </c>
      <c r="D11" s="1"/>
      <c r="E11" s="144" t="s">
        <v>637</v>
      </c>
      <c r="F11" s="156">
        <v>736</v>
      </c>
      <c r="G11" s="155">
        <v>8.9999999999999993E-3</v>
      </c>
      <c r="H11" s="1"/>
      <c r="I11" s="1"/>
      <c r="J11" s="1"/>
      <c r="K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row>
    <row r="12" spans="1:55" x14ac:dyDescent="0.35">
      <c r="A12" s="138" t="s">
        <v>663</v>
      </c>
      <c r="B12" s="141">
        <v>42</v>
      </c>
      <c r="C12" s="154">
        <v>189</v>
      </c>
      <c r="D12" s="1"/>
      <c r="E12" s="136" t="s">
        <v>628</v>
      </c>
      <c r="F12" s="140">
        <v>79452</v>
      </c>
      <c r="G12" s="139">
        <v>1</v>
      </c>
      <c r="H12" s="1"/>
      <c r="I12" s="1"/>
      <c r="J12" s="1"/>
      <c r="K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row>
    <row r="13" spans="1:55" x14ac:dyDescent="0.35">
      <c r="A13" s="138" t="s">
        <v>662</v>
      </c>
      <c r="B13" s="141">
        <v>386</v>
      </c>
      <c r="C13" s="154">
        <v>0</v>
      </c>
      <c r="D13" s="153"/>
      <c r="E13" s="133" t="s">
        <v>657</v>
      </c>
      <c r="F13" s="133"/>
      <c r="G13" s="133"/>
      <c r="H13" s="1"/>
      <c r="I13" s="1"/>
      <c r="J13" s="1"/>
      <c r="K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row>
    <row r="14" spans="1:55" x14ac:dyDescent="0.35">
      <c r="A14" s="138" t="s">
        <v>661</v>
      </c>
      <c r="B14" s="146">
        <v>513</v>
      </c>
      <c r="C14" s="152">
        <v>1898.1000000000158</v>
      </c>
      <c r="D14" s="1"/>
      <c r="E14" s="167" t="s">
        <v>633</v>
      </c>
      <c r="F14" s="167"/>
      <c r="G14" s="167"/>
      <c r="H14" s="1"/>
      <c r="I14" s="1"/>
      <c r="J14" s="1"/>
      <c r="K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row>
    <row r="15" spans="1:55" x14ac:dyDescent="0.35">
      <c r="A15" s="136" t="s">
        <v>628</v>
      </c>
      <c r="B15" s="135">
        <v>194427</v>
      </c>
      <c r="C15" s="151">
        <v>204509.33999977639</v>
      </c>
      <c r="D15" s="1"/>
      <c r="E15" s="133"/>
      <c r="F15" s="133"/>
      <c r="G15" s="133"/>
      <c r="H15" s="1"/>
      <c r="I15" s="1"/>
      <c r="J15" s="1"/>
      <c r="K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row>
    <row r="16" spans="1:55" ht="20" customHeight="1" x14ac:dyDescent="0.35">
      <c r="A16" s="169" t="s">
        <v>660</v>
      </c>
      <c r="B16" s="169"/>
      <c r="C16" s="169"/>
      <c r="D16" s="1"/>
      <c r="E16" s="133"/>
      <c r="F16" s="133"/>
      <c r="G16" s="133"/>
      <c r="H16" s="1"/>
      <c r="I16" s="130"/>
      <c r="J16" s="1"/>
      <c r="K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row>
    <row r="17" spans="1:55" ht="48.5" customHeight="1" x14ac:dyDescent="0.35">
      <c r="A17" s="169" t="s">
        <v>646</v>
      </c>
      <c r="B17" s="169"/>
      <c r="C17" s="169"/>
      <c r="D17" s="1"/>
      <c r="E17" s="133"/>
      <c r="F17" s="133"/>
      <c r="G17" s="133"/>
      <c r="H17" s="1"/>
      <c r="I17" s="1"/>
      <c r="J17" s="1"/>
      <c r="K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row>
    <row r="18" spans="1:55" ht="13.5" customHeight="1" x14ac:dyDescent="0.35">
      <c r="A18" s="131"/>
      <c r="B18" s="131"/>
      <c r="C18" s="131"/>
      <c r="D18" s="1"/>
      <c r="E18" s="167"/>
      <c r="F18" s="167"/>
      <c r="G18" s="167"/>
      <c r="H18" s="1"/>
      <c r="I18" s="1"/>
      <c r="J18" s="1"/>
      <c r="K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row>
    <row r="19" spans="1:55" ht="31.5" customHeight="1" x14ac:dyDescent="0.35">
      <c r="A19" s="164" t="s">
        <v>659</v>
      </c>
      <c r="B19" s="164"/>
      <c r="C19" s="164"/>
      <c r="D19" s="1"/>
      <c r="E19" s="166" t="s">
        <v>658</v>
      </c>
      <c r="F19" s="166"/>
      <c r="G19" s="166"/>
      <c r="H19" s="130"/>
      <c r="I19" s="1"/>
      <c r="J19" s="1"/>
      <c r="K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row>
    <row r="20" spans="1:55" ht="15" customHeight="1" x14ac:dyDescent="0.35">
      <c r="A20" s="150" t="s">
        <v>643</v>
      </c>
      <c r="B20" s="150" t="s">
        <v>455</v>
      </c>
      <c r="C20" s="150" t="s">
        <v>512</v>
      </c>
      <c r="D20" s="1"/>
      <c r="E20" s="149" t="s">
        <v>642</v>
      </c>
      <c r="F20" s="148" t="s">
        <v>455</v>
      </c>
      <c r="G20" s="147" t="s">
        <v>641</v>
      </c>
      <c r="H20" s="1"/>
      <c r="I20" s="130"/>
      <c r="J20" s="1"/>
      <c r="K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35">
      <c r="A21" s="138" t="s">
        <v>640</v>
      </c>
      <c r="B21" s="146">
        <v>85009</v>
      </c>
      <c r="C21" s="145">
        <v>568.94445294027696</v>
      </c>
      <c r="D21" s="1"/>
      <c r="E21" s="144" t="s">
        <v>639</v>
      </c>
      <c r="F21" s="143">
        <v>10679</v>
      </c>
      <c r="G21" s="142">
        <v>0.93600000000000005</v>
      </c>
      <c r="H21" s="1"/>
      <c r="I21" s="1"/>
      <c r="J21" s="1"/>
      <c r="K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35">
      <c r="A22" s="138" t="s">
        <v>638</v>
      </c>
      <c r="B22" s="146">
        <v>57</v>
      </c>
      <c r="C22" s="145">
        <v>970.15789473684208</v>
      </c>
      <c r="D22" s="1"/>
      <c r="E22" s="144" t="s">
        <v>637</v>
      </c>
      <c r="F22" s="143">
        <v>736</v>
      </c>
      <c r="G22" s="142">
        <v>6.4000000000000001E-2</v>
      </c>
      <c r="H22" s="1"/>
      <c r="I22" s="1"/>
      <c r="J22" s="1"/>
      <c r="K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35">
      <c r="A23" s="138" t="s">
        <v>636</v>
      </c>
      <c r="B23" s="141">
        <v>109297</v>
      </c>
      <c r="C23" s="137">
        <v>532.26144358948557</v>
      </c>
      <c r="D23" s="1"/>
      <c r="E23" s="136" t="s">
        <v>628</v>
      </c>
      <c r="F23" s="140">
        <v>11415</v>
      </c>
      <c r="G23" s="139">
        <v>1</v>
      </c>
      <c r="H23" s="1"/>
      <c r="I23" s="1"/>
      <c r="J23" s="1"/>
      <c r="K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35">
      <c r="A24" s="138" t="s">
        <v>635</v>
      </c>
      <c r="B24">
        <v>64</v>
      </c>
      <c r="C24" s="137">
        <v>1006.453125</v>
      </c>
      <c r="D24" s="1"/>
      <c r="E24" s="167" t="s">
        <v>657</v>
      </c>
      <c r="F24" s="167"/>
      <c r="G24" s="167"/>
      <c r="H24" s="1"/>
      <c r="I24" s="1"/>
      <c r="J24" s="1"/>
      <c r="K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ht="27.5" customHeight="1" x14ac:dyDescent="0.35">
      <c r="A25" s="136" t="s">
        <v>628</v>
      </c>
      <c r="B25" s="135">
        <v>194427</v>
      </c>
      <c r="C25" s="134">
        <v>548.58476446172597</v>
      </c>
      <c r="D25" s="1"/>
      <c r="E25" s="167" t="s">
        <v>633</v>
      </c>
      <c r="F25" s="167"/>
      <c r="G25" s="167"/>
      <c r="H25" s="1"/>
      <c r="I25" s="1"/>
      <c r="J25" s="1"/>
      <c r="K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35">
      <c r="A26" s="169" t="str">
        <f>A16</f>
        <v>Data from BI Inc. Participants Report, 9.30.2023</v>
      </c>
      <c r="B26" s="169"/>
      <c r="C26" s="169"/>
      <c r="D26" s="130"/>
      <c r="E26" s="127"/>
      <c r="F26" s="132"/>
      <c r="G26" s="115"/>
      <c r="I26" s="1"/>
      <c r="J26" s="1"/>
      <c r="K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35">
      <c r="A27" s="169" t="s">
        <v>656</v>
      </c>
      <c r="B27" s="169"/>
      <c r="C27" s="169"/>
      <c r="D27" s="130"/>
      <c r="F27" s="129"/>
      <c r="G27" s="128"/>
      <c r="H27" s="1"/>
      <c r="I27" s="1"/>
      <c r="J27" s="1"/>
      <c r="K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35">
      <c r="A28" s="168"/>
      <c r="B28" s="168"/>
      <c r="C28" s="168"/>
      <c r="D28" s="1"/>
      <c r="E28" s="1"/>
      <c r="F28" s="114"/>
      <c r="G28" s="115"/>
      <c r="H28" s="1"/>
      <c r="I28" s="1"/>
      <c r="J28" s="1"/>
      <c r="K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ht="10.5" customHeight="1" x14ac:dyDescent="0.35">
      <c r="A29" s="168"/>
      <c r="B29" s="168"/>
      <c r="C29" s="168"/>
      <c r="D29" s="1"/>
      <c r="E29" s="1"/>
      <c r="F29" s="114"/>
      <c r="G29" s="115"/>
      <c r="H29" s="1"/>
      <c r="I29" s="1"/>
      <c r="J29" s="1"/>
      <c r="K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ht="36.5" customHeight="1" thickBot="1" x14ac:dyDescent="0.4">
      <c r="A30" s="168" t="s">
        <v>655</v>
      </c>
      <c r="B30" s="168"/>
      <c r="C30" s="168"/>
      <c r="D30" s="1"/>
      <c r="E30" s="1"/>
      <c r="F30" s="114"/>
      <c r="G30" s="115"/>
      <c r="H30" s="1"/>
      <c r="I30" s="1"/>
      <c r="J30" s="1"/>
      <c r="K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ht="30.5" thickBot="1" x14ac:dyDescent="0.4">
      <c r="A31" s="126" t="s">
        <v>630</v>
      </c>
      <c r="B31" s="126" t="s">
        <v>455</v>
      </c>
      <c r="C31" s="126" t="s">
        <v>629</v>
      </c>
      <c r="D31" s="1"/>
      <c r="E31" s="1"/>
      <c r="F31" s="114"/>
      <c r="G31" s="115"/>
      <c r="H31" s="1"/>
      <c r="I31" s="1"/>
      <c r="J31" s="1"/>
      <c r="K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ht="16" thickBot="1" x14ac:dyDescent="0.4">
      <c r="A32" s="125" t="s">
        <v>628</v>
      </c>
      <c r="B32" s="124">
        <v>194427</v>
      </c>
      <c r="C32" s="123">
        <v>548.58476446172597</v>
      </c>
      <c r="D32" s="120"/>
      <c r="E32" s="1"/>
      <c r="F32" s="114"/>
      <c r="G32" s="115"/>
      <c r="H32" s="1"/>
      <c r="I32" s="1"/>
      <c r="J32" s="1"/>
      <c r="K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5" ht="15.5" thickBot="1" x14ac:dyDescent="0.4">
      <c r="A33" s="118" t="s">
        <v>627</v>
      </c>
      <c r="B33" s="117">
        <v>5244</v>
      </c>
      <c r="C33" s="116">
        <v>654.05949656750568</v>
      </c>
      <c r="E33" s="1"/>
      <c r="F33" s="114"/>
      <c r="G33" s="115"/>
      <c r="H33" s="1"/>
      <c r="I33" s="1"/>
      <c r="J33" s="1"/>
      <c r="K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row>
    <row r="34" spans="1:55" ht="16" thickBot="1" x14ac:dyDescent="0.4">
      <c r="A34" s="104" t="s">
        <v>538</v>
      </c>
      <c r="B34" s="109">
        <v>309</v>
      </c>
      <c r="C34" s="108">
        <v>485.43042071197414</v>
      </c>
      <c r="E34" s="1"/>
      <c r="F34" s="114"/>
      <c r="G34" s="115"/>
      <c r="H34" s="1"/>
      <c r="I34" s="1"/>
      <c r="J34" s="1"/>
      <c r="K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row>
    <row r="35" spans="1:55" ht="16" thickBot="1" x14ac:dyDescent="0.4">
      <c r="A35" s="104" t="s">
        <v>606</v>
      </c>
      <c r="B35" s="109">
        <v>4633</v>
      </c>
      <c r="C35" s="108">
        <v>575.50960500755446</v>
      </c>
      <c r="E35" s="113"/>
      <c r="F35" s="114"/>
      <c r="G35" s="115"/>
      <c r="H35" s="1"/>
      <c r="I35" s="1"/>
      <c r="J35" s="1"/>
      <c r="K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row>
    <row r="36" spans="1:55" ht="16" thickBot="1" x14ac:dyDescent="0.4">
      <c r="A36" s="104" t="s">
        <v>608</v>
      </c>
      <c r="B36" s="109">
        <v>285</v>
      </c>
      <c r="C36" s="108">
        <v>2151.6666666666665</v>
      </c>
      <c r="E36" s="113"/>
      <c r="F36" s="114"/>
      <c r="G36" s="115"/>
      <c r="H36" s="1"/>
      <c r="I36" s="1"/>
      <c r="J36" s="1"/>
      <c r="K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row>
    <row r="37" spans="1:55" ht="16" thickBot="1" x14ac:dyDescent="0.4">
      <c r="A37" s="104" t="s">
        <v>605</v>
      </c>
      <c r="B37" s="109">
        <v>17</v>
      </c>
      <c r="C37" s="108">
        <v>19.352941176470587</v>
      </c>
      <c r="E37" s="113"/>
      <c r="F37" s="114"/>
      <c r="G37" s="115"/>
      <c r="H37" s="1"/>
      <c r="I37" s="1"/>
      <c r="J37" s="1"/>
      <c r="K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5.5" thickBot="1" x14ac:dyDescent="0.4">
      <c r="A38" s="118" t="s">
        <v>626</v>
      </c>
      <c r="B38" s="117">
        <v>3551</v>
      </c>
      <c r="C38" s="116">
        <v>564.00478738383549</v>
      </c>
      <c r="E38" s="113"/>
      <c r="F38" s="114"/>
      <c r="G38" s="115"/>
      <c r="H38" s="1"/>
      <c r="I38" s="1"/>
      <c r="J38" s="1"/>
      <c r="K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6" thickBot="1" x14ac:dyDescent="0.4">
      <c r="A39" s="104" t="s">
        <v>538</v>
      </c>
      <c r="B39" s="109">
        <v>124</v>
      </c>
      <c r="C39" s="108">
        <v>292.16935483870969</v>
      </c>
      <c r="E39" s="113"/>
      <c r="F39" s="114"/>
      <c r="G39" s="115"/>
      <c r="H39" s="1"/>
      <c r="I39" s="1"/>
      <c r="J39" s="1"/>
      <c r="K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6" thickBot="1" x14ac:dyDescent="0.4">
      <c r="A40" s="104" t="s">
        <v>606</v>
      </c>
      <c r="B40" s="109">
        <v>3361</v>
      </c>
      <c r="C40" s="108">
        <v>571.9485272240405</v>
      </c>
      <c r="E40" s="113"/>
      <c r="F40" s="114"/>
      <c r="G40" s="115"/>
      <c r="H40" s="1"/>
      <c r="I40" s="1"/>
      <c r="J40" s="1"/>
      <c r="K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6" thickBot="1" x14ac:dyDescent="0.4">
      <c r="A41" s="104" t="s">
        <v>609</v>
      </c>
      <c r="B41" s="109">
        <v>1</v>
      </c>
      <c r="C41" s="108">
        <v>35</v>
      </c>
      <c r="D41" s="120"/>
      <c r="E41" s="113"/>
      <c r="F41" s="114"/>
      <c r="G41" s="115"/>
      <c r="H41" s="1"/>
      <c r="I41" s="1"/>
      <c r="J41" s="1"/>
      <c r="K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6" thickBot="1" x14ac:dyDescent="0.4">
      <c r="A42" s="104" t="s">
        <v>608</v>
      </c>
      <c r="B42" s="109">
        <v>27</v>
      </c>
      <c r="C42" s="108">
        <v>1595.4814814814815</v>
      </c>
      <c r="E42" s="113"/>
      <c r="F42" s="114"/>
      <c r="G42" s="115"/>
      <c r="H42" s="1"/>
      <c r="I42" s="1"/>
      <c r="J42" s="1"/>
      <c r="K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6" thickBot="1" x14ac:dyDescent="0.4">
      <c r="A43" s="104" t="s">
        <v>605</v>
      </c>
      <c r="B43" s="109">
        <v>38</v>
      </c>
      <c r="C43" s="108">
        <v>29.473684210526315</v>
      </c>
      <c r="E43" s="113"/>
      <c r="F43" s="114"/>
      <c r="G43" s="115"/>
      <c r="H43" s="1"/>
      <c r="I43" s="1"/>
      <c r="J43" s="1"/>
      <c r="K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4" spans="1:55" ht="15.5" thickBot="1" x14ac:dyDescent="0.4">
      <c r="A44" s="118" t="s">
        <v>625</v>
      </c>
      <c r="B44" s="117">
        <v>7048</v>
      </c>
      <c r="C44" s="116">
        <v>482.88351305334845</v>
      </c>
      <c r="E44" s="113"/>
      <c r="F44" s="114"/>
      <c r="G44" s="115"/>
      <c r="H44" s="1"/>
      <c r="I44" s="1"/>
      <c r="J44" s="1"/>
      <c r="K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row>
    <row r="45" spans="1:55" ht="16" thickBot="1" x14ac:dyDescent="0.4">
      <c r="A45" s="104" t="s">
        <v>538</v>
      </c>
      <c r="B45" s="109">
        <v>113</v>
      </c>
      <c r="C45" s="108">
        <v>409.69026548672565</v>
      </c>
      <c r="E45" s="113"/>
      <c r="F45" s="114"/>
      <c r="G45" s="115"/>
      <c r="H45" s="1"/>
      <c r="I45" s="1"/>
      <c r="J45" s="1"/>
      <c r="K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row>
    <row r="46" spans="1:55" ht="16" thickBot="1" x14ac:dyDescent="0.4">
      <c r="A46" s="104" t="s">
        <v>606</v>
      </c>
      <c r="B46" s="109">
        <v>6905</v>
      </c>
      <c r="C46" s="108">
        <v>485.80318609703113</v>
      </c>
      <c r="E46" s="113"/>
      <c r="F46" s="114"/>
      <c r="G46" s="115"/>
      <c r="H46" s="1"/>
      <c r="I46" s="1"/>
      <c r="J46" s="1"/>
      <c r="K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row>
    <row r="47" spans="1:55" ht="16" thickBot="1" x14ac:dyDescent="0.4">
      <c r="A47" s="104" t="s">
        <v>608</v>
      </c>
      <c r="B47" s="109">
        <v>2</v>
      </c>
      <c r="C47" s="108">
        <v>967</v>
      </c>
      <c r="E47" s="113"/>
      <c r="F47" s="114"/>
      <c r="G47" s="115"/>
      <c r="H47" s="1"/>
      <c r="I47" s="1"/>
      <c r="J47" s="1"/>
      <c r="K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row>
    <row r="48" spans="1:55" ht="16" thickBot="1" x14ac:dyDescent="0.4">
      <c r="A48" s="104" t="s">
        <v>605</v>
      </c>
      <c r="B48" s="109">
        <v>28</v>
      </c>
      <c r="C48" s="108">
        <v>23.678571428571427</v>
      </c>
      <c r="E48" s="113"/>
      <c r="F48" s="114"/>
      <c r="G48" s="115"/>
      <c r="H48" s="1"/>
      <c r="I48" s="1"/>
      <c r="J48" s="1"/>
      <c r="K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row>
    <row r="49" spans="1:55" ht="15.5" thickBot="1" x14ac:dyDescent="0.4">
      <c r="A49" s="118" t="s">
        <v>624</v>
      </c>
      <c r="B49" s="117">
        <v>602</v>
      </c>
      <c r="C49" s="116">
        <v>947.98172757475083</v>
      </c>
      <c r="E49" s="113"/>
      <c r="F49" s="114"/>
      <c r="G49" s="115"/>
      <c r="H49" s="1"/>
      <c r="I49" s="1"/>
      <c r="J49" s="1"/>
      <c r="K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row>
    <row r="50" spans="1:55" ht="16" thickBot="1" x14ac:dyDescent="0.4">
      <c r="A50" s="104" t="s">
        <v>538</v>
      </c>
      <c r="B50" s="109">
        <v>9</v>
      </c>
      <c r="C50" s="108">
        <v>147</v>
      </c>
      <c r="E50" s="113"/>
      <c r="F50" s="114"/>
      <c r="G50" s="115"/>
      <c r="H50" s="1"/>
      <c r="I50" s="1"/>
      <c r="J50" s="1"/>
      <c r="K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row>
    <row r="51" spans="1:55" ht="16" thickBot="1" x14ac:dyDescent="0.4">
      <c r="A51" s="104" t="s">
        <v>606</v>
      </c>
      <c r="B51" s="109">
        <v>340</v>
      </c>
      <c r="C51" s="108">
        <v>355.90588235294115</v>
      </c>
      <c r="E51" s="113"/>
      <c r="F51" s="114"/>
      <c r="G51" s="115"/>
      <c r="H51" s="1"/>
      <c r="I51" s="1"/>
      <c r="J51" s="1"/>
      <c r="K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row>
    <row r="52" spans="1:55" ht="16" thickBot="1" x14ac:dyDescent="0.4">
      <c r="A52" s="104" t="s">
        <v>608</v>
      </c>
      <c r="B52" s="109">
        <v>253</v>
      </c>
      <c r="C52" s="108">
        <v>1772.1501976284585</v>
      </c>
      <c r="E52" s="113"/>
      <c r="F52" s="114"/>
      <c r="G52" s="115"/>
      <c r="H52" s="1"/>
      <c r="I52" s="1"/>
      <c r="J52" s="1"/>
      <c r="K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row>
    <row r="53" spans="1:55" ht="15.5" thickBot="1" x14ac:dyDescent="0.4">
      <c r="A53" s="118" t="s">
        <v>623</v>
      </c>
      <c r="B53" s="117">
        <v>13882</v>
      </c>
      <c r="C53" s="116">
        <v>695.04372568794122</v>
      </c>
      <c r="E53" s="113"/>
      <c r="F53" s="114"/>
      <c r="G53" s="115"/>
      <c r="H53" s="1"/>
      <c r="I53" s="1"/>
      <c r="J53" s="1"/>
      <c r="K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row>
    <row r="54" spans="1:55" ht="16" thickBot="1" x14ac:dyDescent="0.4">
      <c r="A54" s="104" t="s">
        <v>538</v>
      </c>
      <c r="B54" s="109">
        <v>430</v>
      </c>
      <c r="C54" s="108">
        <v>306.57674418604654</v>
      </c>
      <c r="D54" s="120"/>
      <c r="E54" s="113"/>
      <c r="F54" s="114"/>
      <c r="G54" s="115"/>
      <c r="H54" s="1"/>
      <c r="I54" s="1"/>
      <c r="J54" s="1"/>
      <c r="K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row>
    <row r="55" spans="1:55" ht="16" thickBot="1" x14ac:dyDescent="0.4">
      <c r="A55" s="104" t="s">
        <v>606</v>
      </c>
      <c r="B55" s="109">
        <v>12698</v>
      </c>
      <c r="C55" s="108">
        <v>620.19459757442121</v>
      </c>
      <c r="E55" s="113"/>
      <c r="F55" s="114"/>
      <c r="G55" s="115"/>
      <c r="H55" s="1"/>
      <c r="I55" s="1"/>
      <c r="J55" s="1"/>
      <c r="K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row>
    <row r="56" spans="1:55" ht="16" thickBot="1" x14ac:dyDescent="0.4">
      <c r="A56" s="104" t="s">
        <v>609</v>
      </c>
      <c r="B56" s="109">
        <v>3</v>
      </c>
      <c r="C56" s="108">
        <v>277</v>
      </c>
      <c r="E56" s="113"/>
      <c r="F56" s="114"/>
      <c r="G56" s="115"/>
      <c r="H56" s="1"/>
      <c r="I56" s="1"/>
      <c r="J56" s="1"/>
      <c r="K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row>
    <row r="57" spans="1:55" ht="16" thickBot="1" x14ac:dyDescent="0.4">
      <c r="A57" s="104" t="s">
        <v>608</v>
      </c>
      <c r="B57" s="109">
        <v>708</v>
      </c>
      <c r="C57" s="108">
        <v>2316.0395480225989</v>
      </c>
      <c r="E57" s="113"/>
      <c r="F57" s="114"/>
      <c r="G57" s="115"/>
      <c r="H57" s="1"/>
      <c r="I57" s="1"/>
      <c r="J57" s="1"/>
      <c r="K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row>
    <row r="58" spans="1:55" ht="16" thickBot="1" x14ac:dyDescent="0.4">
      <c r="A58" s="104" t="s">
        <v>605</v>
      </c>
      <c r="B58" s="109">
        <v>43</v>
      </c>
      <c r="C58" s="108">
        <v>22.11627906976744</v>
      </c>
      <c r="E58" s="113"/>
      <c r="F58" s="114"/>
      <c r="G58" s="115"/>
      <c r="H58" s="1"/>
      <c r="I58" s="1"/>
      <c r="J58" s="1"/>
      <c r="K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row>
    <row r="59" spans="1:55" ht="15.5" thickBot="1" x14ac:dyDescent="0.4">
      <c r="A59" s="118" t="s">
        <v>177</v>
      </c>
      <c r="B59" s="117">
        <v>2358</v>
      </c>
      <c r="C59" s="116">
        <v>471.02417302798983</v>
      </c>
      <c r="E59" s="113"/>
      <c r="F59" s="114"/>
      <c r="G59" s="115"/>
      <c r="H59" s="1"/>
      <c r="I59" s="1"/>
      <c r="J59" s="1"/>
      <c r="K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row>
    <row r="60" spans="1:55" ht="16" thickBot="1" x14ac:dyDescent="0.4">
      <c r="A60" s="104" t="s">
        <v>538</v>
      </c>
      <c r="B60" s="109">
        <v>156</v>
      </c>
      <c r="C60" s="108">
        <v>192.23717948717947</v>
      </c>
      <c r="E60" s="113"/>
      <c r="F60" s="114"/>
      <c r="G60" s="115"/>
      <c r="H60" s="1"/>
      <c r="I60" s="1"/>
      <c r="J60" s="1"/>
      <c r="K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row>
    <row r="61" spans="1:55" ht="16" thickBot="1" x14ac:dyDescent="0.4">
      <c r="A61" s="104" t="s">
        <v>606</v>
      </c>
      <c r="B61" s="109">
        <v>2191</v>
      </c>
      <c r="C61" s="108">
        <v>491.06298493838432</v>
      </c>
      <c r="E61" s="113"/>
      <c r="F61" s="114"/>
      <c r="G61" s="115"/>
      <c r="H61" s="1"/>
      <c r="I61" s="1"/>
      <c r="J61" s="1"/>
      <c r="K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row>
    <row r="62" spans="1:55" ht="16" thickBot="1" x14ac:dyDescent="0.4">
      <c r="A62" s="104" t="s">
        <v>609</v>
      </c>
      <c r="B62" s="109">
        <v>1</v>
      </c>
      <c r="C62" s="108">
        <v>59</v>
      </c>
      <c r="E62" s="113"/>
      <c r="F62" s="114"/>
      <c r="G62" s="115"/>
      <c r="H62" s="1"/>
      <c r="I62" s="1"/>
      <c r="J62" s="1"/>
      <c r="K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row>
    <row r="63" spans="1:55" ht="16" thickBot="1" x14ac:dyDescent="0.4">
      <c r="A63" s="104" t="s">
        <v>608</v>
      </c>
      <c r="B63" s="109">
        <v>3</v>
      </c>
      <c r="C63" s="108">
        <v>1554.3333333333333</v>
      </c>
      <c r="E63" s="113"/>
      <c r="F63" s="114"/>
      <c r="G63" s="115"/>
      <c r="H63" s="1"/>
      <c r="I63" s="1"/>
      <c r="J63" s="1"/>
      <c r="K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row>
    <row r="64" spans="1:55" ht="16" thickBot="1" x14ac:dyDescent="0.4">
      <c r="A64" s="104" t="s">
        <v>605</v>
      </c>
      <c r="B64" s="109">
        <v>7</v>
      </c>
      <c r="C64" s="108">
        <v>6.4285714285714288</v>
      </c>
      <c r="E64" s="113"/>
      <c r="F64" s="114"/>
      <c r="G64" s="115"/>
      <c r="H64" s="1"/>
      <c r="I64" s="1"/>
      <c r="J64" s="1"/>
      <c r="K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row>
    <row r="65" spans="1:55" ht="15.5" thickBot="1" x14ac:dyDescent="0.4">
      <c r="A65" s="118" t="s">
        <v>622</v>
      </c>
      <c r="B65" s="117">
        <v>2924</v>
      </c>
      <c r="C65" s="116">
        <v>511.68125854993161</v>
      </c>
      <c r="E65" s="113"/>
      <c r="F65" s="114"/>
      <c r="G65" s="115"/>
      <c r="H65" s="1"/>
      <c r="I65" s="1"/>
      <c r="J65" s="1"/>
      <c r="K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row>
    <row r="66" spans="1:55" ht="16" thickBot="1" x14ac:dyDescent="0.4">
      <c r="A66" s="104" t="s">
        <v>538</v>
      </c>
      <c r="B66" s="109">
        <v>26</v>
      </c>
      <c r="C66" s="108">
        <v>306.07692307692309</v>
      </c>
      <c r="E66" s="113"/>
      <c r="F66" s="114"/>
      <c r="G66" s="115"/>
      <c r="H66" s="1"/>
      <c r="I66" s="1"/>
      <c r="J66" s="1"/>
      <c r="K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row>
    <row r="67" spans="1:55" ht="16" thickBot="1" x14ac:dyDescent="0.4">
      <c r="A67" s="104" t="s">
        <v>606</v>
      </c>
      <c r="B67" s="109">
        <v>2797</v>
      </c>
      <c r="C67" s="108">
        <v>478.07293528780838</v>
      </c>
      <c r="E67" s="113"/>
      <c r="F67" s="114"/>
      <c r="G67" s="115"/>
      <c r="H67" s="1"/>
      <c r="I67" s="1"/>
      <c r="J67" s="1"/>
      <c r="K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row>
    <row r="68" spans="1:55" ht="17.5" customHeight="1" thickBot="1" x14ac:dyDescent="0.4">
      <c r="A68" s="104" t="s">
        <v>654</v>
      </c>
      <c r="B68" s="109">
        <v>17</v>
      </c>
      <c r="C68" s="108">
        <v>920.76470588235293</v>
      </c>
      <c r="E68" s="113"/>
      <c r="F68" s="114"/>
      <c r="G68" s="115"/>
      <c r="H68" s="1"/>
      <c r="I68" s="1"/>
      <c r="J68" s="1"/>
      <c r="K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row>
    <row r="69" spans="1:55" ht="16" thickBot="1" x14ac:dyDescent="0.4">
      <c r="A69" s="104" t="s">
        <v>608</v>
      </c>
      <c r="B69" s="109">
        <v>61</v>
      </c>
      <c r="C69" s="108">
        <v>2204.7213114754099</v>
      </c>
      <c r="E69" s="113"/>
      <c r="F69" s="114"/>
      <c r="G69" s="115"/>
      <c r="H69" s="1"/>
      <c r="I69" s="1"/>
      <c r="J69" s="1"/>
      <c r="K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0" spans="1:55" ht="16" thickBot="1" x14ac:dyDescent="0.4">
      <c r="A70" s="104" t="s">
        <v>605</v>
      </c>
      <c r="B70" s="111">
        <v>23</v>
      </c>
      <c r="C70" s="110">
        <v>38.565217391304351</v>
      </c>
      <c r="E70" s="113"/>
      <c r="F70" s="114"/>
      <c r="G70" s="115"/>
      <c r="H70" s="1"/>
      <c r="I70" s="1"/>
      <c r="J70" s="1"/>
      <c r="K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row>
    <row r="71" spans="1:55" ht="16" thickBot="1" x14ac:dyDescent="0.4">
      <c r="A71" s="118" t="s">
        <v>621</v>
      </c>
      <c r="B71" s="106">
        <v>10017</v>
      </c>
      <c r="C71" s="105">
        <v>833.78147149845267</v>
      </c>
      <c r="E71" s="113"/>
      <c r="F71" s="114"/>
      <c r="G71" s="115"/>
      <c r="H71" s="1"/>
      <c r="I71" s="1"/>
      <c r="J71" s="1"/>
      <c r="K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row>
    <row r="72" spans="1:55" ht="16" thickBot="1" x14ac:dyDescent="0.4">
      <c r="A72" s="104" t="s">
        <v>538</v>
      </c>
      <c r="B72" s="109">
        <v>94</v>
      </c>
      <c r="C72" s="108">
        <v>487.39361702127661</v>
      </c>
      <c r="E72" s="113"/>
      <c r="F72" s="114"/>
      <c r="G72" s="115"/>
      <c r="H72" s="1"/>
      <c r="I72" s="1"/>
      <c r="J72" s="1"/>
      <c r="K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row>
    <row r="73" spans="1:55" ht="16" thickBot="1" x14ac:dyDescent="0.4">
      <c r="A73" s="104" t="s">
        <v>606</v>
      </c>
      <c r="B73" s="109">
        <v>9343</v>
      </c>
      <c r="C73" s="108">
        <v>732.12126725891039</v>
      </c>
      <c r="E73" s="113"/>
      <c r="F73" s="114"/>
      <c r="G73" s="115"/>
      <c r="H73" s="1"/>
      <c r="I73" s="1"/>
      <c r="J73" s="1"/>
      <c r="K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row>
    <row r="74" spans="1:55" ht="16" thickBot="1" x14ac:dyDescent="0.4">
      <c r="A74" s="104" t="s">
        <v>608</v>
      </c>
      <c r="B74" s="109">
        <v>580</v>
      </c>
      <c r="C74" s="108">
        <v>2527.5258620689656</v>
      </c>
      <c r="E74" s="113"/>
      <c r="F74" s="114"/>
      <c r="G74" s="115"/>
      <c r="H74" s="1"/>
      <c r="I74" s="1"/>
      <c r="J74" s="1"/>
      <c r="K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row>
    <row r="75" spans="1:55" ht="15.5" thickBot="1" x14ac:dyDescent="0.4">
      <c r="A75" s="118" t="s">
        <v>207</v>
      </c>
      <c r="B75" s="117">
        <v>2935</v>
      </c>
      <c r="C75" s="116">
        <v>263.14344122657582</v>
      </c>
      <c r="E75" s="113"/>
      <c r="F75" s="114"/>
      <c r="G75" s="115"/>
      <c r="H75" s="1"/>
      <c r="I75" s="1"/>
      <c r="J75" s="1"/>
      <c r="K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row>
    <row r="76" spans="1:55" ht="16" thickBot="1" x14ac:dyDescent="0.4">
      <c r="A76" s="104" t="s">
        <v>538</v>
      </c>
      <c r="B76" s="109">
        <v>1183</v>
      </c>
      <c r="C76" s="108">
        <v>51.449704142011832</v>
      </c>
      <c r="E76" s="113"/>
      <c r="F76" s="114"/>
      <c r="G76" s="115"/>
      <c r="H76" s="1"/>
      <c r="I76" s="1"/>
      <c r="J76" s="1"/>
      <c r="K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row>
    <row r="77" spans="1:55" ht="16" thickBot="1" x14ac:dyDescent="0.4">
      <c r="A77" s="104" t="s">
        <v>606</v>
      </c>
      <c r="B77" s="109">
        <v>1558</v>
      </c>
      <c r="C77" s="108">
        <v>280.13414634146341</v>
      </c>
      <c r="E77" s="113"/>
      <c r="F77" s="114"/>
      <c r="G77" s="115"/>
      <c r="H77" s="1"/>
      <c r="I77" s="1"/>
      <c r="J77" s="1"/>
      <c r="K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row>
    <row r="78" spans="1:55" ht="16" thickBot="1" x14ac:dyDescent="0.4">
      <c r="A78" s="104" t="s">
        <v>608</v>
      </c>
      <c r="B78" s="109">
        <v>192</v>
      </c>
      <c r="C78" s="108">
        <v>1431.8072916666667</v>
      </c>
      <c r="D78" s="120"/>
      <c r="E78" s="113"/>
      <c r="F78" s="114"/>
      <c r="G78" s="115"/>
      <c r="H78" s="1"/>
      <c r="I78" s="1"/>
      <c r="J78" s="1"/>
      <c r="K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row>
    <row r="79" spans="1:55" ht="16" thickBot="1" x14ac:dyDescent="0.4">
      <c r="A79" s="104" t="s">
        <v>605</v>
      </c>
      <c r="B79" s="109">
        <v>2</v>
      </c>
      <c r="C79" s="108">
        <v>52.5</v>
      </c>
      <c r="E79" s="113"/>
      <c r="F79" s="114"/>
      <c r="G79" s="115"/>
      <c r="H79" s="1"/>
      <c r="I79" s="1"/>
      <c r="J79" s="1"/>
      <c r="K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row>
    <row r="80" spans="1:55" ht="15.5" thickBot="1" x14ac:dyDescent="0.4">
      <c r="A80" s="118" t="s">
        <v>620</v>
      </c>
      <c r="B80" s="117">
        <v>13995</v>
      </c>
      <c r="C80" s="116">
        <v>212.84194355126832</v>
      </c>
      <c r="E80" s="113"/>
      <c r="F80" s="114"/>
      <c r="G80" s="115"/>
      <c r="H80" s="1"/>
      <c r="I80" s="1"/>
      <c r="J80" s="1"/>
      <c r="K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row>
    <row r="81" spans="1:55" ht="16" thickBot="1" x14ac:dyDescent="0.4">
      <c r="A81" s="104" t="s">
        <v>538</v>
      </c>
      <c r="B81" s="109">
        <v>2814</v>
      </c>
      <c r="C81" s="108">
        <v>33.760483297796732</v>
      </c>
      <c r="E81" s="113"/>
      <c r="F81" s="114"/>
      <c r="G81" s="115"/>
      <c r="H81" s="1"/>
      <c r="I81" s="1"/>
      <c r="J81" s="1"/>
      <c r="K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row>
    <row r="82" spans="1:55" ht="16" thickBot="1" x14ac:dyDescent="0.4">
      <c r="A82" s="104" t="s">
        <v>606</v>
      </c>
      <c r="B82" s="109">
        <v>11025</v>
      </c>
      <c r="C82" s="108">
        <v>257.81396825396826</v>
      </c>
      <c r="E82" s="113"/>
      <c r="F82" s="114"/>
      <c r="G82" s="115"/>
      <c r="H82" s="1"/>
      <c r="I82" s="1"/>
      <c r="J82" s="1"/>
      <c r="K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row>
    <row r="83" spans="1:55" ht="16" thickBot="1" x14ac:dyDescent="0.4">
      <c r="A83" s="104" t="s">
        <v>609</v>
      </c>
      <c r="B83" s="109">
        <v>122</v>
      </c>
      <c r="C83" s="108">
        <v>331.13934426229508</v>
      </c>
      <c r="E83" s="113"/>
      <c r="F83" s="114"/>
      <c r="G83" s="115"/>
      <c r="H83" s="1"/>
      <c r="I83" s="1"/>
      <c r="J83" s="1"/>
      <c r="K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row>
    <row r="84" spans="1:55" ht="16" thickBot="1" x14ac:dyDescent="0.4">
      <c r="A84" s="104" t="s">
        <v>608</v>
      </c>
      <c r="B84" s="109">
        <v>1</v>
      </c>
      <c r="C84" s="108">
        <v>638</v>
      </c>
      <c r="E84" s="113"/>
      <c r="F84" s="114"/>
      <c r="G84" s="115"/>
      <c r="H84" s="1"/>
      <c r="I84" s="1"/>
      <c r="J84" s="1"/>
      <c r="K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row>
    <row r="85" spans="1:55" ht="16" thickBot="1" x14ac:dyDescent="0.4">
      <c r="A85" s="104" t="s">
        <v>605</v>
      </c>
      <c r="B85" s="109">
        <v>33</v>
      </c>
      <c r="C85" s="108">
        <v>8.6363636363636367</v>
      </c>
      <c r="E85" s="113"/>
      <c r="F85" s="114"/>
      <c r="G85" s="115"/>
      <c r="H85" s="1"/>
      <c r="I85" s="1"/>
      <c r="J85" s="1"/>
      <c r="K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row>
    <row r="86" spans="1:55" ht="15.5" thickBot="1" x14ac:dyDescent="0.4">
      <c r="A86" s="118" t="s">
        <v>253</v>
      </c>
      <c r="B86" s="117">
        <v>2727</v>
      </c>
      <c r="C86" s="116">
        <v>363.58635863586358</v>
      </c>
      <c r="E86" s="113"/>
      <c r="F86" s="114"/>
      <c r="G86" s="115"/>
      <c r="H86" s="1"/>
      <c r="I86" s="1"/>
      <c r="J86" s="1"/>
      <c r="K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row>
    <row r="87" spans="1:55" ht="16" thickBot="1" x14ac:dyDescent="0.4">
      <c r="A87" s="104" t="s">
        <v>538</v>
      </c>
      <c r="B87" s="109">
        <v>354</v>
      </c>
      <c r="C87" s="108">
        <v>389.16101694915255</v>
      </c>
      <c r="E87" s="113"/>
      <c r="F87" s="114"/>
      <c r="G87" s="115"/>
      <c r="H87" s="1"/>
      <c r="I87" s="1"/>
      <c r="J87" s="1"/>
      <c r="K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row>
    <row r="88" spans="1:55" ht="16" thickBot="1" x14ac:dyDescent="0.4">
      <c r="A88" s="104" t="s">
        <v>606</v>
      </c>
      <c r="B88" s="109">
        <v>2365</v>
      </c>
      <c r="C88" s="108">
        <v>360.93023255813955</v>
      </c>
      <c r="E88" s="113"/>
      <c r="F88" s="114"/>
      <c r="G88" s="115"/>
      <c r="H88" s="1"/>
      <c r="I88" s="1"/>
      <c r="J88" s="1"/>
      <c r="K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row>
    <row r="89" spans="1:55" ht="16" thickBot="1" x14ac:dyDescent="0.4">
      <c r="A89" s="104" t="s">
        <v>605</v>
      </c>
      <c r="B89" s="109">
        <v>8</v>
      </c>
      <c r="C89" s="108">
        <v>17.125</v>
      </c>
      <c r="E89" s="113"/>
      <c r="F89" s="114"/>
      <c r="G89" s="115"/>
      <c r="H89" s="1"/>
      <c r="I89" s="1"/>
      <c r="J89" s="1"/>
      <c r="K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row>
    <row r="90" spans="1:55" ht="15.5" thickBot="1" x14ac:dyDescent="0.4">
      <c r="A90" s="118" t="s">
        <v>619</v>
      </c>
      <c r="B90" s="117">
        <v>11440</v>
      </c>
      <c r="C90" s="116">
        <v>509.98505244755245</v>
      </c>
      <c r="E90" s="113"/>
      <c r="F90" s="114"/>
      <c r="G90" s="115"/>
      <c r="H90" s="1"/>
      <c r="I90" s="1"/>
      <c r="J90" s="1"/>
      <c r="K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row>
    <row r="91" spans="1:55" ht="16" thickBot="1" x14ac:dyDescent="0.4">
      <c r="A91" s="104" t="s">
        <v>538</v>
      </c>
      <c r="B91" s="109">
        <v>605</v>
      </c>
      <c r="C91" s="108">
        <v>262.33719008264461</v>
      </c>
      <c r="E91" s="113"/>
      <c r="F91" s="114"/>
      <c r="G91" s="115"/>
      <c r="H91" s="1"/>
      <c r="I91" s="1"/>
      <c r="J91" s="1"/>
      <c r="K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row>
    <row r="92" spans="1:55" ht="16" thickBot="1" x14ac:dyDescent="0.4">
      <c r="A92" s="104" t="s">
        <v>606</v>
      </c>
      <c r="B92" s="109">
        <v>9834</v>
      </c>
      <c r="C92" s="108">
        <v>414.74577994712223</v>
      </c>
      <c r="E92" s="113"/>
      <c r="F92" s="114"/>
      <c r="G92" s="115"/>
      <c r="H92" s="1"/>
      <c r="I92" s="1"/>
      <c r="J92" s="1"/>
      <c r="K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row>
    <row r="93" spans="1:55" ht="16" thickBot="1" x14ac:dyDescent="0.4">
      <c r="A93" s="104" t="s">
        <v>654</v>
      </c>
      <c r="B93" s="109">
        <v>25</v>
      </c>
      <c r="C93" s="108">
        <v>584.44000000000005</v>
      </c>
      <c r="E93" s="113"/>
      <c r="F93" s="114"/>
      <c r="G93" s="115"/>
      <c r="H93" s="1"/>
      <c r="I93" s="1"/>
      <c r="J93" s="1"/>
      <c r="K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row>
    <row r="94" spans="1:55" ht="16" thickBot="1" x14ac:dyDescent="0.4">
      <c r="A94" s="104" t="s">
        <v>608</v>
      </c>
      <c r="B94" s="109">
        <v>935</v>
      </c>
      <c r="C94" s="108">
        <v>1691.614973262032</v>
      </c>
      <c r="E94" s="113"/>
      <c r="F94" s="114"/>
      <c r="G94" s="115"/>
      <c r="H94" s="1"/>
      <c r="I94" s="1"/>
      <c r="J94" s="1"/>
      <c r="K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row>
    <row r="95" spans="1:55" ht="16" thickBot="1" x14ac:dyDescent="0.4">
      <c r="A95" s="104" t="s">
        <v>605</v>
      </c>
      <c r="B95" s="109">
        <v>41</v>
      </c>
      <c r="C95" s="108">
        <v>15.463414634146341</v>
      </c>
      <c r="E95" s="113"/>
      <c r="F95" s="114"/>
      <c r="G95" s="115"/>
      <c r="H95" s="1"/>
      <c r="I95" s="1"/>
      <c r="J95" s="1"/>
      <c r="K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row>
    <row r="96" spans="1:55" ht="15.5" thickBot="1" x14ac:dyDescent="0.4">
      <c r="A96" s="118" t="s">
        <v>292</v>
      </c>
      <c r="B96" s="117">
        <v>18321</v>
      </c>
      <c r="C96" s="116">
        <v>437.57595109437256</v>
      </c>
      <c r="E96" s="113"/>
      <c r="F96" s="114"/>
      <c r="G96" s="115"/>
      <c r="H96" s="1"/>
      <c r="I96" s="1"/>
      <c r="J96" s="1"/>
      <c r="K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row>
    <row r="97" spans="1:55" ht="16" thickBot="1" x14ac:dyDescent="0.4">
      <c r="A97" s="104" t="s">
        <v>538</v>
      </c>
      <c r="B97" s="109">
        <v>433</v>
      </c>
      <c r="C97" s="108">
        <v>325.32332563510391</v>
      </c>
      <c r="E97" s="113"/>
      <c r="F97" s="114"/>
      <c r="G97" s="115"/>
      <c r="H97" s="1"/>
      <c r="I97" s="1"/>
      <c r="J97" s="1"/>
      <c r="K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row>
    <row r="98" spans="1:55" ht="16" thickBot="1" x14ac:dyDescent="0.4">
      <c r="A98" s="104" t="s">
        <v>606</v>
      </c>
      <c r="B98" s="109">
        <v>17856</v>
      </c>
      <c r="C98" s="108">
        <v>439.99036738351253</v>
      </c>
      <c r="E98" s="113"/>
      <c r="F98" s="114"/>
      <c r="G98" s="115"/>
      <c r="H98" s="1"/>
      <c r="I98" s="1"/>
      <c r="J98" s="1"/>
      <c r="K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row>
    <row r="99" spans="1:55" ht="16" thickBot="1" x14ac:dyDescent="0.4">
      <c r="A99" s="104" t="s">
        <v>609</v>
      </c>
      <c r="B99" s="109">
        <v>1</v>
      </c>
      <c r="C99" s="108">
        <v>297</v>
      </c>
      <c r="E99" s="113"/>
      <c r="F99" s="114"/>
      <c r="G99" s="115"/>
      <c r="H99" s="1"/>
      <c r="I99" s="1"/>
      <c r="J99" s="1"/>
      <c r="K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row>
    <row r="100" spans="1:55" ht="16" thickBot="1" x14ac:dyDescent="0.4">
      <c r="A100" s="104" t="s">
        <v>608</v>
      </c>
      <c r="B100" s="109">
        <v>15</v>
      </c>
      <c r="C100" s="108">
        <v>1270.0666666666666</v>
      </c>
      <c r="E100" s="113"/>
      <c r="F100" s="114"/>
      <c r="G100" s="115"/>
      <c r="H100" s="1"/>
      <c r="I100" s="1"/>
      <c r="J100" s="1"/>
      <c r="K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row>
    <row r="101" spans="1:55" ht="16" thickBot="1" x14ac:dyDescent="0.4">
      <c r="A101" s="104" t="s">
        <v>605</v>
      </c>
      <c r="B101" s="109">
        <v>16</v>
      </c>
      <c r="C101" s="108">
        <v>9.25</v>
      </c>
      <c r="E101" s="113"/>
      <c r="F101" s="114"/>
      <c r="G101" s="115"/>
      <c r="H101" s="1"/>
      <c r="I101" s="1"/>
      <c r="J101" s="1"/>
      <c r="K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row>
    <row r="102" spans="1:55" ht="15.5" thickBot="1" x14ac:dyDescent="0.4">
      <c r="A102" s="118" t="s">
        <v>618</v>
      </c>
      <c r="B102" s="117">
        <v>4817</v>
      </c>
      <c r="C102" s="116">
        <v>553.03383848868589</v>
      </c>
      <c r="E102" s="113"/>
      <c r="F102" s="114"/>
      <c r="G102" s="115"/>
      <c r="H102" s="1"/>
      <c r="I102" s="1"/>
      <c r="J102" s="1"/>
      <c r="K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row>
    <row r="103" spans="1:55" ht="16" thickBot="1" x14ac:dyDescent="0.4">
      <c r="A103" s="104" t="s">
        <v>538</v>
      </c>
      <c r="B103" s="109">
        <v>215</v>
      </c>
      <c r="C103" s="108">
        <v>263.2</v>
      </c>
      <c r="E103" s="113"/>
      <c r="F103" s="114"/>
      <c r="G103" s="115"/>
      <c r="H103" s="1"/>
      <c r="I103" s="1"/>
      <c r="J103" s="1"/>
      <c r="K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row>
    <row r="104" spans="1:55" ht="16" thickBot="1" x14ac:dyDescent="0.4">
      <c r="A104" s="104" t="s">
        <v>606</v>
      </c>
      <c r="B104" s="109">
        <v>4532</v>
      </c>
      <c r="C104" s="108">
        <v>561.24183583406887</v>
      </c>
      <c r="E104" s="113"/>
      <c r="F104" s="114"/>
      <c r="G104" s="115"/>
      <c r="H104" s="1"/>
      <c r="I104" s="1"/>
      <c r="J104" s="1"/>
      <c r="K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row>
    <row r="105" spans="1:55" ht="16" thickBot="1" x14ac:dyDescent="0.4">
      <c r="A105" s="104" t="s">
        <v>608</v>
      </c>
      <c r="B105" s="109">
        <v>35</v>
      </c>
      <c r="C105" s="108">
        <v>1799.9428571428571</v>
      </c>
      <c r="E105" s="113"/>
      <c r="F105" s="114"/>
      <c r="G105" s="115"/>
      <c r="H105" s="1"/>
      <c r="I105" s="1"/>
      <c r="J105" s="1"/>
      <c r="K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row>
    <row r="106" spans="1:55" ht="16" thickBot="1" x14ac:dyDescent="0.4">
      <c r="A106" s="104" t="s">
        <v>605</v>
      </c>
      <c r="B106" s="109">
        <v>35</v>
      </c>
      <c r="C106" s="108">
        <v>23.714285714285715</v>
      </c>
      <c r="E106" s="113"/>
      <c r="F106" s="114"/>
      <c r="G106" s="115"/>
      <c r="H106" s="1"/>
      <c r="I106" s="1"/>
      <c r="J106" s="1"/>
      <c r="K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row>
    <row r="107" spans="1:55" ht="15.5" thickBot="1" x14ac:dyDescent="0.4">
      <c r="A107" s="118" t="s">
        <v>617</v>
      </c>
      <c r="B107" s="117">
        <v>8818</v>
      </c>
      <c r="C107" s="116">
        <v>557.04184622363346</v>
      </c>
      <c r="E107" s="113"/>
      <c r="F107" s="114"/>
      <c r="G107" s="115"/>
      <c r="H107" s="1"/>
      <c r="I107" s="1"/>
      <c r="J107" s="1"/>
      <c r="K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row>
    <row r="108" spans="1:55" ht="16" thickBot="1" x14ac:dyDescent="0.4">
      <c r="A108" s="104" t="s">
        <v>538</v>
      </c>
      <c r="B108" s="109">
        <v>362</v>
      </c>
      <c r="C108" s="108">
        <v>525.07182320441984</v>
      </c>
      <c r="E108" s="113"/>
      <c r="F108" s="114"/>
      <c r="G108" s="115"/>
      <c r="H108" s="1"/>
      <c r="I108" s="1"/>
      <c r="J108" s="1"/>
      <c r="K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row>
    <row r="109" spans="1:55" ht="16" thickBot="1" x14ac:dyDescent="0.4">
      <c r="A109" s="104" t="s">
        <v>606</v>
      </c>
      <c r="B109" s="109">
        <v>8279</v>
      </c>
      <c r="C109" s="108">
        <v>525.00555622659738</v>
      </c>
      <c r="E109" s="113"/>
      <c r="F109" s="114"/>
      <c r="G109" s="115"/>
      <c r="H109" s="1"/>
      <c r="I109" s="1"/>
      <c r="J109" s="1"/>
      <c r="K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row>
    <row r="110" spans="1:55" ht="16" thickBot="1" x14ac:dyDescent="0.4">
      <c r="A110" s="104" t="s">
        <v>609</v>
      </c>
      <c r="B110" s="109">
        <v>2</v>
      </c>
      <c r="C110" s="108">
        <v>483.5</v>
      </c>
      <c r="E110" s="113"/>
      <c r="F110" s="114"/>
      <c r="G110" s="115"/>
      <c r="H110" s="1"/>
      <c r="I110" s="1"/>
      <c r="J110" s="1"/>
      <c r="K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row>
    <row r="111" spans="1:55" ht="16" thickBot="1" x14ac:dyDescent="0.4">
      <c r="A111" s="104" t="s">
        <v>608</v>
      </c>
      <c r="B111" s="109">
        <v>175</v>
      </c>
      <c r="C111" s="108">
        <v>2139.6057142857144</v>
      </c>
      <c r="E111" s="113"/>
      <c r="F111" s="114"/>
      <c r="G111" s="115"/>
      <c r="H111" s="1"/>
      <c r="I111" s="1"/>
      <c r="J111" s="1"/>
      <c r="K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row>
    <row r="112" spans="1:55" ht="15.5" thickBot="1" x14ac:dyDescent="0.4">
      <c r="A112" s="118" t="s">
        <v>616</v>
      </c>
      <c r="B112" s="117">
        <v>14081</v>
      </c>
      <c r="C112" s="116">
        <v>813.29365812087212</v>
      </c>
      <c r="E112" s="113"/>
      <c r="F112" s="114"/>
      <c r="G112" s="115"/>
      <c r="H112" s="1"/>
      <c r="I112" s="1"/>
      <c r="J112" s="1"/>
      <c r="K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row>
    <row r="113" spans="1:55" ht="16" thickBot="1" x14ac:dyDescent="0.4">
      <c r="A113" s="104" t="s">
        <v>538</v>
      </c>
      <c r="B113" s="109">
        <v>244</v>
      </c>
      <c r="C113" s="108">
        <v>422.28278688524591</v>
      </c>
      <c r="E113" s="113"/>
      <c r="F113" s="114"/>
      <c r="G113" s="115"/>
      <c r="H113" s="1"/>
      <c r="I113" s="1"/>
      <c r="J113" s="1"/>
      <c r="K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row>
    <row r="114" spans="1:55" ht="16" thickBot="1" x14ac:dyDescent="0.4">
      <c r="A114" s="104" t="s">
        <v>606</v>
      </c>
      <c r="B114" s="109">
        <v>12587</v>
      </c>
      <c r="C114" s="108">
        <v>669.79820449670297</v>
      </c>
      <c r="E114" s="113"/>
      <c r="F114" s="114"/>
      <c r="G114" s="115"/>
      <c r="H114" s="1"/>
      <c r="I114" s="1"/>
      <c r="J114" s="1"/>
      <c r="K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row>
    <row r="115" spans="1:55" ht="16" thickBot="1" x14ac:dyDescent="0.4">
      <c r="A115" s="104" t="s">
        <v>609</v>
      </c>
      <c r="B115" s="109">
        <v>6</v>
      </c>
      <c r="C115" s="108">
        <v>1111.8333333333333</v>
      </c>
      <c r="E115" s="113"/>
      <c r="F115" s="114"/>
      <c r="G115" s="115"/>
      <c r="H115" s="1"/>
      <c r="I115" s="1"/>
      <c r="J115" s="1"/>
      <c r="K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row>
    <row r="116" spans="1:55" ht="16" thickBot="1" x14ac:dyDescent="0.4">
      <c r="A116" s="104" t="s">
        <v>608</v>
      </c>
      <c r="B116" s="109">
        <v>1177</v>
      </c>
      <c r="C116" s="108">
        <v>2472.1971112999149</v>
      </c>
      <c r="E116" s="113"/>
      <c r="F116" s="114"/>
      <c r="G116" s="115"/>
      <c r="H116" s="1"/>
      <c r="I116" s="1"/>
      <c r="J116" s="1"/>
      <c r="K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row>
    <row r="117" spans="1:55" ht="16" thickBot="1" x14ac:dyDescent="0.4">
      <c r="A117" s="104" t="s">
        <v>605</v>
      </c>
      <c r="B117" s="109">
        <v>67</v>
      </c>
      <c r="C117" s="108">
        <v>26.17910447761194</v>
      </c>
      <c r="E117" s="113"/>
      <c r="F117" s="114"/>
      <c r="G117" s="115"/>
      <c r="H117" s="1"/>
      <c r="I117" s="1"/>
      <c r="J117" s="1"/>
      <c r="K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row>
    <row r="118" spans="1:55" ht="15.5" thickBot="1" x14ac:dyDescent="0.4">
      <c r="A118" s="118" t="s">
        <v>615</v>
      </c>
      <c r="B118" s="117">
        <v>8413</v>
      </c>
      <c r="C118" s="116">
        <v>499.55877808154048</v>
      </c>
      <c r="E118" s="113"/>
      <c r="F118" s="114"/>
      <c r="G118" s="115"/>
      <c r="H118" s="1"/>
      <c r="I118" s="1"/>
      <c r="J118" s="1"/>
      <c r="K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row>
    <row r="119" spans="1:55" ht="16" thickBot="1" x14ac:dyDescent="0.4">
      <c r="A119" s="104" t="s">
        <v>538</v>
      </c>
      <c r="B119" s="109">
        <v>22</v>
      </c>
      <c r="C119" s="108">
        <v>507.54545454545456</v>
      </c>
      <c r="E119" s="113"/>
      <c r="F119" s="114"/>
      <c r="G119" s="115"/>
      <c r="H119" s="1"/>
      <c r="I119" s="1"/>
      <c r="J119" s="1"/>
      <c r="K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row>
    <row r="120" spans="1:55" ht="16" thickBot="1" x14ac:dyDescent="0.4">
      <c r="A120" s="104" t="s">
        <v>606</v>
      </c>
      <c r="B120" s="109">
        <v>8370</v>
      </c>
      <c r="C120" s="108">
        <v>496.88972520908004</v>
      </c>
      <c r="E120" s="113"/>
      <c r="F120" s="114"/>
      <c r="G120" s="115"/>
      <c r="L120"/>
    </row>
    <row r="121" spans="1:55" ht="16" thickBot="1" x14ac:dyDescent="0.4">
      <c r="A121" s="104" t="s">
        <v>608</v>
      </c>
      <c r="B121" s="109">
        <v>18</v>
      </c>
      <c r="C121" s="108">
        <v>1811.6111111111111</v>
      </c>
      <c r="E121" s="113"/>
      <c r="F121" s="114"/>
      <c r="G121" s="115"/>
    </row>
    <row r="122" spans="1:55" ht="16" thickBot="1" x14ac:dyDescent="0.4">
      <c r="A122" s="104" t="s">
        <v>605</v>
      </c>
      <c r="B122" s="109">
        <v>3</v>
      </c>
      <c r="C122" s="108">
        <v>15.333333333333334</v>
      </c>
      <c r="E122" s="113"/>
      <c r="F122" s="114"/>
      <c r="G122" s="115"/>
    </row>
    <row r="123" spans="1:55" ht="15.5" thickBot="1" x14ac:dyDescent="0.4">
      <c r="A123" s="118" t="s">
        <v>614</v>
      </c>
      <c r="B123" s="117">
        <v>6172</v>
      </c>
      <c r="C123" s="116">
        <v>163.50826312378484</v>
      </c>
      <c r="E123" s="113"/>
      <c r="F123" s="114"/>
    </row>
    <row r="124" spans="1:55" ht="16" thickBot="1" x14ac:dyDescent="0.4">
      <c r="A124" s="104" t="s">
        <v>538</v>
      </c>
      <c r="B124" s="109">
        <v>112</v>
      </c>
      <c r="C124" s="108">
        <v>138.26785714285714</v>
      </c>
      <c r="E124" s="113"/>
      <c r="F124" s="114"/>
    </row>
    <row r="125" spans="1:55" ht="16" thickBot="1" x14ac:dyDescent="0.4">
      <c r="A125" s="104" t="s">
        <v>606</v>
      </c>
      <c r="B125" s="109">
        <v>5957</v>
      </c>
      <c r="C125" s="108">
        <v>165.27060600973644</v>
      </c>
      <c r="E125" s="113"/>
      <c r="F125" s="114"/>
    </row>
    <row r="126" spans="1:55" ht="16" thickBot="1" x14ac:dyDescent="0.4">
      <c r="A126" s="104" t="s">
        <v>609</v>
      </c>
      <c r="B126" s="109">
        <v>28</v>
      </c>
      <c r="C126" s="108">
        <v>309.10714285714283</v>
      </c>
      <c r="E126" s="113"/>
      <c r="F126" s="114"/>
    </row>
    <row r="127" spans="1:55" ht="16" thickBot="1" x14ac:dyDescent="0.4">
      <c r="A127" s="104" t="s">
        <v>605</v>
      </c>
      <c r="B127" s="109">
        <v>75</v>
      </c>
      <c r="C127" s="108">
        <v>6.8666666666666663</v>
      </c>
      <c r="E127" s="113"/>
      <c r="F127" s="114"/>
    </row>
    <row r="128" spans="1:55" ht="15.5" thickBot="1" x14ac:dyDescent="0.4">
      <c r="A128" s="118" t="s">
        <v>400</v>
      </c>
      <c r="B128" s="117">
        <v>7152</v>
      </c>
      <c r="C128" s="116">
        <v>623.78159955257274</v>
      </c>
      <c r="E128" s="113"/>
      <c r="F128" s="114"/>
    </row>
    <row r="129" spans="1:12" ht="16" thickBot="1" x14ac:dyDescent="0.4">
      <c r="A129" s="104" t="s">
        <v>538</v>
      </c>
      <c r="B129" s="109">
        <v>76</v>
      </c>
      <c r="C129" s="108">
        <v>591.77631578947364</v>
      </c>
      <c r="E129" s="113"/>
      <c r="F129" s="114"/>
    </row>
    <row r="130" spans="1:12" ht="16" thickBot="1" x14ac:dyDescent="0.4">
      <c r="A130" s="104" t="s">
        <v>606</v>
      </c>
      <c r="B130" s="109">
        <v>6975</v>
      </c>
      <c r="C130" s="108">
        <v>606.56888888888886</v>
      </c>
      <c r="E130" s="113"/>
      <c r="F130" s="114"/>
    </row>
    <row r="131" spans="1:12" ht="16" thickBot="1" x14ac:dyDescent="0.4">
      <c r="A131" s="104" t="s">
        <v>608</v>
      </c>
      <c r="B131" s="109">
        <v>94</v>
      </c>
      <c r="C131" s="108">
        <v>1972.1914893617022</v>
      </c>
      <c r="E131" s="113"/>
      <c r="F131" s="114"/>
    </row>
    <row r="132" spans="1:12" ht="16" thickBot="1" x14ac:dyDescent="0.4">
      <c r="A132" s="104" t="s">
        <v>605</v>
      </c>
      <c r="B132" s="109">
        <v>7</v>
      </c>
      <c r="C132" s="108">
        <v>15.285714285714286</v>
      </c>
      <c r="E132" s="113"/>
      <c r="F132" s="114"/>
    </row>
    <row r="133" spans="1:12" ht="15.5" thickBot="1" x14ac:dyDescent="0.4">
      <c r="A133" s="118" t="s">
        <v>613</v>
      </c>
      <c r="B133" s="117">
        <v>13088</v>
      </c>
      <c r="C133" s="116">
        <v>183.99258863080684</v>
      </c>
      <c r="E133" s="113"/>
      <c r="F133" s="114"/>
    </row>
    <row r="134" spans="1:12" ht="16" thickBot="1" x14ac:dyDescent="0.4">
      <c r="A134" s="104" t="s">
        <v>538</v>
      </c>
      <c r="B134" s="109">
        <v>3417</v>
      </c>
      <c r="C134" s="108">
        <v>29.441322797775825</v>
      </c>
      <c r="E134" s="113"/>
      <c r="F134" s="114"/>
    </row>
    <row r="135" spans="1:12" ht="16" thickBot="1" x14ac:dyDescent="0.4">
      <c r="A135" s="104" t="s">
        <v>606</v>
      </c>
      <c r="B135" s="109">
        <v>9412</v>
      </c>
      <c r="C135" s="108">
        <v>234.84360390990224</v>
      </c>
      <c r="E135" s="113"/>
      <c r="F135" s="114"/>
    </row>
    <row r="136" spans="1:12" ht="16" thickBot="1" x14ac:dyDescent="0.4">
      <c r="A136" s="104" t="s">
        <v>609</v>
      </c>
      <c r="B136" s="109">
        <v>214</v>
      </c>
      <c r="C136" s="108">
        <v>350.24299065420558</v>
      </c>
      <c r="E136" s="113"/>
      <c r="F136" s="114"/>
    </row>
    <row r="137" spans="1:12" ht="16" thickBot="1" x14ac:dyDescent="0.4">
      <c r="A137" s="104" t="s">
        <v>608</v>
      </c>
      <c r="B137" s="109">
        <v>33</v>
      </c>
      <c r="C137" s="108">
        <v>663.78787878787875</v>
      </c>
      <c r="E137" s="113"/>
      <c r="F137" s="114"/>
    </row>
    <row r="138" spans="1:12" ht="16" thickBot="1" x14ac:dyDescent="0.4">
      <c r="A138" s="104" t="s">
        <v>605</v>
      </c>
      <c r="B138" s="109">
        <v>12</v>
      </c>
      <c r="C138" s="108">
        <v>24.083333333333332</v>
      </c>
      <c r="E138" s="113"/>
      <c r="F138" s="114"/>
    </row>
    <row r="139" spans="1:12" ht="15.5" thickBot="1" x14ac:dyDescent="0.4">
      <c r="A139" s="118" t="s">
        <v>135</v>
      </c>
      <c r="B139" s="117">
        <v>3314</v>
      </c>
      <c r="C139" s="116">
        <v>515.30687990343995</v>
      </c>
      <c r="E139" s="113"/>
    </row>
    <row r="140" spans="1:12" ht="16" thickBot="1" x14ac:dyDescent="0.4">
      <c r="A140" s="104" t="s">
        <v>538</v>
      </c>
      <c r="B140" s="109">
        <v>227</v>
      </c>
      <c r="C140" s="108">
        <v>540.75770925110135</v>
      </c>
      <c r="E140" s="113"/>
    </row>
    <row r="141" spans="1:12" ht="16" thickBot="1" x14ac:dyDescent="0.4">
      <c r="A141" s="104" t="s">
        <v>606</v>
      </c>
      <c r="B141" s="109">
        <v>2997</v>
      </c>
      <c r="C141" s="108">
        <v>466.96162829496166</v>
      </c>
      <c r="E141" s="113"/>
      <c r="J141" s="1"/>
      <c r="L141"/>
    </row>
    <row r="142" spans="1:12" ht="16" thickBot="1" x14ac:dyDescent="0.4">
      <c r="A142" s="104" t="s">
        <v>609</v>
      </c>
      <c r="B142" s="109">
        <v>5</v>
      </c>
      <c r="C142" s="108">
        <v>2113</v>
      </c>
      <c r="E142" s="113"/>
      <c r="J142" s="1"/>
      <c r="L142"/>
    </row>
    <row r="143" spans="1:12" ht="16" thickBot="1" x14ac:dyDescent="0.4">
      <c r="A143" s="104" t="s">
        <v>608</v>
      </c>
      <c r="B143" s="109">
        <v>80</v>
      </c>
      <c r="C143" s="108">
        <v>2185.4499999999998</v>
      </c>
      <c r="E143" s="113"/>
      <c r="J143" s="1"/>
      <c r="L143"/>
    </row>
    <row r="144" spans="1:12" ht="16" thickBot="1" x14ac:dyDescent="0.4">
      <c r="A144" s="104" t="s">
        <v>605</v>
      </c>
      <c r="B144" s="109">
        <v>5</v>
      </c>
      <c r="C144" s="108">
        <v>18</v>
      </c>
      <c r="E144" s="113"/>
      <c r="G144"/>
      <c r="J144" s="1"/>
      <c r="L144"/>
    </row>
    <row r="145" spans="1:7" ht="15.5" thickBot="1" x14ac:dyDescent="0.4">
      <c r="A145" s="118" t="s">
        <v>612</v>
      </c>
      <c r="B145" s="117">
        <v>18765</v>
      </c>
      <c r="C145" s="116">
        <v>762.87370103916862</v>
      </c>
      <c r="E145" s="113"/>
      <c r="G145"/>
    </row>
    <row r="146" spans="1:7" ht="16" thickBot="1" x14ac:dyDescent="0.4">
      <c r="A146" s="104" t="s">
        <v>538</v>
      </c>
      <c r="B146" s="109">
        <v>670</v>
      </c>
      <c r="C146" s="108">
        <v>465.14477611940299</v>
      </c>
      <c r="E146" s="113"/>
      <c r="G146"/>
    </row>
    <row r="147" spans="1:7" ht="16" thickBot="1" x14ac:dyDescent="0.4">
      <c r="A147" s="104" t="s">
        <v>606</v>
      </c>
      <c r="B147" s="109">
        <v>16005</v>
      </c>
      <c r="C147" s="108">
        <v>591.54364261168382</v>
      </c>
      <c r="E147" s="113"/>
      <c r="G147"/>
    </row>
    <row r="148" spans="1:7" ht="16" thickBot="1" x14ac:dyDescent="0.4">
      <c r="A148" s="104" t="s">
        <v>609</v>
      </c>
      <c r="B148" s="109">
        <v>1</v>
      </c>
      <c r="C148" s="108">
        <v>298</v>
      </c>
      <c r="E148" s="113"/>
    </row>
    <row r="149" spans="1:7" ht="16" thickBot="1" x14ac:dyDescent="0.4">
      <c r="A149" s="104" t="s">
        <v>608</v>
      </c>
      <c r="B149" s="109">
        <v>2074</v>
      </c>
      <c r="C149" s="108">
        <v>2186.8297974927677</v>
      </c>
      <c r="E149" s="113"/>
    </row>
    <row r="150" spans="1:7" ht="16" thickBot="1" x14ac:dyDescent="0.4">
      <c r="A150" s="104" t="s">
        <v>605</v>
      </c>
      <c r="B150" s="109">
        <v>15</v>
      </c>
      <c r="C150" s="108">
        <v>15.933333333333334</v>
      </c>
      <c r="D150" s="98"/>
      <c r="E150" s="113"/>
    </row>
    <row r="151" spans="1:7" ht="15.5" thickBot="1" x14ac:dyDescent="0.4">
      <c r="A151" s="118" t="s">
        <v>611</v>
      </c>
      <c r="B151" s="117">
        <v>7216</v>
      </c>
      <c r="C151" s="116">
        <v>739.68472838137473</v>
      </c>
      <c r="D151" s="98"/>
      <c r="E151" s="113"/>
    </row>
    <row r="152" spans="1:7" ht="16" thickBot="1" x14ac:dyDescent="0.4">
      <c r="A152" s="104" t="s">
        <v>538</v>
      </c>
      <c r="B152" s="109">
        <v>129</v>
      </c>
      <c r="C152" s="108">
        <v>279.82945736434107</v>
      </c>
      <c r="D152" s="98"/>
      <c r="E152" s="113"/>
    </row>
    <row r="153" spans="1:7" ht="16" thickBot="1" x14ac:dyDescent="0.4">
      <c r="A153" s="104" t="s">
        <v>606</v>
      </c>
      <c r="B153" s="109">
        <v>6756</v>
      </c>
      <c r="C153" s="108">
        <v>672.70293072824154</v>
      </c>
      <c r="D153" s="98"/>
      <c r="E153" s="97"/>
      <c r="F153"/>
    </row>
    <row r="154" spans="1:7" ht="16" thickBot="1" x14ac:dyDescent="0.4">
      <c r="A154" s="104" t="s">
        <v>608</v>
      </c>
      <c r="B154" s="109">
        <v>322</v>
      </c>
      <c r="C154" s="108">
        <v>2349.6863354037268</v>
      </c>
      <c r="E154" s="97"/>
      <c r="F154"/>
    </row>
    <row r="155" spans="1:7" ht="16" thickBot="1" x14ac:dyDescent="0.4">
      <c r="A155" s="104" t="s">
        <v>605</v>
      </c>
      <c r="B155" s="109">
        <v>9</v>
      </c>
      <c r="C155" s="108">
        <v>9.6666666666666661</v>
      </c>
      <c r="E155" s="97"/>
      <c r="F155"/>
    </row>
    <row r="156" spans="1:7" ht="15.5" thickBot="1" x14ac:dyDescent="0.4">
      <c r="A156" s="118" t="s">
        <v>610</v>
      </c>
      <c r="B156" s="117">
        <v>3467</v>
      </c>
      <c r="C156" s="116">
        <v>926.72050764349581</v>
      </c>
      <c r="E156" s="97"/>
      <c r="F156"/>
    </row>
    <row r="157" spans="1:7" ht="16" thickBot="1" x14ac:dyDescent="0.4">
      <c r="A157" s="104" t="s">
        <v>538</v>
      </c>
      <c r="B157" s="109">
        <v>124</v>
      </c>
      <c r="C157" s="108">
        <v>638.04032258064512</v>
      </c>
    </row>
    <row r="158" spans="1:7" ht="16" thickBot="1" x14ac:dyDescent="0.4">
      <c r="A158" s="104" t="s">
        <v>606</v>
      </c>
      <c r="B158" s="109">
        <v>3094</v>
      </c>
      <c r="C158" s="108">
        <v>813.13510019392368</v>
      </c>
    </row>
    <row r="159" spans="1:7" ht="16" thickBot="1" x14ac:dyDescent="0.4">
      <c r="A159" s="104" t="s">
        <v>608</v>
      </c>
      <c r="B159" s="109">
        <v>242</v>
      </c>
      <c r="C159" s="108">
        <v>2552.7190082644629</v>
      </c>
    </row>
    <row r="160" spans="1:7" ht="16" thickBot="1" x14ac:dyDescent="0.4">
      <c r="A160" s="104" t="s">
        <v>605</v>
      </c>
      <c r="B160" s="109">
        <v>7</v>
      </c>
      <c r="C160" s="108">
        <v>32.142857142857146</v>
      </c>
    </row>
    <row r="161" spans="1:3" ht="15.5" thickBot="1" x14ac:dyDescent="0.4">
      <c r="A161" s="118" t="s">
        <v>607</v>
      </c>
      <c r="B161" s="117">
        <v>4080</v>
      </c>
      <c r="C161" s="116">
        <v>580.66250000000002</v>
      </c>
    </row>
    <row r="162" spans="1:3" ht="16" thickBot="1" x14ac:dyDescent="0.4">
      <c r="A162" s="104" t="s">
        <v>538</v>
      </c>
      <c r="B162" s="109">
        <v>328</v>
      </c>
      <c r="C162" s="108">
        <v>516.29878048780483</v>
      </c>
    </row>
    <row r="163" spans="1:3" ht="16" thickBot="1" x14ac:dyDescent="0.4">
      <c r="A163" s="104" t="s">
        <v>606</v>
      </c>
      <c r="B163" s="109">
        <v>3720</v>
      </c>
      <c r="C163" s="108">
        <v>586.78655913978491</v>
      </c>
    </row>
    <row r="164" spans="1:3" ht="16" thickBot="1" x14ac:dyDescent="0.4">
      <c r="A164" s="104" t="s">
        <v>609</v>
      </c>
      <c r="B164" s="109">
        <v>2</v>
      </c>
      <c r="C164" s="108">
        <v>1803</v>
      </c>
    </row>
    <row r="165" spans="1:3" ht="16" thickBot="1" x14ac:dyDescent="0.4">
      <c r="A165" s="104" t="s">
        <v>608</v>
      </c>
      <c r="B165" s="109">
        <v>8</v>
      </c>
      <c r="C165" s="108">
        <v>1584.75</v>
      </c>
    </row>
    <row r="166" spans="1:3" ht="16" thickBot="1" x14ac:dyDescent="0.4">
      <c r="A166" s="163" t="s">
        <v>605</v>
      </c>
      <c r="B166" s="162">
        <v>22</v>
      </c>
      <c r="C166" s="161">
        <v>28.5</v>
      </c>
    </row>
    <row r="167" spans="1:3" x14ac:dyDescent="0.35">
      <c r="C167" s="113"/>
    </row>
    <row r="168" spans="1:3" x14ac:dyDescent="0.35">
      <c r="C168" s="113"/>
    </row>
    <row r="169" spans="1:3" x14ac:dyDescent="0.35">
      <c r="C169" s="113"/>
    </row>
  </sheetData>
  <mergeCells count="18">
    <mergeCell ref="E18:G18"/>
    <mergeCell ref="A17:C17"/>
    <mergeCell ref="A19:C19"/>
    <mergeCell ref="E19:G19"/>
    <mergeCell ref="E25:G25"/>
    <mergeCell ref="A7:C7"/>
    <mergeCell ref="A16:C16"/>
    <mergeCell ref="A1:G1"/>
    <mergeCell ref="A2:G3"/>
    <mergeCell ref="A4:G4"/>
    <mergeCell ref="E8:G8"/>
    <mergeCell ref="E14:G14"/>
    <mergeCell ref="A30:C30"/>
    <mergeCell ref="E24:G24"/>
    <mergeCell ref="A29:C29"/>
    <mergeCell ref="A28:C28"/>
    <mergeCell ref="A26:C26"/>
    <mergeCell ref="A27:C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AE84B-6DE0-494D-88E6-9553C5C2A73E}">
  <dimension ref="A1:AX164"/>
  <sheetViews>
    <sheetView showGridLines="0" topLeftCell="A114" zoomScaleNormal="100" zoomScaleSheetLayoutView="70" zoomScalePageLayoutView="90" workbookViewId="0">
      <selection activeCell="P111" sqref="P111"/>
    </sheetView>
  </sheetViews>
  <sheetFormatPr defaultRowHeight="14.5" x14ac:dyDescent="0.35"/>
  <cols>
    <col min="1" max="1" width="36.453125" customWidth="1"/>
    <col min="2" max="2" width="23.81640625" bestFit="1" customWidth="1"/>
    <col min="3" max="3" width="11.453125" customWidth="1"/>
    <col min="4" max="4" width="14.453125" customWidth="1"/>
    <col min="5" max="5" width="13.1796875" customWidth="1"/>
    <col min="6" max="6" width="12.81640625" customWidth="1"/>
    <col min="7" max="8" width="10.453125" customWidth="1"/>
    <col min="9" max="9" width="13.453125" customWidth="1"/>
    <col min="10" max="10" width="11.54296875" customWidth="1"/>
    <col min="12" max="12" width="8.81640625" bestFit="1" customWidth="1"/>
    <col min="13" max="13" width="9" bestFit="1" customWidth="1"/>
    <col min="14" max="14" width="13.54296875" customWidth="1"/>
    <col min="15" max="15" width="17.1796875" customWidth="1"/>
    <col min="16" max="16" width="10.453125" customWidth="1"/>
    <col min="25" max="25" width="8.81640625" customWidth="1"/>
    <col min="27" max="27" width="10.54296875" bestFit="1" customWidth="1"/>
  </cols>
  <sheetData>
    <row r="1" spans="1:50" s="198" customFormat="1" ht="27.75" customHeight="1" x14ac:dyDescent="0.3">
      <c r="A1" s="179" t="s">
        <v>452</v>
      </c>
      <c r="B1" s="179"/>
      <c r="C1" s="179"/>
      <c r="D1" s="179"/>
    </row>
    <row r="2" spans="1:50" s="200" customFormat="1" ht="45.75" customHeight="1" x14ac:dyDescent="0.3">
      <c r="A2" s="194" t="s">
        <v>1</v>
      </c>
      <c r="B2" s="194"/>
      <c r="C2" s="194"/>
      <c r="D2" s="194"/>
      <c r="E2" s="194"/>
      <c r="F2" s="194"/>
      <c r="G2" s="194"/>
      <c r="H2" s="194"/>
      <c r="I2" s="194"/>
      <c r="J2" s="194"/>
      <c r="K2" s="194"/>
      <c r="L2" s="194"/>
      <c r="M2" s="194"/>
      <c r="N2" s="194"/>
      <c r="O2" s="194"/>
      <c r="P2" s="194"/>
      <c r="Q2" s="199"/>
      <c r="R2" s="199"/>
      <c r="S2" s="199"/>
      <c r="T2" s="199"/>
      <c r="U2" s="199"/>
      <c r="V2" s="199"/>
    </row>
    <row r="3" spans="1:50" ht="31.5" customHeight="1" x14ac:dyDescent="0.35">
      <c r="A3" s="201" t="s">
        <v>666</v>
      </c>
      <c r="B3" s="201"/>
      <c r="C3" s="201"/>
      <c r="D3" s="201"/>
      <c r="E3" s="202"/>
      <c r="F3" s="202"/>
      <c r="G3" s="202"/>
      <c r="H3" s="202"/>
      <c r="I3" s="202"/>
      <c r="J3" s="202"/>
      <c r="K3" s="202"/>
      <c r="L3" s="202"/>
      <c r="M3" s="202"/>
      <c r="N3" s="202"/>
      <c r="O3" s="202"/>
      <c r="P3" s="202"/>
      <c r="Q3" s="202"/>
      <c r="R3" s="202"/>
      <c r="S3" s="202"/>
      <c r="T3" s="202"/>
      <c r="U3" s="202"/>
      <c r="V3" s="202"/>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s="198" customFormat="1" ht="30.75" customHeight="1" x14ac:dyDescent="0.3">
      <c r="A4" s="203"/>
      <c r="B4" s="203"/>
      <c r="C4" s="203"/>
      <c r="D4" s="203"/>
      <c r="E4" s="203"/>
      <c r="F4" s="203"/>
      <c r="G4" s="203"/>
      <c r="H4" s="203"/>
      <c r="I4" s="203"/>
      <c r="J4" s="203"/>
      <c r="K4" s="203"/>
      <c r="L4" s="203"/>
      <c r="M4" s="203"/>
      <c r="N4" s="203"/>
      <c r="O4" s="203"/>
      <c r="P4" s="203"/>
      <c r="Q4" s="203"/>
      <c r="R4" s="203"/>
      <c r="S4" s="203"/>
      <c r="T4" s="203"/>
      <c r="U4" s="203"/>
      <c r="V4" s="203"/>
      <c r="W4" s="204"/>
      <c r="X4" s="204"/>
      <c r="Y4" s="204"/>
      <c r="Z4" s="204"/>
    </row>
    <row r="5" spans="1:50" s="200" customFormat="1" ht="7.5" customHeight="1" thickBot="1" x14ac:dyDescent="0.35">
      <c r="A5" s="205"/>
      <c r="B5" s="205"/>
      <c r="C5" s="205"/>
      <c r="D5" s="205"/>
      <c r="E5" s="205"/>
      <c r="F5" s="205"/>
      <c r="G5" s="205"/>
      <c r="H5" s="205"/>
      <c r="I5" s="205"/>
      <c r="J5" s="205"/>
      <c r="K5" s="205"/>
      <c r="L5" s="205"/>
      <c r="M5" s="205"/>
      <c r="N5" s="205"/>
      <c r="O5" s="205"/>
      <c r="P5" s="205"/>
      <c r="Q5" s="205"/>
      <c r="R5" s="205"/>
      <c r="S5" s="205"/>
      <c r="T5" s="205"/>
      <c r="U5" s="205"/>
      <c r="V5" s="205"/>
      <c r="W5" s="206"/>
      <c r="X5" s="206"/>
      <c r="Y5" s="206"/>
      <c r="Z5" s="206"/>
    </row>
    <row r="6" spans="1:50" s="200" customFormat="1" ht="16.5" customHeight="1" x14ac:dyDescent="0.3">
      <c r="A6" s="207"/>
      <c r="B6" s="208"/>
      <c r="C6" s="208"/>
      <c r="D6" s="208"/>
      <c r="E6" s="208"/>
      <c r="F6" s="208"/>
      <c r="G6" s="208"/>
      <c r="H6" s="208"/>
      <c r="I6" s="208"/>
      <c r="J6" s="208"/>
      <c r="K6" s="208"/>
      <c r="L6" s="208"/>
      <c r="M6" s="208"/>
      <c r="N6" s="208"/>
      <c r="O6" s="208"/>
      <c r="P6" s="208"/>
      <c r="Q6" s="208"/>
      <c r="R6" s="208"/>
      <c r="S6" s="208"/>
      <c r="T6" s="208"/>
      <c r="U6" s="208"/>
      <c r="V6" s="209"/>
      <c r="W6" s="206"/>
      <c r="X6" s="206"/>
      <c r="Y6" s="206"/>
      <c r="Z6" s="206"/>
    </row>
    <row r="7" spans="1:50" s="198" customFormat="1" ht="16.5" customHeight="1" x14ac:dyDescent="0.3">
      <c r="A7" s="210"/>
      <c r="B7" s="211"/>
      <c r="C7" s="211"/>
      <c r="D7" s="211"/>
      <c r="E7" s="211"/>
      <c r="F7" s="211"/>
      <c r="G7" s="211"/>
      <c r="H7" s="211"/>
      <c r="J7" s="212"/>
      <c r="K7" s="212"/>
      <c r="L7" s="212"/>
      <c r="N7" s="211"/>
      <c r="O7" s="211"/>
      <c r="P7" s="211"/>
      <c r="Q7" s="211"/>
      <c r="R7" s="211"/>
      <c r="S7" s="211"/>
      <c r="T7" s="211"/>
      <c r="U7" s="211"/>
      <c r="V7" s="213"/>
      <c r="W7" s="214"/>
      <c r="X7" s="214"/>
      <c r="Y7" s="214"/>
      <c r="Z7" s="214"/>
    </row>
    <row r="8" spans="1:50" s="217" customFormat="1" ht="30.65" customHeight="1" x14ac:dyDescent="0.3">
      <c r="A8" s="215" t="s">
        <v>667</v>
      </c>
      <c r="B8" s="216"/>
      <c r="C8" s="216"/>
      <c r="D8" s="216"/>
      <c r="E8" s="87"/>
      <c r="F8" s="87"/>
      <c r="G8" s="216" t="s">
        <v>668</v>
      </c>
      <c r="H8" s="216"/>
      <c r="I8" s="216"/>
      <c r="J8" s="216"/>
      <c r="K8" s="216"/>
      <c r="M8" s="216" t="s">
        <v>669</v>
      </c>
      <c r="N8" s="216"/>
      <c r="O8" s="216"/>
      <c r="P8" s="216"/>
      <c r="Q8" s="216"/>
      <c r="T8" s="218"/>
      <c r="U8" s="218"/>
      <c r="V8" s="219"/>
      <c r="W8" s="220"/>
      <c r="X8" s="220"/>
      <c r="Y8" s="220"/>
      <c r="Z8" s="220"/>
      <c r="AB8" s="221"/>
      <c r="AC8" s="221"/>
    </row>
    <row r="9" spans="1:50" s="198" customFormat="1" ht="28.4" customHeight="1" x14ac:dyDescent="0.3">
      <c r="A9" s="222" t="s">
        <v>670</v>
      </c>
      <c r="B9" s="223" t="s">
        <v>671</v>
      </c>
      <c r="C9" s="223" t="s">
        <v>628</v>
      </c>
      <c r="D9" s="211"/>
      <c r="E9" s="211"/>
      <c r="F9" s="211"/>
      <c r="G9" s="224" t="s">
        <v>672</v>
      </c>
      <c r="H9" s="225"/>
      <c r="I9" s="226" t="s">
        <v>671</v>
      </c>
      <c r="J9" s="226" t="s">
        <v>628</v>
      </c>
      <c r="K9" s="227"/>
      <c r="L9" s="227"/>
      <c r="M9" s="224" t="s">
        <v>673</v>
      </c>
      <c r="N9" s="225"/>
      <c r="O9" s="228" t="s">
        <v>674</v>
      </c>
      <c r="P9" s="211"/>
      <c r="Q9" s="211"/>
      <c r="R9" s="211"/>
      <c r="S9" s="211"/>
      <c r="T9" s="211"/>
      <c r="U9" s="214"/>
      <c r="V9" s="219"/>
      <c r="W9" s="214"/>
      <c r="X9" s="214"/>
      <c r="Y9" s="214"/>
      <c r="Z9" s="214"/>
      <c r="AA9" s="214"/>
      <c r="AB9" s="229"/>
      <c r="AC9" s="229"/>
    </row>
    <row r="10" spans="1:50" s="198" customFormat="1" ht="16.5" customHeight="1" thickBot="1" x14ac:dyDescent="0.35">
      <c r="A10" s="230" t="s">
        <v>628</v>
      </c>
      <c r="B10" s="231">
        <f>SUM(B11:B14)</f>
        <v>34373</v>
      </c>
      <c r="C10" s="231">
        <f>SUM(C11:C14)</f>
        <v>34373</v>
      </c>
      <c r="D10" s="211"/>
      <c r="E10" s="211"/>
      <c r="F10" s="211"/>
      <c r="G10" s="232" t="s">
        <v>675</v>
      </c>
      <c r="H10" s="232"/>
      <c r="I10" s="233">
        <v>38.294347759712998</v>
      </c>
      <c r="J10" s="233">
        <v>38.294347759712998</v>
      </c>
      <c r="K10" s="234"/>
      <c r="L10" s="234"/>
      <c r="M10" s="235" t="s">
        <v>628</v>
      </c>
      <c r="N10" s="236"/>
      <c r="O10" s="237">
        <f>SUM(O11)</f>
        <v>9943</v>
      </c>
      <c r="P10" s="211"/>
      <c r="Q10" s="211"/>
      <c r="R10" s="211"/>
      <c r="S10" s="211"/>
      <c r="T10" s="211"/>
      <c r="U10" s="238"/>
      <c r="V10" s="219"/>
      <c r="W10" s="214"/>
      <c r="X10" s="214"/>
      <c r="Y10" s="214"/>
      <c r="Z10" s="214"/>
      <c r="AA10" s="214"/>
      <c r="AB10" s="229"/>
      <c r="AC10" s="229"/>
    </row>
    <row r="11" spans="1:50" s="198" customFormat="1" ht="13.4" customHeight="1" thickTop="1" x14ac:dyDescent="0.3">
      <c r="A11" s="239" t="s">
        <v>676</v>
      </c>
      <c r="B11" s="240">
        <v>17103</v>
      </c>
      <c r="C11" s="241">
        <f>SUM(B11)</f>
        <v>17103</v>
      </c>
      <c r="D11" s="211"/>
      <c r="E11" s="211"/>
      <c r="F11" s="242"/>
      <c r="G11" s="243"/>
      <c r="H11" s="244"/>
      <c r="I11" s="244"/>
      <c r="J11" s="244"/>
      <c r="K11" s="244"/>
      <c r="M11" s="245" t="s">
        <v>671</v>
      </c>
      <c r="N11" s="246"/>
      <c r="O11" s="247">
        <v>9943</v>
      </c>
      <c r="P11" s="211"/>
      <c r="Q11" s="211"/>
      <c r="R11" s="238"/>
      <c r="S11" s="238"/>
      <c r="T11" s="238"/>
      <c r="U11" s="214"/>
      <c r="V11" s="219"/>
      <c r="W11" s="214"/>
      <c r="X11" s="214"/>
      <c r="Y11" s="229"/>
      <c r="Z11" s="229"/>
    </row>
    <row r="12" spans="1:50" s="198" customFormat="1" ht="13.4" customHeight="1" x14ac:dyDescent="0.3">
      <c r="A12" s="248" t="s">
        <v>677</v>
      </c>
      <c r="B12" s="240">
        <v>10446</v>
      </c>
      <c r="C12" s="241">
        <f t="shared" ref="C12:C14" si="0">SUM(B12)</f>
        <v>10446</v>
      </c>
      <c r="D12" s="211"/>
      <c r="E12" s="211"/>
      <c r="M12" s="249"/>
      <c r="N12" s="249"/>
      <c r="O12" s="250"/>
      <c r="P12" s="211"/>
      <c r="Q12" s="211"/>
      <c r="R12" s="211"/>
      <c r="S12" s="211"/>
      <c r="T12" s="211"/>
      <c r="U12" s="238"/>
      <c r="V12" s="219"/>
      <c r="W12" s="251"/>
      <c r="X12" s="214"/>
      <c r="Y12" s="214"/>
      <c r="Z12" s="214"/>
      <c r="AA12" s="214"/>
      <c r="AB12" s="229"/>
      <c r="AC12" s="229"/>
    </row>
    <row r="13" spans="1:50" s="198" customFormat="1" ht="13.4" customHeight="1" x14ac:dyDescent="0.3">
      <c r="A13" s="248" t="s">
        <v>678</v>
      </c>
      <c r="B13" s="240">
        <v>5212</v>
      </c>
      <c r="C13" s="241">
        <f t="shared" si="0"/>
        <v>5212</v>
      </c>
      <c r="D13" s="211"/>
      <c r="E13" s="211"/>
      <c r="F13" s="211"/>
      <c r="G13" s="211"/>
      <c r="H13" s="211"/>
      <c r="I13" s="211"/>
      <c r="J13" s="211"/>
      <c r="Q13" s="211"/>
      <c r="R13" s="211"/>
      <c r="S13" s="211"/>
      <c r="T13" s="238"/>
      <c r="U13" s="211"/>
      <c r="V13" s="219"/>
      <c r="W13" s="252"/>
      <c r="X13" s="214"/>
      <c r="Y13" s="214"/>
      <c r="Z13" s="214"/>
      <c r="AA13" s="229"/>
      <c r="AB13" s="229"/>
    </row>
    <row r="14" spans="1:50" s="198" customFormat="1" ht="13.4" customHeight="1" x14ac:dyDescent="0.3">
      <c r="A14" s="248" t="s">
        <v>679</v>
      </c>
      <c r="B14" s="240">
        <v>1612</v>
      </c>
      <c r="C14" s="241">
        <f t="shared" si="0"/>
        <v>1612</v>
      </c>
      <c r="D14" s="211"/>
      <c r="E14" s="211"/>
      <c r="F14" s="211"/>
      <c r="G14" s="211"/>
      <c r="H14" s="211"/>
      <c r="I14" s="211"/>
      <c r="J14" s="211"/>
      <c r="K14" s="211"/>
      <c r="L14" s="211"/>
      <c r="M14" s="211"/>
      <c r="N14" s="211"/>
      <c r="O14" s="211"/>
      <c r="P14" s="211"/>
      <c r="Q14" s="211"/>
      <c r="R14" s="211"/>
      <c r="S14" s="211"/>
      <c r="T14" s="238"/>
      <c r="U14" s="211"/>
      <c r="V14" s="219"/>
      <c r="W14" s="252"/>
      <c r="X14" s="214"/>
      <c r="Y14" s="214"/>
      <c r="Z14" s="214"/>
      <c r="AA14" s="229"/>
      <c r="AB14" s="229"/>
    </row>
    <row r="15" spans="1:50" s="198" customFormat="1" ht="16.5" customHeight="1" x14ac:dyDescent="0.3">
      <c r="A15" s="253"/>
      <c r="B15" s="254"/>
      <c r="C15" s="254"/>
      <c r="D15" s="254"/>
      <c r="E15" s="254"/>
      <c r="F15" s="254"/>
      <c r="G15" s="211"/>
      <c r="H15" s="211"/>
      <c r="I15" s="211"/>
      <c r="J15" s="211"/>
      <c r="K15" s="211"/>
      <c r="L15" s="211"/>
      <c r="M15" s="211"/>
      <c r="N15" s="211"/>
      <c r="O15" s="211"/>
      <c r="P15" s="211"/>
      <c r="Q15" s="211"/>
      <c r="R15" s="211"/>
      <c r="S15" s="211"/>
      <c r="T15" s="211"/>
      <c r="U15" s="211"/>
      <c r="V15" s="219"/>
      <c r="W15" s="252"/>
      <c r="X15" s="214"/>
      <c r="Y15" s="214"/>
      <c r="Z15" s="214"/>
      <c r="AA15" s="214"/>
      <c r="AB15" s="229"/>
      <c r="AC15" s="229"/>
      <c r="AK15" s="229"/>
      <c r="AL15" s="229"/>
    </row>
    <row r="16" spans="1:50" s="198" customFormat="1" ht="16.5" customHeight="1" x14ac:dyDescent="0.3">
      <c r="A16" s="255"/>
      <c r="B16" s="256"/>
      <c r="C16" s="256"/>
      <c r="D16" s="256"/>
      <c r="E16" s="256"/>
      <c r="F16" s="256"/>
      <c r="G16" s="256"/>
      <c r="H16" s="256"/>
      <c r="I16" s="256"/>
      <c r="J16" s="256"/>
      <c r="K16" s="256"/>
      <c r="L16" s="256"/>
      <c r="M16" s="256"/>
      <c r="N16" s="256"/>
      <c r="O16" s="256"/>
      <c r="P16" s="256"/>
      <c r="Q16" s="256"/>
      <c r="R16" s="256"/>
      <c r="S16" s="256"/>
      <c r="T16" s="256"/>
      <c r="U16" s="256"/>
      <c r="V16" s="256"/>
      <c r="W16" s="252"/>
      <c r="X16" s="229"/>
      <c r="Y16" s="214"/>
      <c r="Z16" s="214"/>
      <c r="AK16" s="229"/>
    </row>
    <row r="17" spans="1:38" s="198" customFormat="1" ht="16.5" customHeight="1" x14ac:dyDescent="0.3">
      <c r="A17" s="210"/>
      <c r="B17" s="211"/>
      <c r="C17" s="211"/>
      <c r="D17" s="211"/>
      <c r="E17" s="211"/>
      <c r="F17" s="211"/>
      <c r="G17" s="211"/>
      <c r="H17" s="211"/>
      <c r="I17" s="211"/>
      <c r="J17" s="211"/>
      <c r="K17" s="211"/>
      <c r="L17" s="211"/>
      <c r="M17" s="211"/>
      <c r="N17" s="211"/>
      <c r="O17" s="211"/>
      <c r="P17" s="211"/>
      <c r="Q17" s="211"/>
      <c r="R17" s="211"/>
      <c r="S17" s="211"/>
      <c r="T17" s="211"/>
      <c r="U17" s="211"/>
      <c r="V17" s="213"/>
      <c r="W17" s="214"/>
      <c r="X17" s="214"/>
      <c r="Y17" s="214"/>
      <c r="Z17" s="214"/>
      <c r="AF17" s="229"/>
      <c r="AK17" s="229"/>
    </row>
    <row r="18" spans="1:38" s="259" customFormat="1" ht="27.65" customHeight="1" x14ac:dyDescent="0.3">
      <c r="A18" s="257" t="s">
        <v>680</v>
      </c>
      <c r="B18" s="258"/>
      <c r="C18" s="258"/>
      <c r="D18" s="258"/>
      <c r="E18" s="258"/>
      <c r="F18" s="258"/>
      <c r="I18" s="260" t="s">
        <v>681</v>
      </c>
      <c r="J18" s="260"/>
      <c r="K18" s="260"/>
      <c r="L18" s="260"/>
      <c r="M18" s="260"/>
      <c r="N18" s="260"/>
      <c r="O18" s="260"/>
      <c r="P18" s="260"/>
      <c r="Q18" s="260"/>
      <c r="R18" s="260"/>
      <c r="S18" s="260"/>
      <c r="T18" s="260"/>
      <c r="U18" s="260"/>
      <c r="V18" s="261"/>
      <c r="W18" s="262"/>
      <c r="X18" s="262"/>
      <c r="Y18" s="262"/>
      <c r="AE18" s="198"/>
      <c r="AF18" s="229"/>
      <c r="AG18" s="198"/>
      <c r="AH18" s="198"/>
      <c r="AI18" s="198"/>
      <c r="AJ18" s="198"/>
      <c r="AK18" s="198"/>
      <c r="AL18" s="229"/>
    </row>
    <row r="19" spans="1:38" s="200" customFormat="1" ht="28.75" customHeight="1" x14ac:dyDescent="0.3">
      <c r="A19" s="223" t="s">
        <v>682</v>
      </c>
      <c r="B19" s="223" t="s">
        <v>542</v>
      </c>
      <c r="C19" s="223" t="s">
        <v>683</v>
      </c>
      <c r="D19" s="223" t="s">
        <v>523</v>
      </c>
      <c r="E19" s="223" t="s">
        <v>684</v>
      </c>
      <c r="F19" s="223" t="s">
        <v>628</v>
      </c>
      <c r="I19" s="223" t="s">
        <v>685</v>
      </c>
      <c r="J19" s="223" t="s">
        <v>686</v>
      </c>
      <c r="K19" s="223" t="s">
        <v>687</v>
      </c>
      <c r="L19" s="223" t="s">
        <v>688</v>
      </c>
      <c r="M19" s="223" t="s">
        <v>689</v>
      </c>
      <c r="N19" s="223" t="s">
        <v>690</v>
      </c>
      <c r="O19" s="223" t="s">
        <v>691</v>
      </c>
      <c r="P19" s="223" t="s">
        <v>692</v>
      </c>
      <c r="Q19" s="223" t="s">
        <v>693</v>
      </c>
      <c r="R19" s="223" t="s">
        <v>694</v>
      </c>
      <c r="S19" s="223" t="s">
        <v>695</v>
      </c>
      <c r="T19" s="223" t="s">
        <v>696</v>
      </c>
      <c r="U19" s="223" t="s">
        <v>697</v>
      </c>
      <c r="V19" s="223" t="s">
        <v>628</v>
      </c>
      <c r="W19" s="263"/>
      <c r="X19" s="264"/>
      <c r="Y19" s="264"/>
      <c r="Z19" s="265"/>
      <c r="AA19" s="266"/>
      <c r="AB19" s="267"/>
      <c r="AC19" s="267"/>
      <c r="AD19" s="267"/>
      <c r="AE19" s="268"/>
      <c r="AF19" s="267"/>
      <c r="AG19" s="267"/>
      <c r="AH19" s="267"/>
      <c r="AI19" s="267"/>
      <c r="AJ19" s="267"/>
      <c r="AK19" s="267"/>
    </row>
    <row r="20" spans="1:38" s="200" customFormat="1" ht="18" customHeight="1" thickBot="1" x14ac:dyDescent="0.35">
      <c r="A20" s="230" t="s">
        <v>628</v>
      </c>
      <c r="B20" s="231">
        <f>SUM(B21:B23)</f>
        <v>12083</v>
      </c>
      <c r="C20" s="269">
        <f>IF(ISERROR(B20/F20),0,B20/F20)</f>
        <v>0.35152590696185959</v>
      </c>
      <c r="D20" s="231">
        <f>SUM(D21:D23)</f>
        <v>22290</v>
      </c>
      <c r="E20" s="269">
        <f>IF(ISERROR(D20/F20),0,D20/F20)</f>
        <v>0.64847409303814041</v>
      </c>
      <c r="F20" s="231">
        <f>B20+D20</f>
        <v>34373</v>
      </c>
      <c r="I20" s="270" t="s">
        <v>628</v>
      </c>
      <c r="J20" s="271">
        <f t="shared" ref="J20:U20" si="1">SUM(J21:J22)</f>
        <v>24114</v>
      </c>
      <c r="K20" s="272">
        <f t="shared" si="1"/>
        <v>17691</v>
      </c>
      <c r="L20" s="271">
        <f t="shared" si="1"/>
        <v>21084</v>
      </c>
      <c r="M20" s="271">
        <f t="shared" si="1"/>
        <v>20535</v>
      </c>
      <c r="N20" s="271">
        <f t="shared" si="1"/>
        <v>24434</v>
      </c>
      <c r="O20" s="271">
        <f t="shared" si="1"/>
        <v>22101</v>
      </c>
      <c r="P20" s="271">
        <f t="shared" si="1"/>
        <v>15310</v>
      </c>
      <c r="Q20" s="271">
        <f t="shared" si="1"/>
        <v>0</v>
      </c>
      <c r="R20" s="271">
        <f t="shared" si="1"/>
        <v>0</v>
      </c>
      <c r="S20" s="271">
        <f t="shared" si="1"/>
        <v>0</v>
      </c>
      <c r="T20" s="271">
        <f t="shared" si="1"/>
        <v>0</v>
      </c>
      <c r="U20" s="271">
        <f t="shared" si="1"/>
        <v>0</v>
      </c>
      <c r="V20" s="273">
        <f>SUM(J20:U20)</f>
        <v>145269</v>
      </c>
      <c r="W20" s="263"/>
      <c r="X20" s="263"/>
      <c r="Y20" s="264"/>
      <c r="Z20" s="264"/>
      <c r="AA20" s="267"/>
      <c r="AB20" s="267"/>
      <c r="AC20" s="267"/>
      <c r="AD20" s="267"/>
      <c r="AE20" s="268"/>
      <c r="AF20" s="267"/>
      <c r="AG20" s="267"/>
    </row>
    <row r="21" spans="1:38" s="200" customFormat="1" ht="15" customHeight="1" thickTop="1" x14ac:dyDescent="0.3">
      <c r="A21" s="239" t="s">
        <v>698</v>
      </c>
      <c r="B21" s="274">
        <v>7923</v>
      </c>
      <c r="C21" s="275">
        <f>IF(ISERROR(B21/F21),0,B21/F21)</f>
        <v>0.828765690376569</v>
      </c>
      <c r="D21" s="274">
        <v>1637</v>
      </c>
      <c r="E21" s="275">
        <f>IF(ISERROR(D21/F21),0,D21/F21)</f>
        <v>0.17123430962343097</v>
      </c>
      <c r="F21" s="276">
        <f>B21+D21</f>
        <v>9560</v>
      </c>
      <c r="I21" s="276" t="s">
        <v>523</v>
      </c>
      <c r="J21" s="277">
        <v>17275</v>
      </c>
      <c r="K21" s="277">
        <v>10921</v>
      </c>
      <c r="L21" s="277">
        <v>13349</v>
      </c>
      <c r="M21" s="277">
        <v>13999</v>
      </c>
      <c r="N21" s="277">
        <v>17047</v>
      </c>
      <c r="O21" s="277">
        <v>14557</v>
      </c>
      <c r="P21" s="277">
        <v>9712</v>
      </c>
      <c r="Q21" s="277">
        <v>0</v>
      </c>
      <c r="R21" s="277">
        <v>0</v>
      </c>
      <c r="S21" s="277">
        <v>0</v>
      </c>
      <c r="T21" s="277">
        <v>0</v>
      </c>
      <c r="U21" s="277">
        <v>0</v>
      </c>
      <c r="V21" s="278">
        <f>SUM(J21:U21)</f>
        <v>96860</v>
      </c>
      <c r="W21" s="263"/>
      <c r="X21" s="279"/>
      <c r="Y21" s="279"/>
      <c r="Z21" s="264"/>
      <c r="AA21" s="267"/>
      <c r="AB21" s="268"/>
      <c r="AC21" s="268"/>
      <c r="AD21" s="268"/>
      <c r="AE21" s="268"/>
      <c r="AF21" s="268"/>
      <c r="AG21" s="268"/>
      <c r="AH21" s="268"/>
      <c r="AI21" s="268"/>
      <c r="AJ21" s="268"/>
      <c r="AK21" s="268"/>
      <c r="AL21" s="268"/>
    </row>
    <row r="22" spans="1:38" s="200" customFormat="1" ht="15" customHeight="1" x14ac:dyDescent="0.3">
      <c r="A22" s="248" t="s">
        <v>699</v>
      </c>
      <c r="B22" s="280">
        <v>3179</v>
      </c>
      <c r="C22" s="281">
        <f>IF(ISERROR(B22/F22),0,B22/F22)</f>
        <v>0.80257510729613735</v>
      </c>
      <c r="D22" s="280">
        <v>782</v>
      </c>
      <c r="E22" s="281">
        <f>IF(ISERROR(D22/F22),0,D22/F22)</f>
        <v>0.19742489270386265</v>
      </c>
      <c r="F22" s="282">
        <f>B22+D22</f>
        <v>3961</v>
      </c>
      <c r="I22" s="282" t="s">
        <v>700</v>
      </c>
      <c r="J22" s="283">
        <v>6839</v>
      </c>
      <c r="K22" s="277">
        <v>6770</v>
      </c>
      <c r="L22" s="277">
        <v>7735</v>
      </c>
      <c r="M22" s="277">
        <v>6536</v>
      </c>
      <c r="N22" s="277">
        <v>7387</v>
      </c>
      <c r="O22" s="277">
        <v>7544</v>
      </c>
      <c r="P22" s="277">
        <v>5598</v>
      </c>
      <c r="Q22" s="277">
        <v>0</v>
      </c>
      <c r="R22" s="277">
        <v>0</v>
      </c>
      <c r="S22" s="277">
        <v>0</v>
      </c>
      <c r="T22" s="277">
        <v>0</v>
      </c>
      <c r="U22" s="277">
        <v>0</v>
      </c>
      <c r="V22" s="284">
        <f>SUM(J22:U22)</f>
        <v>48409</v>
      </c>
      <c r="W22" s="263"/>
      <c r="X22" s="279"/>
      <c r="Y22" s="279"/>
      <c r="Z22" s="279"/>
      <c r="AA22" s="268"/>
      <c r="AB22" s="268"/>
      <c r="AC22" s="268"/>
      <c r="AD22" s="268"/>
      <c r="AE22" s="268"/>
      <c r="AF22" s="268"/>
      <c r="AG22" s="268"/>
      <c r="AH22" s="268"/>
      <c r="AI22" s="268"/>
      <c r="AJ22" s="268"/>
      <c r="AK22" s="268"/>
      <c r="AL22" s="268"/>
    </row>
    <row r="23" spans="1:38" s="200" customFormat="1" ht="15" customHeight="1" x14ac:dyDescent="0.3">
      <c r="A23" s="248" t="s">
        <v>701</v>
      </c>
      <c r="B23" s="280">
        <v>981</v>
      </c>
      <c r="C23" s="281">
        <f>IF(ISERROR(B23/F23),0,B23/F23)</f>
        <v>4.7045846921158645E-2</v>
      </c>
      <c r="D23" s="280">
        <v>19871</v>
      </c>
      <c r="E23" s="281">
        <f>IF(ISERROR(D23/F23),0,D23/F23)</f>
        <v>0.95295415307884135</v>
      </c>
      <c r="F23" s="282">
        <f>B23+D23</f>
        <v>20852</v>
      </c>
      <c r="T23" s="214"/>
      <c r="U23" s="214"/>
      <c r="V23" s="285"/>
      <c r="W23" s="263"/>
      <c r="X23" s="279"/>
      <c r="Y23" s="279"/>
      <c r="Z23" s="279"/>
      <c r="AA23" s="268"/>
      <c r="AB23" s="268"/>
      <c r="AC23" s="268"/>
      <c r="AD23" s="268"/>
      <c r="AE23" s="268"/>
      <c r="AF23" s="268"/>
      <c r="AG23" s="268"/>
      <c r="AH23" s="268"/>
      <c r="AI23" s="268"/>
      <c r="AJ23" s="268"/>
      <c r="AK23" s="268"/>
      <c r="AL23" s="268"/>
    </row>
    <row r="24" spans="1:38" s="200" customFormat="1" ht="12" x14ac:dyDescent="0.3">
      <c r="A24" s="286"/>
      <c r="T24" s="214"/>
      <c r="U24" s="214"/>
      <c r="V24" s="285"/>
      <c r="W24" s="263"/>
      <c r="X24" s="263"/>
      <c r="Y24" s="279"/>
      <c r="Z24" s="279"/>
      <c r="AA24" s="268"/>
      <c r="AB24" s="268"/>
      <c r="AC24" s="268"/>
      <c r="AD24" s="268"/>
      <c r="AE24" s="268"/>
      <c r="AF24" s="268"/>
      <c r="AG24" s="268"/>
      <c r="AH24" s="268"/>
      <c r="AK24" s="268"/>
      <c r="AL24" s="268"/>
    </row>
    <row r="25" spans="1:38" s="198" customFormat="1" ht="16.5" customHeight="1" x14ac:dyDescent="0.3">
      <c r="A25" s="255"/>
      <c r="B25" s="256"/>
      <c r="C25" s="256"/>
      <c r="D25" s="256"/>
      <c r="E25" s="256"/>
      <c r="F25" s="256"/>
      <c r="G25" s="256"/>
      <c r="H25" s="256"/>
      <c r="I25" s="256"/>
      <c r="J25" s="256"/>
      <c r="K25" s="256"/>
      <c r="L25" s="256"/>
      <c r="M25" s="256"/>
      <c r="N25" s="256"/>
      <c r="O25" s="256"/>
      <c r="P25" s="256"/>
      <c r="Q25" s="256"/>
      <c r="R25" s="256"/>
      <c r="S25" s="256"/>
      <c r="T25" s="256"/>
      <c r="U25" s="256"/>
      <c r="V25" s="287"/>
      <c r="W25" s="214"/>
      <c r="X25" s="214"/>
      <c r="Y25" s="214"/>
      <c r="Z25" s="238"/>
      <c r="AA25" s="229"/>
      <c r="AB25" s="229"/>
      <c r="AC25" s="229"/>
      <c r="AD25" s="229"/>
      <c r="AE25" s="229"/>
      <c r="AF25" s="229"/>
      <c r="AG25" s="229"/>
    </row>
    <row r="26" spans="1:38" s="200" customFormat="1" ht="12" x14ac:dyDescent="0.3">
      <c r="A26" s="286"/>
      <c r="T26" s="214"/>
      <c r="U26" s="214"/>
      <c r="V26" s="285"/>
      <c r="W26" s="263"/>
      <c r="X26" s="263"/>
      <c r="Y26" s="263"/>
      <c r="Z26" s="279"/>
      <c r="AA26" s="268"/>
      <c r="AB26" s="268"/>
      <c r="AC26" s="268"/>
      <c r="AG26" s="268"/>
    </row>
    <row r="27" spans="1:38" s="198" customFormat="1" ht="21.65" customHeight="1" x14ac:dyDescent="0.3">
      <c r="A27" s="288" t="s">
        <v>702</v>
      </c>
      <c r="B27" s="289"/>
      <c r="C27" s="289"/>
      <c r="D27" s="289"/>
      <c r="E27" s="289"/>
      <c r="F27" s="290"/>
      <c r="H27" s="289" t="s">
        <v>703</v>
      </c>
      <c r="I27" s="289"/>
      <c r="J27" s="289"/>
      <c r="K27" s="289"/>
      <c r="L27" s="289"/>
      <c r="M27" s="290"/>
      <c r="N27" s="291" t="s">
        <v>704</v>
      </c>
      <c r="O27" s="291"/>
      <c r="P27" s="291"/>
      <c r="Q27" s="291"/>
      <c r="R27" s="291"/>
      <c r="S27" s="290"/>
      <c r="V27" s="292"/>
      <c r="W27" s="293"/>
      <c r="X27" s="294"/>
      <c r="Y27" s="294"/>
      <c r="Z27" s="294"/>
      <c r="AA27" s="295"/>
      <c r="AB27" s="295"/>
      <c r="AC27" s="295"/>
      <c r="AD27" s="295"/>
      <c r="AE27" s="229"/>
      <c r="AF27" s="229"/>
      <c r="AG27" s="229"/>
      <c r="AH27" s="295"/>
      <c r="AI27" s="295"/>
    </row>
    <row r="28" spans="1:38" s="200" customFormat="1" ht="37.5" customHeight="1" x14ac:dyDescent="0.3">
      <c r="A28" s="223" t="s">
        <v>705</v>
      </c>
      <c r="B28" s="223" t="s">
        <v>698</v>
      </c>
      <c r="C28" s="223" t="s">
        <v>699</v>
      </c>
      <c r="D28" s="223" t="s">
        <v>701</v>
      </c>
      <c r="E28" s="223" t="s">
        <v>628</v>
      </c>
      <c r="H28" s="296" t="s">
        <v>705</v>
      </c>
      <c r="I28" s="296"/>
      <c r="J28" s="228" t="s">
        <v>628</v>
      </c>
      <c r="K28" s="214"/>
      <c r="L28" s="214"/>
      <c r="M28" s="214"/>
      <c r="N28" s="297" t="s">
        <v>706</v>
      </c>
      <c r="O28" s="298"/>
      <c r="P28" s="299" t="s">
        <v>628</v>
      </c>
      <c r="U28" s="214"/>
      <c r="V28" s="300"/>
      <c r="W28" s="263"/>
      <c r="X28" s="263"/>
      <c r="Y28" s="263"/>
      <c r="Z28" s="268"/>
      <c r="AD28" s="268"/>
      <c r="AE28" s="268"/>
      <c r="AF28" s="268"/>
      <c r="AG28" s="268"/>
    </row>
    <row r="29" spans="1:38" s="200" customFormat="1" ht="15" customHeight="1" thickBot="1" x14ac:dyDescent="0.35">
      <c r="A29" s="230" t="s">
        <v>628</v>
      </c>
      <c r="B29" s="231">
        <f>SUM(B30:B30)</f>
        <v>36318</v>
      </c>
      <c r="C29" s="231">
        <f>SUM(C30:C30)</f>
        <v>13345</v>
      </c>
      <c r="D29" s="231">
        <f>SUM(D30:D30)</f>
        <v>95606</v>
      </c>
      <c r="E29" s="272">
        <f>SUM(B29:D29)</f>
        <v>145269</v>
      </c>
      <c r="H29" s="301" t="s">
        <v>628</v>
      </c>
      <c r="I29" s="301"/>
      <c r="J29" s="302">
        <f>SUM(J30:J30)</f>
        <v>142921</v>
      </c>
      <c r="K29" s="214"/>
      <c r="L29" s="214"/>
      <c r="M29" s="214"/>
      <c r="N29" s="303" t="s">
        <v>628</v>
      </c>
      <c r="O29" s="304"/>
      <c r="P29" s="305">
        <v>143811</v>
      </c>
      <c r="U29" s="238"/>
      <c r="V29" s="306"/>
      <c r="W29" s="263"/>
      <c r="X29" s="279"/>
      <c r="Y29" s="279"/>
      <c r="Z29" s="268"/>
      <c r="AA29" s="268"/>
      <c r="AB29" s="268"/>
      <c r="AC29" s="268"/>
      <c r="AD29" s="268"/>
      <c r="AE29" s="268"/>
      <c r="AF29" s="268"/>
      <c r="AG29" s="268"/>
      <c r="AH29" s="268"/>
      <c r="AI29" s="268"/>
      <c r="AJ29" s="268"/>
    </row>
    <row r="30" spans="1:38" s="200" customFormat="1" ht="14.5" customHeight="1" thickTop="1" x14ac:dyDescent="0.3">
      <c r="A30" s="248" t="s">
        <v>671</v>
      </c>
      <c r="B30" s="280">
        <v>36318</v>
      </c>
      <c r="C30" s="280">
        <v>13345</v>
      </c>
      <c r="D30" s="280">
        <v>95606</v>
      </c>
      <c r="E30" s="276">
        <f>SUM(B30:D30)</f>
        <v>145269</v>
      </c>
      <c r="F30" s="198"/>
      <c r="G30" s="198"/>
      <c r="H30" s="307" t="s">
        <v>671</v>
      </c>
      <c r="I30" s="307"/>
      <c r="J30" s="308">
        <v>142921</v>
      </c>
      <c r="K30" s="214"/>
      <c r="L30" s="214"/>
      <c r="M30" s="214"/>
      <c r="N30" s="307" t="s">
        <v>707</v>
      </c>
      <c r="O30" s="307"/>
      <c r="P30" s="308">
        <v>34020</v>
      </c>
      <c r="Q30" s="214"/>
      <c r="R30" s="214"/>
      <c r="U30" s="238"/>
      <c r="V30" s="306"/>
      <c r="W30" s="263"/>
      <c r="X30" s="279"/>
      <c r="Y30" s="279"/>
      <c r="Z30" s="268"/>
      <c r="AA30" s="268"/>
      <c r="AB30" s="268"/>
      <c r="AC30" s="268"/>
      <c r="AD30" s="268"/>
      <c r="AE30" s="268"/>
      <c r="AF30" s="268"/>
      <c r="AG30" s="268"/>
      <c r="AH30" s="268"/>
      <c r="AI30" s="268"/>
      <c r="AJ30" s="268"/>
    </row>
    <row r="31" spans="1:38" s="200" customFormat="1" ht="12" x14ac:dyDescent="0.3">
      <c r="A31" s="286"/>
      <c r="F31" s="198"/>
      <c r="G31" s="198"/>
      <c r="H31" s="198"/>
      <c r="K31" s="198"/>
      <c r="L31" s="214"/>
      <c r="M31" s="214"/>
      <c r="N31" s="214"/>
      <c r="O31" s="214"/>
      <c r="P31" s="214"/>
      <c r="Q31" s="214"/>
      <c r="R31" s="214"/>
      <c r="S31" s="214"/>
      <c r="T31" s="214"/>
      <c r="U31" s="238"/>
      <c r="V31" s="285"/>
      <c r="W31" s="263"/>
      <c r="X31" s="279"/>
      <c r="Y31" s="279"/>
      <c r="Z31" s="279"/>
      <c r="AA31" s="268"/>
      <c r="AB31" s="268"/>
      <c r="AC31" s="268"/>
      <c r="AD31" s="268"/>
      <c r="AE31" s="268"/>
      <c r="AF31" s="268"/>
      <c r="AG31" s="268"/>
    </row>
    <row r="32" spans="1:38" s="198" customFormat="1" ht="16.5" customHeight="1" x14ac:dyDescent="0.3">
      <c r="A32" s="255"/>
      <c r="B32" s="256"/>
      <c r="C32" s="256"/>
      <c r="D32" s="256"/>
      <c r="E32" s="256"/>
      <c r="F32" s="256"/>
      <c r="G32" s="256"/>
      <c r="H32" s="256"/>
      <c r="I32" s="256"/>
      <c r="J32" s="256"/>
      <c r="K32" s="256"/>
      <c r="L32" s="256"/>
      <c r="M32" s="256"/>
      <c r="N32" s="256"/>
      <c r="O32" s="256"/>
      <c r="P32" s="256"/>
      <c r="Q32" s="256"/>
      <c r="R32" s="256"/>
      <c r="S32" s="256"/>
      <c r="T32" s="256"/>
      <c r="U32" s="256"/>
      <c r="V32" s="287"/>
      <c r="W32" s="214"/>
      <c r="X32" s="214"/>
      <c r="Y32" s="214"/>
      <c r="Z32" s="238"/>
      <c r="AA32" s="229"/>
      <c r="AB32" s="229"/>
      <c r="AC32" s="229"/>
      <c r="AD32" s="229"/>
      <c r="AE32" s="229"/>
      <c r="AF32" s="229"/>
      <c r="AG32" s="229"/>
    </row>
    <row r="33" spans="1:45" s="200" customFormat="1" ht="12" x14ac:dyDescent="0.3">
      <c r="A33" s="286"/>
      <c r="F33" s="198"/>
      <c r="G33" s="198"/>
      <c r="H33" s="198"/>
      <c r="I33" s="268"/>
      <c r="K33" s="198"/>
      <c r="L33" s="214"/>
      <c r="M33" s="214"/>
      <c r="N33" s="214"/>
      <c r="O33" s="214"/>
      <c r="P33" s="214"/>
      <c r="Q33" s="214"/>
      <c r="R33" s="214"/>
      <c r="S33" s="214"/>
      <c r="T33" s="214"/>
      <c r="U33" s="214"/>
      <c r="V33" s="309"/>
      <c r="W33" s="263"/>
      <c r="X33" s="263"/>
      <c r="Y33" s="263"/>
      <c r="Z33" s="279"/>
      <c r="AA33" s="268"/>
      <c r="AB33" s="268"/>
      <c r="AC33" s="268"/>
      <c r="AD33" s="268"/>
      <c r="AE33" s="268"/>
    </row>
    <row r="34" spans="1:45" s="200" customFormat="1" ht="12" x14ac:dyDescent="0.3">
      <c r="A34" s="286"/>
      <c r="F34" s="198"/>
      <c r="G34" s="198"/>
      <c r="H34" s="198"/>
      <c r="I34" s="267"/>
      <c r="J34" s="267"/>
      <c r="K34" s="295"/>
      <c r="L34" s="310"/>
      <c r="M34" s="310"/>
      <c r="N34" s="310"/>
      <c r="O34" s="310"/>
      <c r="P34" s="310"/>
      <c r="Q34" s="310"/>
      <c r="R34" s="310"/>
      <c r="S34" s="310"/>
      <c r="T34" s="214"/>
      <c r="U34" s="214"/>
      <c r="V34" s="285"/>
      <c r="W34" s="263"/>
      <c r="X34" s="263"/>
      <c r="Y34" s="263"/>
      <c r="Z34" s="279"/>
      <c r="AB34" s="268"/>
      <c r="AC34" s="268"/>
      <c r="AE34" s="268"/>
    </row>
    <row r="35" spans="1:45" s="200" customFormat="1" ht="22.5" customHeight="1" x14ac:dyDescent="0.3">
      <c r="A35" s="215" t="s">
        <v>708</v>
      </c>
      <c r="B35" s="216"/>
      <c r="C35" s="216"/>
      <c r="D35" s="216"/>
      <c r="E35" s="216"/>
      <c r="F35" s="290"/>
      <c r="G35" s="198"/>
      <c r="H35" s="198"/>
      <c r="I35" s="198"/>
      <c r="J35" s="198"/>
      <c r="K35" s="198"/>
      <c r="L35" s="198"/>
      <c r="M35" s="198"/>
      <c r="N35" s="198"/>
      <c r="O35" s="198"/>
      <c r="P35" s="198"/>
      <c r="Q35" s="198"/>
      <c r="R35" s="229"/>
      <c r="S35" s="198"/>
      <c r="T35" s="198"/>
      <c r="U35" s="198"/>
      <c r="V35" s="311"/>
      <c r="W35" s="263"/>
      <c r="X35" s="263"/>
      <c r="Y35" s="263"/>
      <c r="Z35" s="279"/>
      <c r="AB35" s="268"/>
      <c r="AC35" s="268"/>
      <c r="AE35" s="268"/>
    </row>
    <row r="36" spans="1:45" s="200" customFormat="1" ht="38.5" customHeight="1" x14ac:dyDescent="0.3">
      <c r="A36" s="312" t="s">
        <v>709</v>
      </c>
      <c r="B36" s="223" t="s">
        <v>682</v>
      </c>
      <c r="C36" s="223" t="s">
        <v>686</v>
      </c>
      <c r="D36" s="223" t="s">
        <v>687</v>
      </c>
      <c r="E36" s="223" t="s">
        <v>688</v>
      </c>
      <c r="F36" s="223" t="s">
        <v>689</v>
      </c>
      <c r="G36" s="223" t="s">
        <v>690</v>
      </c>
      <c r="H36" s="223" t="s">
        <v>691</v>
      </c>
      <c r="I36" s="223" t="s">
        <v>692</v>
      </c>
      <c r="J36" s="223" t="s">
        <v>693</v>
      </c>
      <c r="K36" s="223" t="s">
        <v>694</v>
      </c>
      <c r="L36" s="223" t="s">
        <v>695</v>
      </c>
      <c r="M36" s="223" t="s">
        <v>696</v>
      </c>
      <c r="N36" s="223" t="s">
        <v>697</v>
      </c>
      <c r="O36" s="223" t="s">
        <v>628</v>
      </c>
      <c r="P36" s="198"/>
      <c r="Q36" s="198"/>
      <c r="R36" s="229"/>
      <c r="S36" s="198"/>
      <c r="T36" s="198"/>
      <c r="U36" s="198"/>
      <c r="V36" s="311"/>
      <c r="W36" s="198"/>
      <c r="X36" s="198"/>
      <c r="Y36" s="198"/>
      <c r="Z36" s="198"/>
      <c r="AA36" s="198"/>
      <c r="AB36" s="198"/>
      <c r="AC36" s="198"/>
      <c r="AD36" s="263"/>
      <c r="AE36" s="263"/>
      <c r="AI36" s="268"/>
      <c r="AJ36" s="268"/>
      <c r="AL36" s="268"/>
    </row>
    <row r="37" spans="1:45" s="200" customFormat="1" ht="15.75" customHeight="1" thickBot="1" x14ac:dyDescent="0.35">
      <c r="A37" s="313" t="s">
        <v>628</v>
      </c>
      <c r="B37" s="231"/>
      <c r="C37" s="314">
        <f t="shared" ref="C37:D37" si="2">SUM(C38,C50,C54,C58,C62,C66,C70,C74,C78,C82)</f>
        <v>20382</v>
      </c>
      <c r="D37" s="314">
        <f t="shared" si="2"/>
        <v>19637</v>
      </c>
      <c r="E37" s="314">
        <f>SUM(E38,E50,E54,E58,E62,E66,E70,E74,E78,E82)</f>
        <v>20286</v>
      </c>
      <c r="F37" s="314">
        <f>SUM(F38,F50,F54,F58,F62,F66,F70,F74,F78,F82)</f>
        <v>19299</v>
      </c>
      <c r="G37" s="314">
        <f t="shared" ref="G37:N37" si="3">SUM(G38,G50,G54,G58,G62,G66,G70,G74,G78,G82)</f>
        <v>22135</v>
      </c>
      <c r="H37" s="314">
        <f t="shared" si="3"/>
        <v>24396</v>
      </c>
      <c r="I37" s="314">
        <f t="shared" si="3"/>
        <v>16786</v>
      </c>
      <c r="J37" s="314">
        <f t="shared" si="3"/>
        <v>0</v>
      </c>
      <c r="K37" s="314">
        <f t="shared" si="3"/>
        <v>0</v>
      </c>
      <c r="L37" s="314">
        <f t="shared" si="3"/>
        <v>0</v>
      </c>
      <c r="M37" s="314">
        <f t="shared" si="3"/>
        <v>0</v>
      </c>
      <c r="N37" s="314">
        <f t="shared" si="3"/>
        <v>0</v>
      </c>
      <c r="O37" s="315">
        <f>SUM(C37:N37)</f>
        <v>142921</v>
      </c>
      <c r="P37" s="198"/>
      <c r="Q37" s="198"/>
      <c r="R37" s="229"/>
      <c r="S37" s="198"/>
      <c r="T37" s="198"/>
      <c r="U37" s="229"/>
      <c r="V37" s="316"/>
      <c r="W37" s="229"/>
      <c r="X37" s="229"/>
      <c r="Y37" s="229"/>
      <c r="Z37" s="229"/>
      <c r="AA37" s="229"/>
      <c r="AB37" s="229"/>
      <c r="AC37" s="229"/>
      <c r="AD37" s="279"/>
      <c r="AE37" s="279"/>
      <c r="AF37" s="268"/>
      <c r="AG37" s="268"/>
      <c r="AH37" s="268"/>
      <c r="AI37" s="268"/>
      <c r="AJ37" s="268"/>
      <c r="AL37" s="268"/>
      <c r="AP37" s="268"/>
      <c r="AQ37" s="268"/>
      <c r="AR37" s="268"/>
      <c r="AS37" s="268"/>
    </row>
    <row r="38" spans="1:45" s="200" customFormat="1" ht="15" customHeight="1" thickTop="1" x14ac:dyDescent="0.3">
      <c r="A38" s="317" t="s">
        <v>710</v>
      </c>
      <c r="B38" s="317" t="s">
        <v>628</v>
      </c>
      <c r="C38" s="318">
        <f t="shared" ref="C38:N38" si="4">SUM(C39:C41)</f>
        <v>941</v>
      </c>
      <c r="D38" s="318">
        <f t="shared" si="4"/>
        <v>940</v>
      </c>
      <c r="E38" s="318">
        <f t="shared" si="4"/>
        <v>981</v>
      </c>
      <c r="F38" s="318">
        <f t="shared" si="4"/>
        <v>690</v>
      </c>
      <c r="G38" s="318">
        <f t="shared" si="4"/>
        <v>852</v>
      </c>
      <c r="H38" s="318">
        <f t="shared" si="4"/>
        <v>1085</v>
      </c>
      <c r="I38" s="318">
        <f t="shared" si="4"/>
        <v>726</v>
      </c>
      <c r="J38" s="318">
        <f t="shared" si="4"/>
        <v>0</v>
      </c>
      <c r="K38" s="318">
        <f t="shared" si="4"/>
        <v>0</v>
      </c>
      <c r="L38" s="318">
        <f t="shared" si="4"/>
        <v>0</v>
      </c>
      <c r="M38" s="318">
        <f t="shared" si="4"/>
        <v>0</v>
      </c>
      <c r="N38" s="318">
        <f t="shared" si="4"/>
        <v>0</v>
      </c>
      <c r="O38" s="318">
        <f>SUM(C38:N38)</f>
        <v>6215</v>
      </c>
      <c r="P38" s="319"/>
      <c r="Q38" s="319"/>
      <c r="R38" s="229"/>
      <c r="S38" s="229"/>
      <c r="T38" s="229"/>
      <c r="U38" s="229"/>
      <c r="V38" s="316"/>
      <c r="W38" s="229"/>
      <c r="X38" s="229"/>
      <c r="Y38" s="229"/>
      <c r="Z38" s="229"/>
      <c r="AA38" s="229"/>
      <c r="AB38" s="229"/>
      <c r="AC38" s="229"/>
      <c r="AD38" s="279"/>
      <c r="AE38" s="279"/>
      <c r="AF38" s="268"/>
      <c r="AG38" s="268"/>
      <c r="AH38" s="268"/>
      <c r="AI38" s="268"/>
      <c r="AS38" s="268"/>
    </row>
    <row r="39" spans="1:45" s="200" customFormat="1" ht="15" customHeight="1" x14ac:dyDescent="0.3">
      <c r="A39" s="282"/>
      <c r="B39" s="282" t="s">
        <v>698</v>
      </c>
      <c r="C39" s="320">
        <v>183</v>
      </c>
      <c r="D39" s="320">
        <v>170</v>
      </c>
      <c r="E39" s="320">
        <v>185</v>
      </c>
      <c r="F39" s="320">
        <v>155</v>
      </c>
      <c r="G39" s="320">
        <v>173</v>
      </c>
      <c r="H39" s="320">
        <v>203</v>
      </c>
      <c r="I39" s="320">
        <v>131</v>
      </c>
      <c r="J39" s="320">
        <v>0</v>
      </c>
      <c r="K39" s="320">
        <v>0</v>
      </c>
      <c r="L39" s="321">
        <v>0</v>
      </c>
      <c r="M39" s="321">
        <v>0</v>
      </c>
      <c r="N39" s="321">
        <v>0</v>
      </c>
      <c r="O39" s="322">
        <f>O43+O47</f>
        <v>1200</v>
      </c>
      <c r="P39" s="198"/>
      <c r="Q39" s="198"/>
      <c r="R39" s="229"/>
      <c r="S39" s="198"/>
      <c r="T39" s="198"/>
      <c r="U39" s="229"/>
      <c r="V39" s="316"/>
      <c r="W39" s="198"/>
      <c r="X39" s="198"/>
      <c r="Y39" s="198"/>
      <c r="Z39" s="198"/>
      <c r="AA39" s="229"/>
      <c r="AB39" s="229"/>
      <c r="AC39" s="229"/>
      <c r="AD39" s="279"/>
      <c r="AE39" s="279"/>
      <c r="AF39" s="268"/>
      <c r="AG39" s="268"/>
      <c r="AH39" s="268"/>
      <c r="AI39" s="268"/>
      <c r="AS39" s="268"/>
    </row>
    <row r="40" spans="1:45" s="200" customFormat="1" ht="15" customHeight="1" x14ac:dyDescent="0.3">
      <c r="A40" s="282"/>
      <c r="B40" s="282" t="s">
        <v>699</v>
      </c>
      <c r="C40" s="320">
        <v>226</v>
      </c>
      <c r="D40" s="320">
        <v>218</v>
      </c>
      <c r="E40" s="320">
        <v>221</v>
      </c>
      <c r="F40" s="320">
        <v>197</v>
      </c>
      <c r="G40" s="320">
        <v>196</v>
      </c>
      <c r="H40" s="320">
        <v>278</v>
      </c>
      <c r="I40" s="320">
        <v>207</v>
      </c>
      <c r="J40" s="320">
        <v>0</v>
      </c>
      <c r="K40" s="320">
        <v>0</v>
      </c>
      <c r="L40" s="321">
        <v>0</v>
      </c>
      <c r="M40" s="321">
        <v>0</v>
      </c>
      <c r="N40" s="321">
        <v>0</v>
      </c>
      <c r="O40" s="322">
        <f>O44+O48</f>
        <v>1543</v>
      </c>
      <c r="P40" s="198"/>
      <c r="Q40" s="198"/>
      <c r="R40" s="198"/>
      <c r="S40" s="229"/>
      <c r="T40" s="229"/>
      <c r="U40" s="229"/>
      <c r="V40" s="316"/>
      <c r="W40" s="198"/>
      <c r="X40" s="198"/>
      <c r="Y40" s="198"/>
      <c r="Z40" s="198"/>
      <c r="AA40" s="198"/>
      <c r="AB40" s="229"/>
      <c r="AC40" s="198"/>
      <c r="AD40" s="279"/>
      <c r="AE40" s="263"/>
      <c r="AF40" s="268"/>
      <c r="AH40" s="268"/>
      <c r="AS40" s="268"/>
    </row>
    <row r="41" spans="1:45" s="200" customFormat="1" ht="15" customHeight="1" x14ac:dyDescent="0.3">
      <c r="A41" s="282"/>
      <c r="B41" s="282" t="s">
        <v>701</v>
      </c>
      <c r="C41" s="320">
        <v>532</v>
      </c>
      <c r="D41" s="320">
        <v>552</v>
      </c>
      <c r="E41" s="320">
        <v>575</v>
      </c>
      <c r="F41" s="320">
        <v>338</v>
      </c>
      <c r="G41" s="320">
        <v>483</v>
      </c>
      <c r="H41" s="320">
        <v>604</v>
      </c>
      <c r="I41" s="320">
        <v>388</v>
      </c>
      <c r="J41" s="320">
        <v>0</v>
      </c>
      <c r="K41" s="320">
        <v>0</v>
      </c>
      <c r="L41" s="321">
        <v>0</v>
      </c>
      <c r="M41" s="321">
        <v>0</v>
      </c>
      <c r="N41" s="321">
        <v>0</v>
      </c>
      <c r="O41" s="322">
        <f>O45+O49</f>
        <v>3472</v>
      </c>
      <c r="P41" s="198"/>
      <c r="Q41" s="198"/>
      <c r="R41" s="198"/>
      <c r="S41" s="198"/>
      <c r="T41" s="198"/>
      <c r="U41" s="229"/>
      <c r="V41" s="311"/>
      <c r="W41" s="198"/>
      <c r="X41" s="198"/>
      <c r="Y41" s="198"/>
      <c r="Z41" s="198"/>
      <c r="AA41" s="198"/>
      <c r="AB41" s="229"/>
      <c r="AC41" s="198"/>
      <c r="AD41" s="263"/>
      <c r="AE41" s="263"/>
      <c r="AS41" s="268"/>
    </row>
    <row r="42" spans="1:45" s="200" customFormat="1" ht="14.5" customHeight="1" x14ac:dyDescent="0.3">
      <c r="A42" s="323" t="s">
        <v>711</v>
      </c>
      <c r="B42" s="324" t="s">
        <v>628</v>
      </c>
      <c r="C42" s="325">
        <f t="shared" ref="C42:N42" si="5">SUM(C43:C45)</f>
        <v>295</v>
      </c>
      <c r="D42" s="325">
        <f t="shared" si="5"/>
        <v>363</v>
      </c>
      <c r="E42" s="325">
        <f t="shared" si="5"/>
        <v>360</v>
      </c>
      <c r="F42" s="325">
        <f t="shared" si="5"/>
        <v>125</v>
      </c>
      <c r="G42" s="325">
        <f t="shared" si="5"/>
        <v>203</v>
      </c>
      <c r="H42" s="325">
        <f t="shared" si="5"/>
        <v>314</v>
      </c>
      <c r="I42" s="325">
        <f t="shared" si="5"/>
        <v>238</v>
      </c>
      <c r="J42" s="325">
        <f t="shared" si="5"/>
        <v>0</v>
      </c>
      <c r="K42" s="325">
        <f t="shared" si="5"/>
        <v>0</v>
      </c>
      <c r="L42" s="325">
        <f t="shared" si="5"/>
        <v>0</v>
      </c>
      <c r="M42" s="325">
        <f t="shared" si="5"/>
        <v>0</v>
      </c>
      <c r="N42" s="325">
        <f t="shared" si="5"/>
        <v>0</v>
      </c>
      <c r="O42" s="325">
        <f t="shared" ref="O42:O85" si="6">SUM(C42:N42)</f>
        <v>1898</v>
      </c>
      <c r="P42" s="319"/>
      <c r="Q42" s="198"/>
      <c r="R42" s="198"/>
      <c r="S42" s="198"/>
      <c r="T42" s="198"/>
      <c r="U42" s="198"/>
      <c r="V42" s="311"/>
      <c r="W42" s="198"/>
      <c r="X42" s="198"/>
      <c r="Y42" s="198"/>
      <c r="Z42" s="198"/>
      <c r="AA42" s="198"/>
      <c r="AB42" s="229"/>
      <c r="AC42" s="198"/>
      <c r="AD42" s="263"/>
      <c r="AE42" s="263"/>
      <c r="AF42" s="268"/>
      <c r="AG42" s="268"/>
      <c r="AH42" s="268"/>
      <c r="AQ42" s="268"/>
      <c r="AR42" s="268"/>
      <c r="AS42" s="268"/>
    </row>
    <row r="43" spans="1:45" s="200" customFormat="1" ht="14.5" customHeight="1" x14ac:dyDescent="0.3">
      <c r="A43" s="326"/>
      <c r="B43" s="282" t="s">
        <v>698</v>
      </c>
      <c r="C43" s="320">
        <v>42</v>
      </c>
      <c r="D43" s="320">
        <v>42</v>
      </c>
      <c r="E43" s="320">
        <v>29</v>
      </c>
      <c r="F43" s="320">
        <v>9</v>
      </c>
      <c r="G43" s="320">
        <v>23</v>
      </c>
      <c r="H43" s="320">
        <v>28</v>
      </c>
      <c r="I43" s="320">
        <v>32</v>
      </c>
      <c r="J43" s="320">
        <v>0</v>
      </c>
      <c r="K43" s="320">
        <v>0</v>
      </c>
      <c r="L43" s="321">
        <v>0</v>
      </c>
      <c r="M43" s="321">
        <v>0</v>
      </c>
      <c r="N43" s="321">
        <v>0</v>
      </c>
      <c r="O43" s="327">
        <f t="shared" si="6"/>
        <v>205</v>
      </c>
      <c r="P43" s="319"/>
      <c r="Q43" s="198"/>
      <c r="R43" s="198"/>
      <c r="S43" s="198"/>
      <c r="T43" s="198"/>
      <c r="U43" s="198"/>
      <c r="V43" s="311"/>
      <c r="W43" s="198"/>
      <c r="X43" s="198"/>
      <c r="Y43" s="198"/>
      <c r="Z43" s="198"/>
      <c r="AA43" s="198"/>
      <c r="AB43" s="229"/>
      <c r="AC43" s="229"/>
      <c r="AD43" s="263"/>
      <c r="AE43" s="279"/>
      <c r="AF43" s="268"/>
      <c r="AG43" s="268"/>
      <c r="AH43" s="268"/>
      <c r="AI43" s="268"/>
      <c r="AQ43" s="268"/>
      <c r="AR43" s="268"/>
      <c r="AS43" s="268"/>
    </row>
    <row r="44" spans="1:45" s="200" customFormat="1" ht="14.5" customHeight="1" x14ac:dyDescent="0.3">
      <c r="A44" s="326"/>
      <c r="B44" s="282" t="s">
        <v>699</v>
      </c>
      <c r="C44" s="320">
        <v>53</v>
      </c>
      <c r="D44" s="320">
        <v>39</v>
      </c>
      <c r="E44" s="320">
        <v>58</v>
      </c>
      <c r="F44" s="320">
        <v>34</v>
      </c>
      <c r="G44" s="320">
        <v>35</v>
      </c>
      <c r="H44" s="320">
        <v>42</v>
      </c>
      <c r="I44" s="320">
        <v>40</v>
      </c>
      <c r="J44" s="320">
        <v>0</v>
      </c>
      <c r="K44" s="320">
        <v>0</v>
      </c>
      <c r="L44" s="321">
        <v>0</v>
      </c>
      <c r="M44" s="321">
        <v>0</v>
      </c>
      <c r="N44" s="321">
        <v>0</v>
      </c>
      <c r="O44" s="327">
        <f t="shared" si="6"/>
        <v>301</v>
      </c>
      <c r="P44" s="198"/>
      <c r="Q44" s="198"/>
      <c r="R44" s="198"/>
      <c r="S44" s="198"/>
      <c r="T44" s="198"/>
      <c r="U44" s="198"/>
      <c r="V44" s="311"/>
      <c r="W44" s="198"/>
      <c r="X44" s="198"/>
      <c r="Y44" s="198"/>
      <c r="Z44" s="198"/>
      <c r="AA44" s="198"/>
      <c r="AB44" s="229"/>
      <c r="AC44" s="198"/>
      <c r="AD44" s="279"/>
      <c r="AE44" s="263"/>
      <c r="AF44" s="268"/>
      <c r="AG44" s="268"/>
      <c r="AH44" s="268"/>
      <c r="AI44" s="268"/>
      <c r="AQ44" s="268"/>
      <c r="AR44" s="268"/>
      <c r="AS44" s="268"/>
    </row>
    <row r="45" spans="1:45" s="200" customFormat="1" ht="14.5" customHeight="1" x14ac:dyDescent="0.3">
      <c r="A45" s="326"/>
      <c r="B45" s="282" t="s">
        <v>701</v>
      </c>
      <c r="C45" s="320">
        <v>200</v>
      </c>
      <c r="D45" s="320">
        <v>282</v>
      </c>
      <c r="E45" s="320">
        <v>273</v>
      </c>
      <c r="F45" s="320">
        <v>82</v>
      </c>
      <c r="G45" s="320">
        <v>145</v>
      </c>
      <c r="H45" s="320">
        <v>244</v>
      </c>
      <c r="I45" s="320">
        <v>166</v>
      </c>
      <c r="J45" s="320">
        <v>0</v>
      </c>
      <c r="K45" s="320">
        <v>0</v>
      </c>
      <c r="L45" s="321">
        <v>0</v>
      </c>
      <c r="M45" s="321">
        <v>0</v>
      </c>
      <c r="N45" s="321">
        <v>0</v>
      </c>
      <c r="O45" s="327">
        <f t="shared" si="6"/>
        <v>1392</v>
      </c>
      <c r="P45" s="198"/>
      <c r="Q45" s="198"/>
      <c r="R45" s="198"/>
      <c r="S45" s="198"/>
      <c r="T45" s="198"/>
      <c r="U45" s="198"/>
      <c r="V45" s="311"/>
      <c r="W45" s="198"/>
      <c r="X45" s="198"/>
      <c r="Y45" s="198"/>
      <c r="Z45" s="198"/>
      <c r="AA45" s="198"/>
      <c r="AB45" s="229"/>
      <c r="AC45" s="198"/>
      <c r="AD45" s="279"/>
      <c r="AE45" s="263"/>
      <c r="AF45" s="268"/>
      <c r="AG45" s="268"/>
      <c r="AH45" s="268"/>
      <c r="AI45" s="268"/>
      <c r="AQ45" s="268"/>
      <c r="AR45" s="268"/>
      <c r="AS45" s="268"/>
    </row>
    <row r="46" spans="1:45" s="200" customFormat="1" ht="14.5" customHeight="1" x14ac:dyDescent="0.3">
      <c r="A46" s="323" t="s">
        <v>712</v>
      </c>
      <c r="B46" s="324" t="s">
        <v>628</v>
      </c>
      <c r="C46" s="325">
        <f t="shared" ref="C46:N46" si="7">SUM(C47:C49)</f>
        <v>646</v>
      </c>
      <c r="D46" s="325">
        <f t="shared" si="7"/>
        <v>577</v>
      </c>
      <c r="E46" s="325">
        <f t="shared" si="7"/>
        <v>621</v>
      </c>
      <c r="F46" s="325">
        <f t="shared" si="7"/>
        <v>565</v>
      </c>
      <c r="G46" s="325">
        <f t="shared" si="7"/>
        <v>649</v>
      </c>
      <c r="H46" s="325">
        <f t="shared" si="7"/>
        <v>771</v>
      </c>
      <c r="I46" s="325">
        <f t="shared" si="7"/>
        <v>488</v>
      </c>
      <c r="J46" s="325">
        <f t="shared" si="7"/>
        <v>0</v>
      </c>
      <c r="K46" s="325">
        <f t="shared" si="7"/>
        <v>0</v>
      </c>
      <c r="L46" s="325">
        <f t="shared" si="7"/>
        <v>0</v>
      </c>
      <c r="M46" s="325">
        <f t="shared" si="7"/>
        <v>0</v>
      </c>
      <c r="N46" s="325">
        <f t="shared" si="7"/>
        <v>0</v>
      </c>
      <c r="O46" s="325">
        <f t="shared" si="6"/>
        <v>4317</v>
      </c>
      <c r="P46" s="198"/>
      <c r="Q46" s="198"/>
      <c r="R46" s="198"/>
      <c r="S46" s="198"/>
      <c r="T46" s="198"/>
      <c r="U46" s="198"/>
      <c r="V46" s="311"/>
      <c r="W46" s="198"/>
      <c r="X46" s="198"/>
      <c r="Y46" s="198"/>
      <c r="Z46" s="198"/>
      <c r="AA46" s="198"/>
      <c r="AB46" s="229"/>
      <c r="AC46" s="198"/>
      <c r="AD46" s="279"/>
      <c r="AE46" s="263"/>
      <c r="AF46" s="268"/>
      <c r="AG46" s="268"/>
      <c r="AH46" s="268"/>
      <c r="AI46" s="268"/>
      <c r="AP46" s="268"/>
      <c r="AQ46" s="268"/>
      <c r="AR46" s="268"/>
      <c r="AS46" s="268"/>
    </row>
    <row r="47" spans="1:45" s="200" customFormat="1" ht="14.5" customHeight="1" x14ac:dyDescent="0.3">
      <c r="A47" s="326"/>
      <c r="B47" s="282" t="s">
        <v>698</v>
      </c>
      <c r="C47" s="320">
        <v>141</v>
      </c>
      <c r="D47" s="320">
        <v>128</v>
      </c>
      <c r="E47" s="320">
        <v>156</v>
      </c>
      <c r="F47" s="320">
        <v>146</v>
      </c>
      <c r="G47" s="320">
        <v>150</v>
      </c>
      <c r="H47" s="320">
        <v>175</v>
      </c>
      <c r="I47" s="320">
        <v>99</v>
      </c>
      <c r="J47" s="320">
        <v>0</v>
      </c>
      <c r="K47" s="320">
        <v>0</v>
      </c>
      <c r="L47" s="321">
        <v>0</v>
      </c>
      <c r="M47" s="321">
        <v>0</v>
      </c>
      <c r="N47" s="321">
        <v>0</v>
      </c>
      <c r="O47" s="327">
        <f t="shared" si="6"/>
        <v>995</v>
      </c>
      <c r="P47" s="198"/>
      <c r="Q47" s="198"/>
      <c r="R47" s="198"/>
      <c r="S47" s="198"/>
      <c r="T47" s="198"/>
      <c r="U47" s="198"/>
      <c r="V47" s="316"/>
      <c r="W47" s="229"/>
      <c r="X47" s="229"/>
      <c r="Y47" s="229"/>
      <c r="Z47" s="229"/>
      <c r="AA47" s="229"/>
      <c r="AB47" s="229"/>
      <c r="AC47" s="229"/>
      <c r="AD47" s="279"/>
      <c r="AE47" s="279"/>
      <c r="AF47" s="268"/>
      <c r="AG47" s="268"/>
      <c r="AH47" s="268"/>
      <c r="AI47" s="268"/>
      <c r="AP47" s="268"/>
      <c r="AQ47" s="268"/>
      <c r="AR47" s="268"/>
      <c r="AS47" s="268"/>
    </row>
    <row r="48" spans="1:45" s="200" customFormat="1" ht="14.5" customHeight="1" x14ac:dyDescent="0.3">
      <c r="A48" s="326"/>
      <c r="B48" s="282" t="s">
        <v>699</v>
      </c>
      <c r="C48" s="320">
        <v>173</v>
      </c>
      <c r="D48" s="320">
        <v>179</v>
      </c>
      <c r="E48" s="320">
        <v>163</v>
      </c>
      <c r="F48" s="320">
        <v>163</v>
      </c>
      <c r="G48" s="320">
        <v>161</v>
      </c>
      <c r="H48" s="320">
        <v>236</v>
      </c>
      <c r="I48" s="320">
        <v>167</v>
      </c>
      <c r="J48" s="320">
        <v>0</v>
      </c>
      <c r="K48" s="320">
        <v>0</v>
      </c>
      <c r="L48" s="321">
        <v>0</v>
      </c>
      <c r="M48" s="321">
        <v>0</v>
      </c>
      <c r="N48" s="321">
        <v>0</v>
      </c>
      <c r="O48" s="327">
        <f t="shared" si="6"/>
        <v>1242</v>
      </c>
      <c r="P48" s="198"/>
      <c r="Q48" s="198"/>
      <c r="R48" s="198"/>
      <c r="S48" s="198"/>
      <c r="T48" s="198"/>
      <c r="U48" s="229"/>
      <c r="V48" s="316"/>
      <c r="W48" s="229"/>
      <c r="X48" s="229"/>
      <c r="Y48" s="229"/>
      <c r="Z48" s="229"/>
      <c r="AA48" s="229"/>
      <c r="AB48" s="229"/>
      <c r="AC48" s="229"/>
      <c r="AD48" s="279"/>
      <c r="AE48" s="279"/>
      <c r="AF48" s="268"/>
      <c r="AG48" s="268"/>
      <c r="AH48" s="268"/>
      <c r="AI48" s="268"/>
      <c r="AL48" s="268"/>
      <c r="AM48" s="268"/>
      <c r="AN48" s="268"/>
      <c r="AO48" s="268"/>
      <c r="AP48" s="268"/>
      <c r="AQ48" s="268"/>
      <c r="AR48" s="268"/>
      <c r="AS48" s="268"/>
    </row>
    <row r="49" spans="1:45" s="200" customFormat="1" ht="14.5" customHeight="1" x14ac:dyDescent="0.3">
      <c r="A49" s="326"/>
      <c r="B49" s="282" t="s">
        <v>701</v>
      </c>
      <c r="C49" s="320">
        <v>332</v>
      </c>
      <c r="D49" s="320">
        <v>270</v>
      </c>
      <c r="E49" s="320">
        <v>302</v>
      </c>
      <c r="F49" s="320">
        <v>256</v>
      </c>
      <c r="G49" s="320">
        <v>338</v>
      </c>
      <c r="H49" s="320">
        <v>360</v>
      </c>
      <c r="I49" s="320">
        <v>222</v>
      </c>
      <c r="J49" s="320">
        <v>0</v>
      </c>
      <c r="K49" s="320">
        <v>0</v>
      </c>
      <c r="L49" s="321">
        <v>0</v>
      </c>
      <c r="M49" s="321">
        <v>0</v>
      </c>
      <c r="N49" s="321">
        <v>0</v>
      </c>
      <c r="O49" s="327">
        <f t="shared" si="6"/>
        <v>2080</v>
      </c>
      <c r="P49" s="198"/>
      <c r="Q49" s="198"/>
      <c r="R49" s="198"/>
      <c r="S49" s="198"/>
      <c r="T49" s="198"/>
      <c r="U49" s="198"/>
      <c r="V49" s="311"/>
      <c r="W49" s="198"/>
      <c r="X49" s="198"/>
      <c r="Y49" s="198"/>
      <c r="Z49" s="198"/>
      <c r="AA49" s="198"/>
      <c r="AB49" s="198"/>
      <c r="AC49" s="198"/>
      <c r="AD49" s="279"/>
      <c r="AE49" s="263"/>
      <c r="AF49" s="268"/>
      <c r="AG49" s="268"/>
      <c r="AH49" s="268"/>
      <c r="AI49" s="268"/>
      <c r="AP49" s="268"/>
      <c r="AQ49" s="268"/>
      <c r="AR49" s="268"/>
      <c r="AS49" s="268"/>
    </row>
    <row r="50" spans="1:45" s="200" customFormat="1" ht="14.5" customHeight="1" x14ac:dyDescent="0.3">
      <c r="A50" s="324" t="s">
        <v>557</v>
      </c>
      <c r="B50" s="324" t="s">
        <v>628</v>
      </c>
      <c r="C50" s="325">
        <f t="shared" ref="C50:N50" si="8">SUM(C51:C53)</f>
        <v>2920</v>
      </c>
      <c r="D50" s="325">
        <f t="shared" si="8"/>
        <v>3063</v>
      </c>
      <c r="E50" s="325">
        <f t="shared" si="8"/>
        <v>4452</v>
      </c>
      <c r="F50" s="325">
        <f t="shared" si="8"/>
        <v>1934</v>
      </c>
      <c r="G50" s="325">
        <f t="shared" si="8"/>
        <v>2271</v>
      </c>
      <c r="H50" s="325">
        <f t="shared" si="8"/>
        <v>2411</v>
      </c>
      <c r="I50" s="325">
        <f t="shared" si="8"/>
        <v>1043</v>
      </c>
      <c r="J50" s="325">
        <f t="shared" si="8"/>
        <v>0</v>
      </c>
      <c r="K50" s="325">
        <f t="shared" si="8"/>
        <v>0</v>
      </c>
      <c r="L50" s="325">
        <f t="shared" si="8"/>
        <v>0</v>
      </c>
      <c r="M50" s="325">
        <f t="shared" si="8"/>
        <v>0</v>
      </c>
      <c r="N50" s="325">
        <f t="shared" si="8"/>
        <v>0</v>
      </c>
      <c r="O50" s="325">
        <f t="shared" si="6"/>
        <v>18094</v>
      </c>
      <c r="P50" s="198"/>
      <c r="Q50" s="198"/>
      <c r="R50" s="198"/>
      <c r="S50" s="198"/>
      <c r="T50" s="198"/>
      <c r="U50" s="229"/>
      <c r="V50" s="316"/>
      <c r="W50" s="229"/>
      <c r="X50" s="229"/>
      <c r="Y50" s="229"/>
      <c r="Z50" s="229"/>
      <c r="AA50" s="229"/>
      <c r="AB50" s="229"/>
      <c r="AC50" s="229"/>
      <c r="AD50" s="279"/>
      <c r="AE50" s="279"/>
      <c r="AF50" s="268"/>
      <c r="AG50" s="268"/>
      <c r="AH50" s="268"/>
      <c r="AI50" s="268"/>
      <c r="AP50" s="268"/>
      <c r="AQ50" s="268"/>
      <c r="AR50" s="268"/>
      <c r="AS50" s="268"/>
    </row>
    <row r="51" spans="1:45" s="200" customFormat="1" ht="14.5" customHeight="1" x14ac:dyDescent="0.3">
      <c r="A51" s="282"/>
      <c r="B51" s="282" t="s">
        <v>698</v>
      </c>
      <c r="C51" s="320">
        <v>185</v>
      </c>
      <c r="D51" s="320">
        <v>184</v>
      </c>
      <c r="E51" s="320">
        <v>175</v>
      </c>
      <c r="F51" s="320">
        <v>93</v>
      </c>
      <c r="G51" s="320">
        <v>232</v>
      </c>
      <c r="H51" s="320">
        <v>296</v>
      </c>
      <c r="I51" s="320">
        <v>116</v>
      </c>
      <c r="J51" s="320">
        <v>0</v>
      </c>
      <c r="K51" s="320">
        <v>0</v>
      </c>
      <c r="L51" s="321">
        <v>0</v>
      </c>
      <c r="M51" s="321">
        <v>0</v>
      </c>
      <c r="N51" s="321">
        <v>0</v>
      </c>
      <c r="O51" s="327">
        <f t="shared" si="6"/>
        <v>1281</v>
      </c>
      <c r="P51" s="198"/>
      <c r="Q51" s="198"/>
      <c r="R51" s="198"/>
      <c r="S51" s="198"/>
      <c r="T51" s="198"/>
      <c r="U51" s="198"/>
      <c r="V51" s="311"/>
      <c r="W51" s="198"/>
      <c r="X51" s="229"/>
      <c r="Y51" s="229"/>
      <c r="Z51" s="229"/>
      <c r="AA51" s="229"/>
      <c r="AB51" s="229"/>
      <c r="AC51" s="229"/>
      <c r="AD51" s="279"/>
      <c r="AE51" s="279"/>
      <c r="AF51" s="268"/>
      <c r="AG51" s="268"/>
      <c r="AH51" s="268"/>
      <c r="AI51" s="268"/>
      <c r="AO51" s="268"/>
      <c r="AP51" s="268"/>
      <c r="AQ51" s="268"/>
      <c r="AR51" s="268"/>
      <c r="AS51" s="268"/>
    </row>
    <row r="52" spans="1:45" s="200" customFormat="1" ht="14.5" customHeight="1" x14ac:dyDescent="0.3">
      <c r="A52" s="282"/>
      <c r="B52" s="282" t="s">
        <v>699</v>
      </c>
      <c r="C52" s="320">
        <v>238</v>
      </c>
      <c r="D52" s="320">
        <v>210</v>
      </c>
      <c r="E52" s="320">
        <v>254</v>
      </c>
      <c r="F52" s="320">
        <v>192</v>
      </c>
      <c r="G52" s="320">
        <v>260</v>
      </c>
      <c r="H52" s="320">
        <v>351</v>
      </c>
      <c r="I52" s="320">
        <v>165</v>
      </c>
      <c r="J52" s="320">
        <v>0</v>
      </c>
      <c r="K52" s="320">
        <v>0</v>
      </c>
      <c r="L52" s="321">
        <v>0</v>
      </c>
      <c r="M52" s="321">
        <v>0</v>
      </c>
      <c r="N52" s="321">
        <v>0</v>
      </c>
      <c r="O52" s="327">
        <f t="shared" si="6"/>
        <v>1670</v>
      </c>
      <c r="P52" s="198"/>
      <c r="Q52" s="198"/>
      <c r="R52" s="198"/>
      <c r="S52" s="198"/>
      <c r="T52" s="198"/>
      <c r="U52" s="198"/>
      <c r="V52" s="311"/>
      <c r="W52" s="198"/>
      <c r="X52" s="198"/>
      <c r="Y52" s="229"/>
      <c r="Z52" s="229"/>
      <c r="AA52" s="229"/>
      <c r="AB52" s="229"/>
      <c r="AC52" s="198"/>
      <c r="AD52" s="279"/>
      <c r="AE52" s="263"/>
      <c r="AF52" s="268"/>
      <c r="AG52" s="268"/>
      <c r="AH52" s="268"/>
      <c r="AI52" s="268"/>
      <c r="AP52" s="268"/>
      <c r="AQ52" s="268"/>
      <c r="AR52" s="268"/>
      <c r="AS52" s="268"/>
    </row>
    <row r="53" spans="1:45" s="200" customFormat="1" ht="14.5" customHeight="1" x14ac:dyDescent="0.3">
      <c r="A53" s="282"/>
      <c r="B53" s="282" t="s">
        <v>701</v>
      </c>
      <c r="C53" s="320">
        <v>2497</v>
      </c>
      <c r="D53" s="320">
        <v>2669</v>
      </c>
      <c r="E53" s="320">
        <v>4023</v>
      </c>
      <c r="F53" s="320">
        <v>1649</v>
      </c>
      <c r="G53" s="320">
        <v>1779</v>
      </c>
      <c r="H53" s="320">
        <v>1764</v>
      </c>
      <c r="I53" s="320">
        <v>762</v>
      </c>
      <c r="J53" s="320">
        <v>0</v>
      </c>
      <c r="K53" s="320">
        <v>0</v>
      </c>
      <c r="L53" s="321">
        <v>0</v>
      </c>
      <c r="M53" s="321">
        <v>0</v>
      </c>
      <c r="N53" s="321">
        <v>0</v>
      </c>
      <c r="O53" s="327">
        <f t="shared" si="6"/>
        <v>15143</v>
      </c>
      <c r="P53" s="198"/>
      <c r="Q53" s="198"/>
      <c r="R53" s="198"/>
      <c r="S53" s="198"/>
      <c r="T53" s="198"/>
      <c r="U53" s="198"/>
      <c r="V53" s="311"/>
      <c r="W53" s="198"/>
      <c r="X53" s="229"/>
      <c r="Y53" s="229"/>
      <c r="Z53" s="229"/>
      <c r="AA53" s="229"/>
      <c r="AB53" s="229"/>
      <c r="AC53" s="229"/>
      <c r="AD53" s="279"/>
      <c r="AE53" s="279"/>
      <c r="AF53" s="268"/>
      <c r="AG53" s="268"/>
      <c r="AH53" s="268"/>
      <c r="AI53" s="268"/>
      <c r="AP53" s="268"/>
      <c r="AQ53" s="268"/>
      <c r="AR53" s="268"/>
      <c r="AS53" s="268"/>
    </row>
    <row r="54" spans="1:45" s="200" customFormat="1" ht="14.5" customHeight="1" x14ac:dyDescent="0.3">
      <c r="A54" s="324" t="s">
        <v>561</v>
      </c>
      <c r="B54" s="324" t="s">
        <v>628</v>
      </c>
      <c r="C54" s="325">
        <f t="shared" ref="C54:N54" si="9">SUM(C55:C57)</f>
        <v>550</v>
      </c>
      <c r="D54" s="325">
        <f t="shared" si="9"/>
        <v>390</v>
      </c>
      <c r="E54" s="325">
        <f t="shared" si="9"/>
        <v>411</v>
      </c>
      <c r="F54" s="325">
        <f t="shared" si="9"/>
        <v>481</v>
      </c>
      <c r="G54" s="325">
        <f t="shared" si="9"/>
        <v>357</v>
      </c>
      <c r="H54" s="325">
        <f t="shared" si="9"/>
        <v>987</v>
      </c>
      <c r="I54" s="325">
        <f t="shared" si="9"/>
        <v>895</v>
      </c>
      <c r="J54" s="325">
        <f t="shared" si="9"/>
        <v>0</v>
      </c>
      <c r="K54" s="325">
        <f t="shared" si="9"/>
        <v>0</v>
      </c>
      <c r="L54" s="325">
        <f t="shared" si="9"/>
        <v>0</v>
      </c>
      <c r="M54" s="325">
        <f t="shared" si="9"/>
        <v>0</v>
      </c>
      <c r="N54" s="325">
        <f t="shared" si="9"/>
        <v>0</v>
      </c>
      <c r="O54" s="325">
        <f t="shared" si="6"/>
        <v>4071</v>
      </c>
      <c r="P54" s="198"/>
      <c r="Q54" s="198"/>
      <c r="R54" s="198"/>
      <c r="S54" s="198"/>
      <c r="T54" s="198"/>
      <c r="U54" s="198"/>
      <c r="V54" s="311"/>
      <c r="W54" s="198"/>
      <c r="X54" s="198"/>
      <c r="Y54" s="229"/>
      <c r="Z54" s="229"/>
      <c r="AA54" s="198"/>
      <c r="AB54" s="229"/>
      <c r="AC54" s="198"/>
      <c r="AD54" s="263"/>
      <c r="AE54" s="263"/>
      <c r="AF54" s="268"/>
      <c r="AG54" s="268"/>
      <c r="AH54" s="268"/>
      <c r="AI54" s="268"/>
      <c r="AP54" s="268"/>
      <c r="AQ54" s="268"/>
      <c r="AR54" s="268"/>
      <c r="AS54" s="268"/>
    </row>
    <row r="55" spans="1:45" s="200" customFormat="1" ht="14.5" customHeight="1" x14ac:dyDescent="0.3">
      <c r="A55" s="282"/>
      <c r="B55" s="282" t="s">
        <v>698</v>
      </c>
      <c r="C55" s="320">
        <v>162</v>
      </c>
      <c r="D55" s="320">
        <v>167</v>
      </c>
      <c r="E55" s="320">
        <v>187</v>
      </c>
      <c r="F55" s="320">
        <v>164</v>
      </c>
      <c r="G55" s="320">
        <v>146</v>
      </c>
      <c r="H55" s="320">
        <v>177</v>
      </c>
      <c r="I55" s="320">
        <v>135</v>
      </c>
      <c r="J55" s="320">
        <v>0</v>
      </c>
      <c r="K55" s="320">
        <v>0</v>
      </c>
      <c r="L55" s="321">
        <v>0</v>
      </c>
      <c r="M55" s="321">
        <v>0</v>
      </c>
      <c r="N55" s="321">
        <v>0</v>
      </c>
      <c r="O55" s="327">
        <f t="shared" si="6"/>
        <v>1138</v>
      </c>
      <c r="P55" s="198"/>
      <c r="Q55" s="198"/>
      <c r="R55" s="198"/>
      <c r="S55" s="198"/>
      <c r="T55" s="198"/>
      <c r="U55" s="198"/>
      <c r="V55" s="311"/>
      <c r="W55" s="198"/>
      <c r="X55" s="198"/>
      <c r="Y55" s="198"/>
      <c r="Z55" s="229"/>
      <c r="AA55" s="229"/>
      <c r="AB55" s="229"/>
      <c r="AC55" s="229"/>
      <c r="AD55" s="279"/>
      <c r="AE55" s="279"/>
      <c r="AF55" s="268"/>
      <c r="AG55" s="268"/>
      <c r="AH55" s="268"/>
      <c r="AP55" s="268"/>
      <c r="AQ55" s="268"/>
      <c r="AR55" s="268"/>
      <c r="AS55" s="268"/>
    </row>
    <row r="56" spans="1:45" s="200" customFormat="1" ht="14.5" customHeight="1" x14ac:dyDescent="0.3">
      <c r="A56" s="282"/>
      <c r="B56" s="282" t="s">
        <v>699</v>
      </c>
      <c r="C56" s="320">
        <v>50</v>
      </c>
      <c r="D56" s="320">
        <v>51</v>
      </c>
      <c r="E56" s="320">
        <v>31</v>
      </c>
      <c r="F56" s="320">
        <v>44</v>
      </c>
      <c r="G56" s="320">
        <v>47</v>
      </c>
      <c r="H56" s="320">
        <v>81</v>
      </c>
      <c r="I56" s="320">
        <v>56</v>
      </c>
      <c r="J56" s="320">
        <v>0</v>
      </c>
      <c r="K56" s="320">
        <v>0</v>
      </c>
      <c r="L56" s="321">
        <v>0</v>
      </c>
      <c r="M56" s="321">
        <v>0</v>
      </c>
      <c r="N56" s="321">
        <v>0</v>
      </c>
      <c r="O56" s="327">
        <f t="shared" si="6"/>
        <v>360</v>
      </c>
      <c r="P56" s="198"/>
      <c r="Q56" s="198"/>
      <c r="R56" s="198"/>
      <c r="S56" s="198"/>
      <c r="T56" s="198"/>
      <c r="U56" s="198"/>
      <c r="V56" s="316"/>
      <c r="W56" s="229"/>
      <c r="X56" s="229"/>
      <c r="Y56" s="229"/>
      <c r="Z56" s="229"/>
      <c r="AA56" s="229"/>
      <c r="AB56" s="229"/>
      <c r="AC56" s="229"/>
      <c r="AD56" s="279"/>
      <c r="AE56" s="279"/>
      <c r="AF56" s="268"/>
      <c r="AG56" s="268"/>
      <c r="AH56" s="268"/>
      <c r="AI56" s="268"/>
      <c r="AP56" s="268"/>
      <c r="AQ56" s="268"/>
      <c r="AR56" s="268"/>
      <c r="AS56" s="268"/>
    </row>
    <row r="57" spans="1:45" s="200" customFormat="1" ht="14.5" customHeight="1" x14ac:dyDescent="0.3">
      <c r="A57" s="282"/>
      <c r="B57" s="282" t="s">
        <v>701</v>
      </c>
      <c r="C57" s="320">
        <v>338</v>
      </c>
      <c r="D57" s="320">
        <v>172</v>
      </c>
      <c r="E57" s="320">
        <v>193</v>
      </c>
      <c r="F57" s="320">
        <v>273</v>
      </c>
      <c r="G57" s="320">
        <v>164</v>
      </c>
      <c r="H57" s="320">
        <v>729</v>
      </c>
      <c r="I57" s="320">
        <v>704</v>
      </c>
      <c r="J57" s="320">
        <v>0</v>
      </c>
      <c r="K57" s="320">
        <v>0</v>
      </c>
      <c r="L57" s="321">
        <v>0</v>
      </c>
      <c r="M57" s="321">
        <v>0</v>
      </c>
      <c r="N57" s="321">
        <v>0</v>
      </c>
      <c r="O57" s="327">
        <f t="shared" si="6"/>
        <v>2573</v>
      </c>
      <c r="P57" s="198"/>
      <c r="Q57" s="198"/>
      <c r="R57" s="198"/>
      <c r="S57" s="198"/>
      <c r="T57" s="198"/>
      <c r="U57" s="198"/>
      <c r="V57" s="316"/>
      <c r="W57" s="229"/>
      <c r="X57" s="229"/>
      <c r="Y57" s="229"/>
      <c r="Z57" s="229"/>
      <c r="AA57" s="229"/>
      <c r="AB57" s="229"/>
      <c r="AC57" s="198"/>
      <c r="AD57" s="263"/>
      <c r="AE57" s="263"/>
      <c r="AF57" s="268"/>
      <c r="AG57" s="268"/>
      <c r="AI57" s="268"/>
      <c r="AP57" s="268"/>
      <c r="AQ57" s="268"/>
      <c r="AR57" s="268"/>
      <c r="AS57" s="268"/>
    </row>
    <row r="58" spans="1:45" s="200" customFormat="1" ht="14.5" customHeight="1" x14ac:dyDescent="0.3">
      <c r="A58" s="324" t="s">
        <v>713</v>
      </c>
      <c r="B58" s="324" t="s">
        <v>628</v>
      </c>
      <c r="C58" s="325">
        <f t="shared" ref="C58:N58" si="10">SUM(C59:C61)</f>
        <v>5626</v>
      </c>
      <c r="D58" s="325">
        <f t="shared" si="10"/>
        <v>5630</v>
      </c>
      <c r="E58" s="325">
        <f t="shared" si="10"/>
        <v>5129</v>
      </c>
      <c r="F58" s="325">
        <f t="shared" si="10"/>
        <v>4731</v>
      </c>
      <c r="G58" s="325">
        <f t="shared" si="10"/>
        <v>5258</v>
      </c>
      <c r="H58" s="325">
        <f t="shared" si="10"/>
        <v>6015</v>
      </c>
      <c r="I58" s="325">
        <f t="shared" si="10"/>
        <v>3775</v>
      </c>
      <c r="J58" s="325">
        <f t="shared" si="10"/>
        <v>0</v>
      </c>
      <c r="K58" s="325">
        <f t="shared" si="10"/>
        <v>0</v>
      </c>
      <c r="L58" s="325">
        <f t="shared" si="10"/>
        <v>0</v>
      </c>
      <c r="M58" s="325">
        <f t="shared" si="10"/>
        <v>0</v>
      </c>
      <c r="N58" s="325">
        <f t="shared" si="10"/>
        <v>0</v>
      </c>
      <c r="O58" s="325">
        <f t="shared" si="6"/>
        <v>36164</v>
      </c>
      <c r="P58" s="198"/>
      <c r="Q58" s="198"/>
      <c r="R58" s="198"/>
      <c r="S58" s="198"/>
      <c r="T58" s="198"/>
      <c r="U58" s="198"/>
      <c r="V58" s="311"/>
      <c r="W58" s="198"/>
      <c r="X58" s="198"/>
      <c r="Y58" s="229"/>
      <c r="Z58" s="229"/>
      <c r="AA58" s="229"/>
      <c r="AB58" s="229"/>
      <c r="AC58" s="229"/>
      <c r="AD58" s="279"/>
      <c r="AE58" s="279"/>
      <c r="AF58" s="268"/>
      <c r="AG58" s="268"/>
      <c r="AH58" s="268"/>
      <c r="AI58" s="268"/>
      <c r="AP58" s="268"/>
      <c r="AQ58" s="268"/>
      <c r="AR58" s="268"/>
      <c r="AS58" s="268"/>
    </row>
    <row r="59" spans="1:45" s="200" customFormat="1" ht="14.5" customHeight="1" x14ac:dyDescent="0.3">
      <c r="A59" s="282"/>
      <c r="B59" s="282" t="s">
        <v>698</v>
      </c>
      <c r="C59" s="320">
        <v>103</v>
      </c>
      <c r="D59" s="320">
        <v>54</v>
      </c>
      <c r="E59" s="320">
        <v>57</v>
      </c>
      <c r="F59" s="320">
        <v>74</v>
      </c>
      <c r="G59" s="320">
        <v>45</v>
      </c>
      <c r="H59" s="320">
        <v>41</v>
      </c>
      <c r="I59" s="320">
        <v>51</v>
      </c>
      <c r="J59" s="320">
        <v>0</v>
      </c>
      <c r="K59" s="320">
        <v>0</v>
      </c>
      <c r="L59" s="321">
        <v>0</v>
      </c>
      <c r="M59" s="321">
        <v>0</v>
      </c>
      <c r="N59" s="321">
        <v>0</v>
      </c>
      <c r="O59" s="327">
        <f t="shared" si="6"/>
        <v>425</v>
      </c>
      <c r="P59" s="198"/>
      <c r="Q59" s="198"/>
      <c r="R59" s="198"/>
      <c r="S59" s="198"/>
      <c r="T59" s="198"/>
      <c r="U59" s="198"/>
      <c r="V59" s="311"/>
      <c r="W59" s="198"/>
      <c r="X59" s="198"/>
      <c r="Y59" s="229"/>
      <c r="Z59" s="229"/>
      <c r="AA59" s="229"/>
      <c r="AB59" s="229"/>
      <c r="AC59" s="229"/>
      <c r="AD59" s="279"/>
      <c r="AE59" s="279"/>
      <c r="AF59" s="268"/>
      <c r="AG59" s="268"/>
      <c r="AH59" s="268"/>
      <c r="AP59" s="268"/>
      <c r="AQ59" s="268"/>
      <c r="AR59" s="268"/>
      <c r="AS59" s="268"/>
    </row>
    <row r="60" spans="1:45" s="200" customFormat="1" ht="14.5" customHeight="1" x14ac:dyDescent="0.3">
      <c r="A60" s="282"/>
      <c r="B60" s="282" t="s">
        <v>699</v>
      </c>
      <c r="C60" s="320">
        <v>93</v>
      </c>
      <c r="D60" s="320">
        <v>78</v>
      </c>
      <c r="E60" s="320">
        <v>66</v>
      </c>
      <c r="F60" s="320">
        <v>46</v>
      </c>
      <c r="G60" s="320">
        <v>51</v>
      </c>
      <c r="H60" s="320">
        <v>61</v>
      </c>
      <c r="I60" s="320">
        <v>46</v>
      </c>
      <c r="J60" s="320">
        <v>0</v>
      </c>
      <c r="K60" s="320">
        <v>0</v>
      </c>
      <c r="L60" s="321">
        <v>0</v>
      </c>
      <c r="M60" s="321">
        <v>0</v>
      </c>
      <c r="N60" s="321">
        <v>0</v>
      </c>
      <c r="O60" s="327">
        <f t="shared" si="6"/>
        <v>441</v>
      </c>
      <c r="P60" s="198"/>
      <c r="Q60" s="198"/>
      <c r="R60" s="198"/>
      <c r="S60" s="198"/>
      <c r="T60" s="198"/>
      <c r="U60" s="198"/>
      <c r="V60" s="311"/>
      <c r="W60" s="198"/>
      <c r="X60" s="198"/>
      <c r="Y60" s="229"/>
      <c r="Z60" s="229"/>
      <c r="AA60" s="229"/>
      <c r="AB60" s="229"/>
      <c r="AC60" s="229"/>
      <c r="AD60" s="279"/>
      <c r="AE60" s="279"/>
      <c r="AF60" s="268"/>
      <c r="AG60" s="268"/>
      <c r="AH60" s="268"/>
      <c r="AK60" s="268"/>
      <c r="AL60" s="268"/>
      <c r="AM60" s="268"/>
      <c r="AN60" s="268"/>
      <c r="AO60" s="268"/>
      <c r="AP60" s="268"/>
      <c r="AQ60" s="268"/>
      <c r="AR60" s="268"/>
      <c r="AS60" s="268"/>
    </row>
    <row r="61" spans="1:45" s="200" customFormat="1" ht="14.5" customHeight="1" x14ac:dyDescent="0.3">
      <c r="A61" s="282"/>
      <c r="B61" s="282" t="s">
        <v>701</v>
      </c>
      <c r="C61" s="320">
        <v>5430</v>
      </c>
      <c r="D61" s="320">
        <v>5498</v>
      </c>
      <c r="E61" s="320">
        <v>5006</v>
      </c>
      <c r="F61" s="320">
        <v>4611</v>
      </c>
      <c r="G61" s="320">
        <v>5162</v>
      </c>
      <c r="H61" s="320">
        <v>5913</v>
      </c>
      <c r="I61" s="320">
        <v>3678</v>
      </c>
      <c r="J61" s="320">
        <v>0</v>
      </c>
      <c r="K61" s="320">
        <v>0</v>
      </c>
      <c r="L61" s="321">
        <v>0</v>
      </c>
      <c r="M61" s="321">
        <v>0</v>
      </c>
      <c r="N61" s="321">
        <v>0</v>
      </c>
      <c r="O61" s="327">
        <f t="shared" si="6"/>
        <v>35298</v>
      </c>
      <c r="P61" s="198"/>
      <c r="Q61" s="198"/>
      <c r="R61" s="198"/>
      <c r="S61" s="198"/>
      <c r="T61" s="198"/>
      <c r="U61" s="198"/>
      <c r="V61" s="311"/>
      <c r="W61" s="198"/>
      <c r="X61" s="198"/>
      <c r="Y61" s="229"/>
      <c r="Z61" s="229"/>
      <c r="AA61" s="229"/>
      <c r="AB61" s="229"/>
      <c r="AC61" s="229"/>
      <c r="AD61" s="279"/>
      <c r="AE61" s="279"/>
      <c r="AF61" s="268"/>
      <c r="AG61" s="268"/>
      <c r="AI61" s="268"/>
      <c r="AP61" s="268"/>
      <c r="AQ61" s="268"/>
      <c r="AR61" s="268"/>
      <c r="AS61" s="268"/>
    </row>
    <row r="62" spans="1:45" s="200" customFormat="1" ht="14.5" customHeight="1" x14ac:dyDescent="0.3">
      <c r="A62" s="324" t="s">
        <v>714</v>
      </c>
      <c r="B62" s="324" t="s">
        <v>628</v>
      </c>
      <c r="C62" s="325">
        <f t="shared" ref="C62:N62" si="11">SUM(C63:C65)</f>
        <v>67</v>
      </c>
      <c r="D62" s="325">
        <f t="shared" si="11"/>
        <v>78</v>
      </c>
      <c r="E62" s="325">
        <f t="shared" si="11"/>
        <v>63</v>
      </c>
      <c r="F62" s="325">
        <f t="shared" si="11"/>
        <v>77</v>
      </c>
      <c r="G62" s="325">
        <f t="shared" si="11"/>
        <v>128</v>
      </c>
      <c r="H62" s="325">
        <f t="shared" si="11"/>
        <v>100</v>
      </c>
      <c r="I62" s="325">
        <f t="shared" si="11"/>
        <v>61</v>
      </c>
      <c r="J62" s="325">
        <f t="shared" si="11"/>
        <v>0</v>
      </c>
      <c r="K62" s="325">
        <f t="shared" si="11"/>
        <v>0</v>
      </c>
      <c r="L62" s="325">
        <f t="shared" si="11"/>
        <v>0</v>
      </c>
      <c r="M62" s="325">
        <f t="shared" si="11"/>
        <v>0</v>
      </c>
      <c r="N62" s="325">
        <f t="shared" si="11"/>
        <v>0</v>
      </c>
      <c r="O62" s="325">
        <f t="shared" si="6"/>
        <v>574</v>
      </c>
      <c r="P62" s="198"/>
      <c r="Q62" s="198"/>
      <c r="R62" s="198"/>
      <c r="S62" s="198"/>
      <c r="T62" s="198"/>
      <c r="U62" s="198"/>
      <c r="V62" s="311"/>
      <c r="W62" s="198"/>
      <c r="X62" s="198"/>
      <c r="Y62" s="229"/>
      <c r="Z62" s="229"/>
      <c r="AA62" s="229"/>
      <c r="AB62" s="229"/>
      <c r="AC62" s="229"/>
      <c r="AD62" s="279"/>
      <c r="AE62" s="279"/>
      <c r="AF62" s="268"/>
      <c r="AG62" s="268"/>
      <c r="AI62" s="268"/>
      <c r="AP62" s="268"/>
      <c r="AQ62" s="268"/>
      <c r="AR62" s="268"/>
      <c r="AS62" s="268"/>
    </row>
    <row r="63" spans="1:45" s="200" customFormat="1" ht="14.5" customHeight="1" x14ac:dyDescent="0.3">
      <c r="A63" s="282"/>
      <c r="B63" s="282" t="s">
        <v>698</v>
      </c>
      <c r="C63" s="320">
        <v>33</v>
      </c>
      <c r="D63" s="320">
        <v>31</v>
      </c>
      <c r="E63" s="320">
        <v>20</v>
      </c>
      <c r="F63" s="320">
        <v>20</v>
      </c>
      <c r="G63" s="320">
        <v>27</v>
      </c>
      <c r="H63" s="320">
        <v>25</v>
      </c>
      <c r="I63" s="320">
        <v>12</v>
      </c>
      <c r="J63" s="320">
        <v>0</v>
      </c>
      <c r="K63" s="320">
        <v>0</v>
      </c>
      <c r="L63" s="321">
        <v>0</v>
      </c>
      <c r="M63" s="321">
        <v>0</v>
      </c>
      <c r="N63" s="321">
        <v>0</v>
      </c>
      <c r="O63" s="327">
        <f t="shared" si="6"/>
        <v>168</v>
      </c>
      <c r="P63" s="198"/>
      <c r="Q63" s="198"/>
      <c r="R63" s="198"/>
      <c r="S63" s="198"/>
      <c r="T63" s="198"/>
      <c r="U63" s="198"/>
      <c r="V63" s="311"/>
      <c r="W63" s="198"/>
      <c r="X63" s="198"/>
      <c r="Y63" s="229"/>
      <c r="Z63" s="229"/>
      <c r="AA63" s="229"/>
      <c r="AB63" s="229"/>
      <c r="AC63" s="229"/>
      <c r="AD63" s="279"/>
      <c r="AE63" s="279"/>
      <c r="AF63" s="268"/>
      <c r="AG63" s="268"/>
      <c r="AI63" s="268"/>
      <c r="AP63" s="268"/>
      <c r="AQ63" s="268"/>
      <c r="AR63" s="268"/>
      <c r="AS63" s="268"/>
    </row>
    <row r="64" spans="1:45" s="200" customFormat="1" ht="14.5" customHeight="1" x14ac:dyDescent="0.3">
      <c r="A64" s="282"/>
      <c r="B64" s="282" t="s">
        <v>699</v>
      </c>
      <c r="C64" s="320">
        <v>11</v>
      </c>
      <c r="D64" s="320">
        <v>5</v>
      </c>
      <c r="E64" s="320">
        <v>12</v>
      </c>
      <c r="F64" s="320">
        <v>5</v>
      </c>
      <c r="G64" s="320">
        <v>9</v>
      </c>
      <c r="H64" s="320">
        <v>10</v>
      </c>
      <c r="I64" s="320">
        <v>5</v>
      </c>
      <c r="J64" s="320">
        <v>0</v>
      </c>
      <c r="K64" s="320">
        <v>0</v>
      </c>
      <c r="L64" s="321">
        <v>0</v>
      </c>
      <c r="M64" s="321">
        <v>0</v>
      </c>
      <c r="N64" s="321">
        <v>0</v>
      </c>
      <c r="O64" s="327">
        <f t="shared" si="6"/>
        <v>57</v>
      </c>
      <c r="P64" s="198"/>
      <c r="Q64" s="198"/>
      <c r="R64" s="198"/>
      <c r="S64" s="198"/>
      <c r="T64" s="198"/>
      <c r="U64" s="198"/>
      <c r="V64" s="311"/>
      <c r="W64" s="198"/>
      <c r="X64" s="198"/>
      <c r="Y64" s="229"/>
      <c r="Z64" s="229"/>
      <c r="AA64" s="229"/>
      <c r="AB64" s="229"/>
      <c r="AC64" s="229"/>
      <c r="AD64" s="279"/>
      <c r="AE64" s="279"/>
      <c r="AF64" s="268"/>
      <c r="AG64" s="268"/>
      <c r="AI64" s="268"/>
      <c r="AP64" s="268"/>
      <c r="AQ64" s="268"/>
      <c r="AR64" s="268"/>
      <c r="AS64" s="268"/>
    </row>
    <row r="65" spans="1:45" s="200" customFormat="1" ht="14.5" customHeight="1" x14ac:dyDescent="0.3">
      <c r="A65" s="282"/>
      <c r="B65" s="282" t="s">
        <v>701</v>
      </c>
      <c r="C65" s="320">
        <v>23</v>
      </c>
      <c r="D65" s="320">
        <v>42</v>
      </c>
      <c r="E65" s="320">
        <v>31</v>
      </c>
      <c r="F65" s="320">
        <v>52</v>
      </c>
      <c r="G65" s="320">
        <v>92</v>
      </c>
      <c r="H65" s="320">
        <v>65</v>
      </c>
      <c r="I65" s="320">
        <v>44</v>
      </c>
      <c r="J65" s="320">
        <v>0</v>
      </c>
      <c r="K65" s="320">
        <v>0</v>
      </c>
      <c r="L65" s="321">
        <v>0</v>
      </c>
      <c r="M65" s="321">
        <v>0</v>
      </c>
      <c r="N65" s="321">
        <v>0</v>
      </c>
      <c r="O65" s="327">
        <f t="shared" si="6"/>
        <v>349</v>
      </c>
      <c r="P65" s="198"/>
      <c r="Q65" s="198"/>
      <c r="R65" s="198"/>
      <c r="S65" s="198"/>
      <c r="T65" s="198"/>
      <c r="U65" s="198"/>
      <c r="V65" s="311"/>
      <c r="W65" s="198"/>
      <c r="X65" s="198"/>
      <c r="Y65" s="229"/>
      <c r="Z65" s="229"/>
      <c r="AA65" s="229"/>
      <c r="AB65" s="229"/>
      <c r="AC65" s="229"/>
      <c r="AD65" s="279"/>
      <c r="AE65" s="279"/>
      <c r="AF65" s="268"/>
      <c r="AG65" s="268"/>
      <c r="AI65" s="268"/>
      <c r="AP65" s="268"/>
      <c r="AQ65" s="268"/>
      <c r="AR65" s="268"/>
      <c r="AS65" s="268"/>
    </row>
    <row r="66" spans="1:45" s="200" customFormat="1" ht="14.5" customHeight="1" x14ac:dyDescent="0.3">
      <c r="A66" s="324" t="s">
        <v>715</v>
      </c>
      <c r="B66" s="324" t="s">
        <v>628</v>
      </c>
      <c r="C66" s="325">
        <f t="shared" ref="C66:N66" si="12">SUM(C67:C69)</f>
        <v>9732</v>
      </c>
      <c r="D66" s="325">
        <f t="shared" si="12"/>
        <v>9023</v>
      </c>
      <c r="E66" s="325">
        <f t="shared" si="12"/>
        <v>8785</v>
      </c>
      <c r="F66" s="325">
        <f t="shared" si="12"/>
        <v>10809</v>
      </c>
      <c r="G66" s="325">
        <f t="shared" si="12"/>
        <v>12635</v>
      </c>
      <c r="H66" s="325">
        <f t="shared" si="12"/>
        <v>12984</v>
      </c>
      <c r="I66" s="325">
        <f t="shared" si="12"/>
        <v>9650</v>
      </c>
      <c r="J66" s="325">
        <f t="shared" si="12"/>
        <v>0</v>
      </c>
      <c r="K66" s="325">
        <f t="shared" si="12"/>
        <v>0</v>
      </c>
      <c r="L66" s="325">
        <f t="shared" si="12"/>
        <v>0</v>
      </c>
      <c r="M66" s="325">
        <f t="shared" si="12"/>
        <v>0</v>
      </c>
      <c r="N66" s="325">
        <f t="shared" si="12"/>
        <v>0</v>
      </c>
      <c r="O66" s="325">
        <f t="shared" si="6"/>
        <v>73618</v>
      </c>
      <c r="P66" s="198"/>
      <c r="Q66" s="198"/>
      <c r="R66" s="198"/>
      <c r="S66" s="198"/>
      <c r="T66" s="198"/>
      <c r="U66" s="198"/>
      <c r="V66" s="311"/>
      <c r="W66" s="198"/>
      <c r="X66" s="198"/>
      <c r="Y66" s="229"/>
      <c r="Z66" s="229"/>
      <c r="AA66" s="229"/>
      <c r="AB66" s="229"/>
      <c r="AC66" s="229"/>
      <c r="AD66" s="279"/>
      <c r="AE66" s="279"/>
      <c r="AF66" s="268"/>
      <c r="AG66" s="268"/>
      <c r="AI66" s="268"/>
      <c r="AP66" s="268"/>
      <c r="AQ66" s="268"/>
      <c r="AR66" s="268"/>
      <c r="AS66" s="268"/>
    </row>
    <row r="67" spans="1:45" s="200" customFormat="1" ht="14.5" customHeight="1" x14ac:dyDescent="0.3">
      <c r="A67" s="282"/>
      <c r="B67" s="282" t="s">
        <v>698</v>
      </c>
      <c r="C67" s="320">
        <v>4098</v>
      </c>
      <c r="D67" s="320">
        <v>3944</v>
      </c>
      <c r="E67" s="320">
        <v>3877</v>
      </c>
      <c r="F67" s="320">
        <v>4383</v>
      </c>
      <c r="G67" s="320">
        <v>4432</v>
      </c>
      <c r="H67" s="320">
        <v>4477</v>
      </c>
      <c r="I67" s="320">
        <v>3201</v>
      </c>
      <c r="J67" s="320">
        <v>0</v>
      </c>
      <c r="K67" s="320">
        <v>0</v>
      </c>
      <c r="L67" s="321">
        <v>0</v>
      </c>
      <c r="M67" s="321">
        <v>0</v>
      </c>
      <c r="N67" s="321">
        <v>0</v>
      </c>
      <c r="O67" s="327">
        <f t="shared" si="6"/>
        <v>28412</v>
      </c>
      <c r="P67" s="198"/>
      <c r="Q67" s="198"/>
      <c r="R67" s="198"/>
      <c r="S67" s="198"/>
      <c r="T67" s="198"/>
      <c r="U67" s="198"/>
      <c r="V67" s="311"/>
      <c r="W67" s="198"/>
      <c r="X67" s="198"/>
      <c r="Y67" s="229"/>
      <c r="Z67" s="229"/>
      <c r="AA67" s="229"/>
      <c r="AB67" s="229"/>
      <c r="AC67" s="229"/>
      <c r="AD67" s="279"/>
      <c r="AE67" s="279"/>
      <c r="AF67" s="268"/>
      <c r="AG67" s="268"/>
      <c r="AI67" s="268"/>
      <c r="AP67" s="268"/>
      <c r="AQ67" s="268"/>
      <c r="AR67" s="268"/>
      <c r="AS67" s="268"/>
    </row>
    <row r="68" spans="1:45" s="200" customFormat="1" ht="14.5" customHeight="1" x14ac:dyDescent="0.3">
      <c r="A68" s="282"/>
      <c r="B68" s="282" t="s">
        <v>699</v>
      </c>
      <c r="C68" s="320">
        <v>1072</v>
      </c>
      <c r="D68" s="320">
        <v>1042</v>
      </c>
      <c r="E68" s="320">
        <v>1018</v>
      </c>
      <c r="F68" s="320">
        <v>1198</v>
      </c>
      <c r="G68" s="320">
        <v>1121</v>
      </c>
      <c r="H68" s="320">
        <v>1203</v>
      </c>
      <c r="I68" s="320">
        <v>912</v>
      </c>
      <c r="J68" s="320">
        <v>0</v>
      </c>
      <c r="K68" s="320">
        <v>0</v>
      </c>
      <c r="L68" s="321">
        <v>0</v>
      </c>
      <c r="M68" s="321">
        <v>0</v>
      </c>
      <c r="N68" s="321">
        <v>0</v>
      </c>
      <c r="O68" s="327">
        <f t="shared" si="6"/>
        <v>7566</v>
      </c>
      <c r="P68" s="198"/>
      <c r="Q68" s="198"/>
      <c r="R68" s="198"/>
      <c r="S68" s="198"/>
      <c r="T68" s="198"/>
      <c r="U68" s="198"/>
      <c r="V68" s="311"/>
      <c r="W68" s="198"/>
      <c r="X68" s="198"/>
      <c r="Y68" s="229"/>
      <c r="Z68" s="229"/>
      <c r="AA68" s="229"/>
      <c r="AB68" s="229"/>
      <c r="AC68" s="229"/>
      <c r="AD68" s="279"/>
      <c r="AE68" s="279"/>
      <c r="AF68" s="268"/>
      <c r="AG68" s="268"/>
      <c r="AI68" s="268"/>
      <c r="AP68" s="268"/>
      <c r="AQ68" s="268"/>
      <c r="AR68" s="268"/>
      <c r="AS68" s="268"/>
    </row>
    <row r="69" spans="1:45" s="200" customFormat="1" ht="14.5" customHeight="1" x14ac:dyDescent="0.3">
      <c r="A69" s="282"/>
      <c r="B69" s="282" t="s">
        <v>701</v>
      </c>
      <c r="C69" s="320">
        <v>4562</v>
      </c>
      <c r="D69" s="320">
        <v>4037</v>
      </c>
      <c r="E69" s="320">
        <v>3890</v>
      </c>
      <c r="F69" s="320">
        <v>5228</v>
      </c>
      <c r="G69" s="320">
        <v>7082</v>
      </c>
      <c r="H69" s="320">
        <v>7304</v>
      </c>
      <c r="I69" s="320">
        <v>5537</v>
      </c>
      <c r="J69" s="320">
        <v>0</v>
      </c>
      <c r="K69" s="320">
        <v>0</v>
      </c>
      <c r="L69" s="321">
        <v>0</v>
      </c>
      <c r="M69" s="321">
        <v>0</v>
      </c>
      <c r="N69" s="321">
        <v>0</v>
      </c>
      <c r="O69" s="327">
        <f t="shared" si="6"/>
        <v>37640</v>
      </c>
      <c r="P69" s="198"/>
      <c r="Q69" s="198"/>
      <c r="R69" s="198"/>
      <c r="S69" s="198"/>
      <c r="T69" s="198"/>
      <c r="U69" s="198"/>
      <c r="V69" s="311"/>
      <c r="W69" s="198"/>
      <c r="X69" s="198"/>
      <c r="Y69" s="229"/>
      <c r="Z69" s="229"/>
      <c r="AA69" s="229"/>
      <c r="AB69" s="229"/>
      <c r="AC69" s="229"/>
      <c r="AD69" s="279"/>
      <c r="AE69" s="279"/>
      <c r="AF69" s="268"/>
      <c r="AG69" s="268"/>
      <c r="AI69" s="268"/>
      <c r="AP69" s="268"/>
      <c r="AQ69" s="268"/>
      <c r="AR69" s="268"/>
      <c r="AS69" s="268"/>
    </row>
    <row r="70" spans="1:45" s="200" customFormat="1" ht="14.5" customHeight="1" x14ac:dyDescent="0.3">
      <c r="A70" s="324" t="s">
        <v>716</v>
      </c>
      <c r="B70" s="324" t="s">
        <v>628</v>
      </c>
      <c r="C70" s="325">
        <f t="shared" ref="C70:N70" si="13">SUM(C71:C73)</f>
        <v>99</v>
      </c>
      <c r="D70" s="325">
        <f t="shared" si="13"/>
        <v>82</v>
      </c>
      <c r="E70" s="325">
        <f t="shared" si="13"/>
        <v>84</v>
      </c>
      <c r="F70" s="325">
        <f t="shared" si="13"/>
        <v>102</v>
      </c>
      <c r="G70" s="325">
        <f t="shared" si="13"/>
        <v>84</v>
      </c>
      <c r="H70" s="325">
        <f t="shared" si="13"/>
        <v>112</v>
      </c>
      <c r="I70" s="325">
        <f t="shared" si="13"/>
        <v>75</v>
      </c>
      <c r="J70" s="325">
        <f t="shared" si="13"/>
        <v>0</v>
      </c>
      <c r="K70" s="325">
        <f t="shared" si="13"/>
        <v>0</v>
      </c>
      <c r="L70" s="325">
        <f t="shared" si="13"/>
        <v>0</v>
      </c>
      <c r="M70" s="325">
        <f t="shared" si="13"/>
        <v>0</v>
      </c>
      <c r="N70" s="325">
        <f t="shared" si="13"/>
        <v>0</v>
      </c>
      <c r="O70" s="325">
        <f t="shared" si="6"/>
        <v>638</v>
      </c>
      <c r="P70" s="198"/>
      <c r="Q70" s="198"/>
      <c r="R70" s="198"/>
      <c r="S70" s="198"/>
      <c r="T70" s="198"/>
      <c r="U70" s="198"/>
      <c r="V70" s="311"/>
      <c r="W70" s="198"/>
      <c r="X70" s="198"/>
      <c r="Y70" s="229"/>
      <c r="Z70" s="229"/>
      <c r="AA70" s="229"/>
      <c r="AB70" s="229"/>
      <c r="AC70" s="229"/>
      <c r="AD70" s="279"/>
      <c r="AE70" s="279"/>
      <c r="AF70" s="268"/>
      <c r="AG70" s="268"/>
      <c r="AI70" s="268"/>
      <c r="AP70" s="268"/>
      <c r="AQ70" s="268"/>
      <c r="AR70" s="268"/>
      <c r="AS70" s="268"/>
    </row>
    <row r="71" spans="1:45" s="200" customFormat="1" ht="14.5" customHeight="1" x14ac:dyDescent="0.3">
      <c r="A71" s="282"/>
      <c r="B71" s="282" t="s">
        <v>698</v>
      </c>
      <c r="C71" s="320">
        <v>46</v>
      </c>
      <c r="D71" s="320">
        <v>44</v>
      </c>
      <c r="E71" s="320">
        <v>43</v>
      </c>
      <c r="F71" s="320">
        <v>57</v>
      </c>
      <c r="G71" s="320">
        <v>33</v>
      </c>
      <c r="H71" s="320">
        <v>35</v>
      </c>
      <c r="I71" s="320">
        <v>27</v>
      </c>
      <c r="J71" s="320">
        <v>0</v>
      </c>
      <c r="K71" s="320">
        <v>0</v>
      </c>
      <c r="L71" s="321">
        <v>0</v>
      </c>
      <c r="M71" s="321">
        <v>0</v>
      </c>
      <c r="N71" s="321">
        <v>0</v>
      </c>
      <c r="O71" s="327">
        <f t="shared" si="6"/>
        <v>285</v>
      </c>
      <c r="P71" s="198"/>
      <c r="Q71" s="198"/>
      <c r="R71" s="198"/>
      <c r="S71" s="198"/>
      <c r="T71" s="198"/>
      <c r="U71" s="198"/>
      <c r="V71" s="311"/>
      <c r="W71" s="198"/>
      <c r="X71" s="198"/>
      <c r="Y71" s="229"/>
      <c r="Z71" s="229"/>
      <c r="AA71" s="229"/>
      <c r="AB71" s="229"/>
      <c r="AC71" s="229"/>
      <c r="AD71" s="279"/>
      <c r="AE71" s="279"/>
      <c r="AF71" s="268"/>
      <c r="AG71" s="268"/>
      <c r="AI71" s="268"/>
      <c r="AP71" s="268"/>
      <c r="AQ71" s="268"/>
      <c r="AR71" s="268"/>
      <c r="AS71" s="268"/>
    </row>
    <row r="72" spans="1:45" s="200" customFormat="1" ht="14.5" customHeight="1" x14ac:dyDescent="0.3">
      <c r="A72" s="282"/>
      <c r="B72" s="282" t="s">
        <v>699</v>
      </c>
      <c r="C72" s="320">
        <v>15</v>
      </c>
      <c r="D72" s="320">
        <v>10</v>
      </c>
      <c r="E72" s="320">
        <v>13</v>
      </c>
      <c r="F72" s="320">
        <v>11</v>
      </c>
      <c r="G72" s="320">
        <v>8</v>
      </c>
      <c r="H72" s="320">
        <v>12</v>
      </c>
      <c r="I72" s="320">
        <v>6</v>
      </c>
      <c r="J72" s="320">
        <v>0</v>
      </c>
      <c r="K72" s="320">
        <v>0</v>
      </c>
      <c r="L72" s="321">
        <v>0</v>
      </c>
      <c r="M72" s="321">
        <v>0</v>
      </c>
      <c r="N72" s="321">
        <v>0</v>
      </c>
      <c r="O72" s="327">
        <f t="shared" si="6"/>
        <v>75</v>
      </c>
      <c r="P72" s="198"/>
      <c r="Q72" s="198"/>
      <c r="R72" s="198"/>
      <c r="S72" s="198"/>
      <c r="T72" s="198"/>
      <c r="U72" s="198"/>
      <c r="V72" s="311"/>
      <c r="W72" s="198"/>
      <c r="X72" s="198"/>
      <c r="Y72" s="229"/>
      <c r="Z72" s="229"/>
      <c r="AA72" s="229"/>
      <c r="AB72" s="229"/>
      <c r="AC72" s="229"/>
      <c r="AD72" s="279"/>
      <c r="AE72" s="279"/>
      <c r="AF72" s="268"/>
      <c r="AG72" s="268"/>
      <c r="AI72" s="268"/>
      <c r="AP72" s="268"/>
      <c r="AQ72" s="268"/>
      <c r="AR72" s="268"/>
      <c r="AS72" s="268"/>
    </row>
    <row r="73" spans="1:45" s="200" customFormat="1" ht="14.5" customHeight="1" x14ac:dyDescent="0.3">
      <c r="A73" s="282"/>
      <c r="B73" s="282" t="s">
        <v>701</v>
      </c>
      <c r="C73" s="320">
        <v>38</v>
      </c>
      <c r="D73" s="320">
        <v>28</v>
      </c>
      <c r="E73" s="320">
        <v>28</v>
      </c>
      <c r="F73" s="320">
        <v>34</v>
      </c>
      <c r="G73" s="320">
        <v>43</v>
      </c>
      <c r="H73" s="320">
        <v>65</v>
      </c>
      <c r="I73" s="320">
        <v>42</v>
      </c>
      <c r="J73" s="320">
        <v>0</v>
      </c>
      <c r="K73" s="320">
        <v>0</v>
      </c>
      <c r="L73" s="321">
        <v>0</v>
      </c>
      <c r="M73" s="321">
        <v>0</v>
      </c>
      <c r="N73" s="321">
        <v>0</v>
      </c>
      <c r="O73" s="327">
        <f t="shared" si="6"/>
        <v>278</v>
      </c>
      <c r="P73" s="198"/>
      <c r="Q73" s="198"/>
      <c r="R73" s="198"/>
      <c r="S73" s="198"/>
      <c r="T73" s="198"/>
      <c r="U73" s="198"/>
      <c r="V73" s="311"/>
      <c r="W73" s="198"/>
      <c r="X73" s="198"/>
      <c r="Y73" s="229"/>
      <c r="Z73" s="229"/>
      <c r="AA73" s="229"/>
      <c r="AB73" s="229"/>
      <c r="AC73" s="229"/>
      <c r="AD73" s="279"/>
      <c r="AE73" s="279"/>
      <c r="AF73" s="268"/>
      <c r="AG73" s="268"/>
      <c r="AI73" s="268"/>
      <c r="AP73" s="268"/>
      <c r="AQ73" s="268"/>
      <c r="AR73" s="268"/>
      <c r="AS73" s="268"/>
    </row>
    <row r="74" spans="1:45" s="200" customFormat="1" ht="14.5" customHeight="1" x14ac:dyDescent="0.3">
      <c r="A74" s="324" t="s">
        <v>717</v>
      </c>
      <c r="B74" s="324" t="s">
        <v>628</v>
      </c>
      <c r="C74" s="325">
        <f t="shared" ref="C74:N74" si="14">SUM(C75:C77)</f>
        <v>424</v>
      </c>
      <c r="D74" s="325">
        <f t="shared" si="14"/>
        <v>383</v>
      </c>
      <c r="E74" s="325">
        <f t="shared" si="14"/>
        <v>344</v>
      </c>
      <c r="F74" s="325">
        <f t="shared" si="14"/>
        <v>443</v>
      </c>
      <c r="G74" s="325">
        <f t="shared" si="14"/>
        <v>526</v>
      </c>
      <c r="H74" s="325">
        <f t="shared" si="14"/>
        <v>614</v>
      </c>
      <c r="I74" s="325">
        <f t="shared" si="14"/>
        <v>427</v>
      </c>
      <c r="J74" s="325">
        <f t="shared" si="14"/>
        <v>0</v>
      </c>
      <c r="K74" s="325">
        <f t="shared" si="14"/>
        <v>0</v>
      </c>
      <c r="L74" s="325">
        <f t="shared" si="14"/>
        <v>0</v>
      </c>
      <c r="M74" s="325">
        <f t="shared" si="14"/>
        <v>0</v>
      </c>
      <c r="N74" s="325">
        <f t="shared" si="14"/>
        <v>0</v>
      </c>
      <c r="O74" s="325">
        <f t="shared" si="6"/>
        <v>3161</v>
      </c>
      <c r="P74" s="198"/>
      <c r="Q74" s="198"/>
      <c r="R74" s="198"/>
      <c r="S74" s="198"/>
      <c r="T74" s="198"/>
      <c r="U74" s="198"/>
      <c r="V74" s="311"/>
      <c r="W74" s="198"/>
      <c r="X74" s="198"/>
      <c r="Y74" s="229"/>
      <c r="Z74" s="229"/>
      <c r="AA74" s="229"/>
      <c r="AB74" s="229"/>
      <c r="AC74" s="229"/>
      <c r="AD74" s="279"/>
      <c r="AE74" s="279"/>
      <c r="AF74" s="268"/>
      <c r="AG74" s="268"/>
      <c r="AI74" s="268"/>
      <c r="AP74" s="268"/>
      <c r="AQ74" s="268"/>
      <c r="AR74" s="268"/>
      <c r="AS74" s="268"/>
    </row>
    <row r="75" spans="1:45" s="200" customFormat="1" ht="14.5" customHeight="1" x14ac:dyDescent="0.3">
      <c r="A75" s="282"/>
      <c r="B75" s="282" t="s">
        <v>698</v>
      </c>
      <c r="C75" s="320">
        <v>296</v>
      </c>
      <c r="D75" s="320">
        <v>260</v>
      </c>
      <c r="E75" s="320">
        <v>242</v>
      </c>
      <c r="F75" s="320">
        <v>281</v>
      </c>
      <c r="G75" s="320">
        <v>280</v>
      </c>
      <c r="H75" s="320">
        <v>310</v>
      </c>
      <c r="I75" s="320">
        <v>235</v>
      </c>
      <c r="J75" s="320">
        <v>0</v>
      </c>
      <c r="K75" s="320">
        <v>0</v>
      </c>
      <c r="L75" s="321">
        <v>0</v>
      </c>
      <c r="M75" s="321">
        <v>0</v>
      </c>
      <c r="N75" s="321">
        <v>0</v>
      </c>
      <c r="O75" s="327">
        <f t="shared" si="6"/>
        <v>1904</v>
      </c>
      <c r="P75" s="198"/>
      <c r="Q75" s="198"/>
      <c r="R75" s="198"/>
      <c r="S75" s="198"/>
      <c r="T75" s="198"/>
      <c r="U75" s="198"/>
      <c r="V75" s="311"/>
      <c r="W75" s="198"/>
      <c r="X75" s="198"/>
      <c r="Y75" s="229"/>
      <c r="Z75" s="229"/>
      <c r="AA75" s="229"/>
      <c r="AB75" s="229"/>
      <c r="AC75" s="229"/>
      <c r="AD75" s="279"/>
      <c r="AE75" s="279"/>
      <c r="AF75" s="268"/>
      <c r="AG75" s="268"/>
      <c r="AI75" s="268"/>
      <c r="AP75" s="268"/>
      <c r="AQ75" s="268"/>
      <c r="AR75" s="268"/>
      <c r="AS75" s="268"/>
    </row>
    <row r="76" spans="1:45" s="200" customFormat="1" ht="14.5" customHeight="1" x14ac:dyDescent="0.3">
      <c r="A76" s="282"/>
      <c r="B76" s="282" t="s">
        <v>699</v>
      </c>
      <c r="C76" s="320">
        <v>83</v>
      </c>
      <c r="D76" s="320">
        <v>110</v>
      </c>
      <c r="E76" s="320">
        <v>83</v>
      </c>
      <c r="F76" s="320">
        <v>90</v>
      </c>
      <c r="G76" s="320">
        <v>101</v>
      </c>
      <c r="H76" s="320">
        <v>136</v>
      </c>
      <c r="I76" s="320">
        <v>95</v>
      </c>
      <c r="J76" s="320">
        <v>0</v>
      </c>
      <c r="K76" s="320">
        <v>0</v>
      </c>
      <c r="L76" s="321">
        <v>0</v>
      </c>
      <c r="M76" s="321">
        <v>0</v>
      </c>
      <c r="N76" s="321">
        <v>0</v>
      </c>
      <c r="O76" s="327">
        <f t="shared" si="6"/>
        <v>698</v>
      </c>
      <c r="P76" s="198"/>
      <c r="Q76" s="198"/>
      <c r="R76" s="198"/>
      <c r="S76" s="198"/>
      <c r="T76" s="198"/>
      <c r="U76" s="198"/>
      <c r="V76" s="311"/>
      <c r="W76" s="198"/>
      <c r="X76" s="198"/>
      <c r="Y76" s="229"/>
      <c r="Z76" s="229"/>
      <c r="AA76" s="229"/>
      <c r="AB76" s="229"/>
      <c r="AC76" s="229"/>
      <c r="AD76" s="279"/>
      <c r="AE76" s="279"/>
      <c r="AF76" s="268"/>
      <c r="AG76" s="268"/>
      <c r="AI76" s="268"/>
      <c r="AP76" s="268"/>
      <c r="AQ76" s="268"/>
      <c r="AR76" s="268"/>
      <c r="AS76" s="268"/>
    </row>
    <row r="77" spans="1:45" s="200" customFormat="1" ht="14.5" customHeight="1" x14ac:dyDescent="0.3">
      <c r="A77" s="282"/>
      <c r="B77" s="282" t="s">
        <v>701</v>
      </c>
      <c r="C77" s="320">
        <v>45</v>
      </c>
      <c r="D77" s="320">
        <v>13</v>
      </c>
      <c r="E77" s="320">
        <v>19</v>
      </c>
      <c r="F77" s="320">
        <v>72</v>
      </c>
      <c r="G77" s="320">
        <v>145</v>
      </c>
      <c r="H77" s="320">
        <v>168</v>
      </c>
      <c r="I77" s="320">
        <v>97</v>
      </c>
      <c r="J77" s="320">
        <v>0</v>
      </c>
      <c r="K77" s="320">
        <v>0</v>
      </c>
      <c r="L77" s="321">
        <v>0</v>
      </c>
      <c r="M77" s="321">
        <v>0</v>
      </c>
      <c r="N77" s="321">
        <v>0</v>
      </c>
      <c r="O77" s="327">
        <f t="shared" si="6"/>
        <v>559</v>
      </c>
      <c r="P77" s="198"/>
      <c r="Q77" s="198"/>
      <c r="R77" s="198"/>
      <c r="S77" s="198"/>
      <c r="T77" s="198"/>
      <c r="U77" s="198"/>
      <c r="V77" s="311"/>
      <c r="W77" s="198"/>
      <c r="X77" s="198"/>
      <c r="Y77" s="229"/>
      <c r="Z77" s="229"/>
      <c r="AA77" s="229"/>
      <c r="AB77" s="229"/>
      <c r="AC77" s="229"/>
      <c r="AD77" s="279"/>
      <c r="AE77" s="279"/>
      <c r="AF77" s="268"/>
      <c r="AG77" s="268"/>
      <c r="AI77" s="268"/>
      <c r="AP77" s="268"/>
      <c r="AQ77" s="268"/>
      <c r="AR77" s="268"/>
      <c r="AS77" s="268"/>
    </row>
    <row r="78" spans="1:45" s="200" customFormat="1" ht="14.5" customHeight="1" x14ac:dyDescent="0.3">
      <c r="A78" s="324" t="s">
        <v>718</v>
      </c>
      <c r="B78" s="324" t="s">
        <v>628</v>
      </c>
      <c r="C78" s="325">
        <f t="shared" ref="C78:N78" si="15">SUM(C79:C81)</f>
        <v>20</v>
      </c>
      <c r="D78" s="325">
        <f t="shared" si="15"/>
        <v>46</v>
      </c>
      <c r="E78" s="325">
        <f t="shared" si="15"/>
        <v>33</v>
      </c>
      <c r="F78" s="325">
        <f t="shared" si="15"/>
        <v>31</v>
      </c>
      <c r="G78" s="325">
        <f t="shared" si="15"/>
        <v>21</v>
      </c>
      <c r="H78" s="325">
        <f t="shared" si="15"/>
        <v>84</v>
      </c>
      <c r="I78" s="325">
        <f t="shared" si="15"/>
        <v>132</v>
      </c>
      <c r="J78" s="325">
        <f t="shared" si="15"/>
        <v>0</v>
      </c>
      <c r="K78" s="325">
        <f t="shared" si="15"/>
        <v>0</v>
      </c>
      <c r="L78" s="325">
        <f t="shared" si="15"/>
        <v>0</v>
      </c>
      <c r="M78" s="325">
        <f t="shared" si="15"/>
        <v>0</v>
      </c>
      <c r="N78" s="325">
        <f t="shared" si="15"/>
        <v>0</v>
      </c>
      <c r="O78" s="325">
        <f t="shared" si="6"/>
        <v>367</v>
      </c>
      <c r="P78" s="198"/>
      <c r="Q78" s="198"/>
      <c r="R78" s="198"/>
      <c r="S78" s="198"/>
      <c r="T78" s="198"/>
      <c r="U78" s="198"/>
      <c r="V78" s="311"/>
      <c r="W78" s="198"/>
      <c r="X78" s="198"/>
      <c r="Y78" s="229"/>
      <c r="Z78" s="229"/>
      <c r="AA78" s="229"/>
      <c r="AB78" s="229"/>
      <c r="AC78" s="229"/>
      <c r="AD78" s="279"/>
      <c r="AE78" s="279"/>
      <c r="AF78" s="268"/>
      <c r="AG78" s="268"/>
      <c r="AI78" s="268"/>
      <c r="AP78" s="268"/>
      <c r="AQ78" s="268"/>
      <c r="AR78" s="268"/>
      <c r="AS78" s="268"/>
    </row>
    <row r="79" spans="1:45" s="200" customFormat="1" ht="14.5" customHeight="1" x14ac:dyDescent="0.3">
      <c r="A79" s="282"/>
      <c r="B79" s="282" t="s">
        <v>698</v>
      </c>
      <c r="C79" s="320">
        <v>6</v>
      </c>
      <c r="D79" s="320">
        <v>16</v>
      </c>
      <c r="E79" s="320">
        <v>19</v>
      </c>
      <c r="F79" s="320">
        <v>5</v>
      </c>
      <c r="G79" s="320">
        <v>12</v>
      </c>
      <c r="H79" s="320">
        <v>33</v>
      </c>
      <c r="I79" s="320">
        <v>66</v>
      </c>
      <c r="J79" s="320">
        <v>0</v>
      </c>
      <c r="K79" s="320">
        <v>0</v>
      </c>
      <c r="L79" s="321">
        <v>0</v>
      </c>
      <c r="M79" s="321">
        <v>0</v>
      </c>
      <c r="N79" s="321">
        <v>0</v>
      </c>
      <c r="O79" s="327">
        <f t="shared" si="6"/>
        <v>157</v>
      </c>
      <c r="P79" s="198"/>
      <c r="Q79" s="198"/>
      <c r="R79" s="198"/>
      <c r="S79" s="198"/>
      <c r="T79" s="198"/>
      <c r="U79" s="198"/>
      <c r="V79" s="311"/>
      <c r="W79" s="198"/>
      <c r="X79" s="198"/>
      <c r="Y79" s="229"/>
      <c r="Z79" s="229"/>
      <c r="AA79" s="229"/>
      <c r="AB79" s="229"/>
      <c r="AC79" s="229"/>
      <c r="AD79" s="279"/>
      <c r="AE79" s="279"/>
      <c r="AF79" s="268"/>
      <c r="AG79" s="268"/>
      <c r="AI79" s="268"/>
      <c r="AP79" s="268"/>
      <c r="AQ79" s="268"/>
      <c r="AR79" s="268"/>
      <c r="AS79" s="268"/>
    </row>
    <row r="80" spans="1:45" s="200" customFormat="1" ht="14.5" customHeight="1" x14ac:dyDescent="0.3">
      <c r="A80" s="282"/>
      <c r="B80" s="282" t="s">
        <v>699</v>
      </c>
      <c r="C80" s="320">
        <v>7</v>
      </c>
      <c r="D80" s="320">
        <v>8</v>
      </c>
      <c r="E80" s="320">
        <v>2</v>
      </c>
      <c r="F80" s="320">
        <v>4</v>
      </c>
      <c r="G80" s="320">
        <v>0</v>
      </c>
      <c r="H80" s="320">
        <v>29</v>
      </c>
      <c r="I80" s="320">
        <v>16</v>
      </c>
      <c r="J80" s="320">
        <v>0</v>
      </c>
      <c r="K80" s="320">
        <v>0</v>
      </c>
      <c r="L80" s="321">
        <v>0</v>
      </c>
      <c r="M80" s="321">
        <v>0</v>
      </c>
      <c r="N80" s="321">
        <v>0</v>
      </c>
      <c r="O80" s="327">
        <f t="shared" si="6"/>
        <v>66</v>
      </c>
      <c r="P80" s="198"/>
      <c r="Q80" s="198"/>
      <c r="R80" s="198"/>
      <c r="S80" s="198"/>
      <c r="T80" s="198"/>
      <c r="U80" s="198"/>
      <c r="V80" s="311"/>
      <c r="W80" s="198"/>
      <c r="X80" s="198"/>
      <c r="Y80" s="229"/>
      <c r="Z80" s="229"/>
      <c r="AA80" s="229"/>
      <c r="AB80" s="229"/>
      <c r="AC80" s="229"/>
      <c r="AD80" s="279"/>
      <c r="AE80" s="279"/>
      <c r="AF80" s="268"/>
      <c r="AG80" s="268"/>
      <c r="AI80" s="268"/>
      <c r="AP80" s="268"/>
      <c r="AQ80" s="268"/>
      <c r="AR80" s="268"/>
      <c r="AS80" s="268"/>
    </row>
    <row r="81" spans="1:45" s="200" customFormat="1" ht="14.5" customHeight="1" x14ac:dyDescent="0.3">
      <c r="A81" s="282"/>
      <c r="B81" s="282" t="s">
        <v>701</v>
      </c>
      <c r="C81" s="320">
        <v>7</v>
      </c>
      <c r="D81" s="320">
        <v>22</v>
      </c>
      <c r="E81" s="320">
        <v>12</v>
      </c>
      <c r="F81" s="320">
        <v>22</v>
      </c>
      <c r="G81" s="320">
        <v>9</v>
      </c>
      <c r="H81" s="320">
        <v>22</v>
      </c>
      <c r="I81" s="320">
        <v>50</v>
      </c>
      <c r="J81" s="320">
        <v>0</v>
      </c>
      <c r="K81" s="320">
        <v>0</v>
      </c>
      <c r="L81" s="321">
        <v>0</v>
      </c>
      <c r="M81" s="321">
        <v>0</v>
      </c>
      <c r="N81" s="321">
        <v>0</v>
      </c>
      <c r="O81" s="327">
        <f t="shared" si="6"/>
        <v>144</v>
      </c>
      <c r="P81" s="198"/>
      <c r="Q81" s="198"/>
      <c r="R81" s="198"/>
      <c r="S81" s="198"/>
      <c r="T81" s="198"/>
      <c r="U81" s="198"/>
      <c r="V81" s="311"/>
      <c r="W81" s="198"/>
      <c r="X81" s="198"/>
      <c r="Y81" s="229"/>
      <c r="Z81" s="229"/>
      <c r="AA81" s="229"/>
      <c r="AB81" s="229"/>
      <c r="AC81" s="229"/>
      <c r="AD81" s="279"/>
      <c r="AE81" s="279"/>
      <c r="AF81" s="268"/>
      <c r="AG81" s="268"/>
      <c r="AI81" s="268"/>
      <c r="AP81" s="268"/>
      <c r="AQ81" s="268"/>
      <c r="AR81" s="268"/>
      <c r="AS81" s="268"/>
    </row>
    <row r="82" spans="1:45" s="200" customFormat="1" ht="14.5" customHeight="1" x14ac:dyDescent="0.3">
      <c r="A82" s="324" t="s">
        <v>679</v>
      </c>
      <c r="B82" s="324" t="s">
        <v>628</v>
      </c>
      <c r="C82" s="325">
        <f t="shared" ref="C82:N82" si="16">SUM(C83:C85)</f>
        <v>3</v>
      </c>
      <c r="D82" s="325">
        <f t="shared" si="16"/>
        <v>2</v>
      </c>
      <c r="E82" s="325">
        <f t="shared" si="16"/>
        <v>4</v>
      </c>
      <c r="F82" s="325">
        <f t="shared" si="16"/>
        <v>1</v>
      </c>
      <c r="G82" s="325">
        <f t="shared" si="16"/>
        <v>3</v>
      </c>
      <c r="H82" s="325">
        <f t="shared" si="16"/>
        <v>4</v>
      </c>
      <c r="I82" s="325">
        <f t="shared" si="16"/>
        <v>2</v>
      </c>
      <c r="J82" s="325">
        <f t="shared" si="16"/>
        <v>0</v>
      </c>
      <c r="K82" s="325">
        <f t="shared" si="16"/>
        <v>0</v>
      </c>
      <c r="L82" s="325">
        <f t="shared" si="16"/>
        <v>0</v>
      </c>
      <c r="M82" s="325">
        <f t="shared" si="16"/>
        <v>0</v>
      </c>
      <c r="N82" s="325">
        <f t="shared" si="16"/>
        <v>0</v>
      </c>
      <c r="O82" s="325">
        <f t="shared" si="6"/>
        <v>19</v>
      </c>
      <c r="P82" s="198"/>
      <c r="Q82" s="198"/>
      <c r="R82" s="198"/>
      <c r="S82" s="198"/>
      <c r="T82" s="198"/>
      <c r="U82" s="198"/>
      <c r="V82" s="311"/>
      <c r="W82" s="198"/>
      <c r="X82" s="198"/>
      <c r="Y82" s="229"/>
      <c r="Z82" s="229"/>
      <c r="AA82" s="229"/>
      <c r="AB82" s="229"/>
      <c r="AC82" s="229"/>
      <c r="AD82" s="279"/>
      <c r="AE82" s="279"/>
      <c r="AF82" s="268"/>
      <c r="AG82" s="268"/>
      <c r="AI82" s="268"/>
      <c r="AP82" s="268"/>
      <c r="AQ82" s="268"/>
      <c r="AR82" s="268"/>
      <c r="AS82" s="268"/>
    </row>
    <row r="83" spans="1:45" s="200" customFormat="1" ht="14.5" customHeight="1" x14ac:dyDescent="0.3">
      <c r="A83" s="282"/>
      <c r="B83" s="282" t="s">
        <v>698</v>
      </c>
      <c r="C83" s="320">
        <v>0</v>
      </c>
      <c r="D83" s="320">
        <v>0</v>
      </c>
      <c r="E83" s="320">
        <v>2</v>
      </c>
      <c r="F83" s="320">
        <v>0</v>
      </c>
      <c r="G83" s="320">
        <v>0</v>
      </c>
      <c r="H83" s="320">
        <v>2</v>
      </c>
      <c r="I83" s="320">
        <v>0</v>
      </c>
      <c r="J83" s="320">
        <v>0</v>
      </c>
      <c r="K83" s="320">
        <v>0</v>
      </c>
      <c r="L83" s="321">
        <v>0</v>
      </c>
      <c r="M83" s="321">
        <v>0</v>
      </c>
      <c r="N83" s="321">
        <v>0</v>
      </c>
      <c r="O83" s="327">
        <f t="shared" si="6"/>
        <v>4</v>
      </c>
      <c r="P83" s="198"/>
      <c r="Q83" s="198"/>
      <c r="R83" s="198"/>
      <c r="S83" s="198"/>
      <c r="T83" s="198"/>
      <c r="U83" s="198"/>
      <c r="V83" s="311"/>
      <c r="W83" s="198"/>
      <c r="X83" s="198"/>
      <c r="Y83" s="229"/>
      <c r="Z83" s="229"/>
      <c r="AA83" s="229"/>
      <c r="AB83" s="229"/>
      <c r="AC83" s="229"/>
      <c r="AD83" s="279"/>
      <c r="AE83" s="279"/>
      <c r="AF83" s="268"/>
      <c r="AG83" s="268"/>
      <c r="AI83" s="268"/>
      <c r="AP83" s="268"/>
      <c r="AQ83" s="268"/>
      <c r="AR83" s="268"/>
      <c r="AS83" s="268"/>
    </row>
    <row r="84" spans="1:45" s="200" customFormat="1" ht="14.5" customHeight="1" x14ac:dyDescent="0.3">
      <c r="A84" s="282"/>
      <c r="B84" s="282" t="s">
        <v>699</v>
      </c>
      <c r="C84" s="320">
        <v>0</v>
      </c>
      <c r="D84" s="320">
        <v>0</v>
      </c>
      <c r="E84" s="320">
        <v>0</v>
      </c>
      <c r="F84" s="320">
        <v>0</v>
      </c>
      <c r="G84" s="320">
        <v>2</v>
      </c>
      <c r="H84" s="320">
        <v>0</v>
      </c>
      <c r="I84" s="320">
        <v>0</v>
      </c>
      <c r="J84" s="320">
        <v>0</v>
      </c>
      <c r="K84" s="320">
        <v>0</v>
      </c>
      <c r="L84" s="321">
        <v>0</v>
      </c>
      <c r="M84" s="321">
        <v>0</v>
      </c>
      <c r="N84" s="321">
        <v>0</v>
      </c>
      <c r="O84" s="327">
        <f t="shared" si="6"/>
        <v>2</v>
      </c>
      <c r="P84" s="198"/>
      <c r="Q84" s="198"/>
      <c r="R84" s="198"/>
      <c r="S84" s="198"/>
      <c r="T84" s="198"/>
      <c r="U84" s="198"/>
      <c r="V84" s="311"/>
      <c r="W84" s="198"/>
      <c r="X84" s="198"/>
      <c r="Y84" s="229"/>
      <c r="Z84" s="229"/>
      <c r="AA84" s="229"/>
      <c r="AB84" s="229"/>
      <c r="AC84" s="229"/>
      <c r="AD84" s="279"/>
      <c r="AE84" s="279"/>
      <c r="AF84" s="268"/>
      <c r="AG84" s="268"/>
      <c r="AI84" s="268"/>
      <c r="AP84" s="268"/>
      <c r="AQ84" s="268"/>
      <c r="AR84" s="268"/>
      <c r="AS84" s="268"/>
    </row>
    <row r="85" spans="1:45" s="200" customFormat="1" ht="14.5" customHeight="1" x14ac:dyDescent="0.3">
      <c r="A85" s="282"/>
      <c r="B85" s="282" t="s">
        <v>701</v>
      </c>
      <c r="C85" s="320">
        <v>3</v>
      </c>
      <c r="D85" s="320">
        <v>2</v>
      </c>
      <c r="E85" s="320">
        <v>2</v>
      </c>
      <c r="F85" s="320">
        <v>1</v>
      </c>
      <c r="G85" s="320">
        <v>1</v>
      </c>
      <c r="H85" s="320">
        <v>2</v>
      </c>
      <c r="I85" s="320">
        <v>2</v>
      </c>
      <c r="J85" s="320">
        <v>0</v>
      </c>
      <c r="K85" s="320">
        <v>0</v>
      </c>
      <c r="L85" s="321">
        <v>0</v>
      </c>
      <c r="M85" s="321">
        <v>0</v>
      </c>
      <c r="N85" s="321">
        <v>0</v>
      </c>
      <c r="O85" s="327">
        <f t="shared" si="6"/>
        <v>13</v>
      </c>
      <c r="P85" s="198"/>
      <c r="Q85" s="198"/>
      <c r="R85" s="198"/>
      <c r="S85" s="198"/>
      <c r="T85" s="198"/>
      <c r="U85" s="198"/>
      <c r="V85" s="311"/>
      <c r="W85" s="198"/>
      <c r="X85" s="198"/>
      <c r="Y85" s="229"/>
      <c r="Z85" s="229"/>
      <c r="AA85" s="229"/>
      <c r="AB85" s="229"/>
      <c r="AC85" s="229"/>
      <c r="AD85" s="279"/>
      <c r="AE85" s="279"/>
      <c r="AF85" s="268"/>
      <c r="AG85" s="268"/>
      <c r="AI85" s="268"/>
      <c r="AP85" s="268"/>
      <c r="AQ85" s="268"/>
      <c r="AR85" s="268"/>
      <c r="AS85" s="268"/>
    </row>
    <row r="86" spans="1:45" s="200" customFormat="1" ht="12" x14ac:dyDescent="0.3">
      <c r="A86" s="286"/>
      <c r="E86" s="198"/>
      <c r="F86" s="198"/>
      <c r="G86" s="198"/>
      <c r="Q86" s="198"/>
      <c r="R86" s="214"/>
      <c r="S86" s="214"/>
      <c r="T86" s="238"/>
      <c r="U86" s="238"/>
      <c r="V86" s="328"/>
      <c r="W86" s="214"/>
      <c r="X86" s="238"/>
      <c r="Y86" s="238"/>
      <c r="Z86" s="214"/>
      <c r="AA86" s="214"/>
      <c r="AB86" s="214"/>
      <c r="AC86" s="263"/>
      <c r="AD86" s="263"/>
      <c r="AE86" s="263"/>
      <c r="AF86" s="263"/>
      <c r="AQ86" s="268"/>
      <c r="AS86" s="268"/>
    </row>
    <row r="87" spans="1:45" s="198" customFormat="1" ht="18" customHeight="1" x14ac:dyDescent="0.3">
      <c r="A87" s="329"/>
      <c r="B87" s="330"/>
      <c r="C87" s="330"/>
      <c r="D87" s="330"/>
      <c r="E87" s="330"/>
      <c r="F87" s="330"/>
      <c r="G87" s="330"/>
      <c r="H87" s="330"/>
      <c r="I87" s="330"/>
      <c r="J87" s="330"/>
      <c r="K87" s="330"/>
      <c r="L87" s="330"/>
      <c r="M87" s="330"/>
      <c r="N87" s="330"/>
      <c r="O87" s="330"/>
      <c r="P87" s="330"/>
      <c r="Q87" s="330"/>
      <c r="R87" s="330"/>
      <c r="S87" s="330"/>
      <c r="T87" s="330"/>
      <c r="U87" s="330"/>
      <c r="V87" s="331"/>
      <c r="W87" s="214"/>
      <c r="X87" s="214"/>
      <c r="Y87" s="214"/>
      <c r="Z87" s="214"/>
    </row>
    <row r="88" spans="1:45" s="200" customFormat="1" ht="12" x14ac:dyDescent="0.3">
      <c r="A88" s="286"/>
      <c r="F88" s="198"/>
      <c r="G88" s="198"/>
      <c r="H88" s="198"/>
      <c r="K88" s="198"/>
      <c r="L88" s="214"/>
      <c r="M88" s="214"/>
      <c r="N88" s="214"/>
      <c r="O88" s="214"/>
      <c r="P88" s="214"/>
      <c r="Q88" s="214"/>
      <c r="R88" s="214"/>
      <c r="S88" s="214"/>
      <c r="T88" s="214"/>
      <c r="U88" s="214"/>
      <c r="V88" s="285"/>
      <c r="W88" s="263"/>
      <c r="X88" s="263"/>
      <c r="Y88" s="263"/>
      <c r="Z88" s="263"/>
    </row>
    <row r="89" spans="1:45" s="200" customFormat="1" ht="23.25" customHeight="1" x14ac:dyDescent="0.3">
      <c r="A89" s="332" t="s">
        <v>719</v>
      </c>
      <c r="B89" s="333"/>
      <c r="C89" s="333"/>
      <c r="D89" s="333"/>
      <c r="E89" s="333"/>
      <c r="F89" s="333"/>
      <c r="G89" s="333"/>
      <c r="H89" s="333"/>
      <c r="I89" s="333"/>
      <c r="J89" s="333"/>
      <c r="K89" s="333"/>
      <c r="L89" s="333"/>
      <c r="M89" s="333"/>
      <c r="N89" s="333"/>
      <c r="O89" s="214"/>
      <c r="P89" s="214"/>
      <c r="Q89" s="310"/>
      <c r="R89" s="310"/>
      <c r="S89" s="310"/>
      <c r="T89" s="310"/>
      <c r="U89" s="310"/>
      <c r="V89" s="334"/>
      <c r="W89" s="264"/>
      <c r="X89" s="264"/>
      <c r="Y89" s="264"/>
      <c r="Z89" s="264"/>
      <c r="AA89" s="267"/>
      <c r="AB89" s="267"/>
    </row>
    <row r="90" spans="1:45" s="200" customFormat="1" ht="22.5" customHeight="1" x14ac:dyDescent="0.3">
      <c r="A90" s="223" t="s">
        <v>685</v>
      </c>
      <c r="B90" s="223" t="s">
        <v>686</v>
      </c>
      <c r="C90" s="223" t="s">
        <v>687</v>
      </c>
      <c r="D90" s="223" t="s">
        <v>688</v>
      </c>
      <c r="E90" s="223" t="s">
        <v>689</v>
      </c>
      <c r="F90" s="223" t="s">
        <v>690</v>
      </c>
      <c r="G90" s="223" t="s">
        <v>691</v>
      </c>
      <c r="H90" s="223" t="s">
        <v>692</v>
      </c>
      <c r="I90" s="223" t="s">
        <v>693</v>
      </c>
      <c r="J90" s="223" t="s">
        <v>694</v>
      </c>
      <c r="K90" s="223" t="s">
        <v>695</v>
      </c>
      <c r="L90" s="223" t="s">
        <v>696</v>
      </c>
      <c r="M90" s="223" t="s">
        <v>697</v>
      </c>
      <c r="N90" s="223" t="s">
        <v>720</v>
      </c>
      <c r="O90" s="214"/>
      <c r="P90" s="310"/>
      <c r="Q90" s="310"/>
      <c r="R90" s="310"/>
      <c r="S90" s="310"/>
      <c r="T90" s="310"/>
      <c r="U90" s="310"/>
      <c r="V90" s="334"/>
      <c r="W90" s="264"/>
      <c r="X90" s="264"/>
      <c r="Y90" s="264"/>
      <c r="Z90" s="264"/>
      <c r="AA90" s="267"/>
      <c r="AB90" s="267"/>
      <c r="AC90" s="267"/>
      <c r="AD90" s="267"/>
      <c r="AE90" s="267"/>
      <c r="AF90" s="267"/>
    </row>
    <row r="91" spans="1:45" s="200" customFormat="1" ht="12" x14ac:dyDescent="0.3">
      <c r="A91" s="335" t="s">
        <v>721</v>
      </c>
      <c r="B91" s="336">
        <v>28294.580645161299</v>
      </c>
      <c r="C91" s="337">
        <v>28809.566666666698</v>
      </c>
      <c r="D91" s="338">
        <v>26089.774193548401</v>
      </c>
      <c r="E91" s="337">
        <v>26891.6451612903</v>
      </c>
      <c r="F91" s="338">
        <v>27445.379310344801</v>
      </c>
      <c r="G91" s="337">
        <v>26434.6129032258</v>
      </c>
      <c r="H91" s="337">
        <v>22648</v>
      </c>
      <c r="I91" s="338">
        <v>0</v>
      </c>
      <c r="J91" s="337">
        <v>0</v>
      </c>
      <c r="K91" s="338">
        <v>0</v>
      </c>
      <c r="L91" s="338">
        <v>0</v>
      </c>
      <c r="M91" s="337">
        <v>0</v>
      </c>
      <c r="N91" s="338">
        <v>26858.088669950699</v>
      </c>
      <c r="O91" s="339"/>
      <c r="P91" s="340"/>
      <c r="Q91" s="340"/>
      <c r="R91" s="340"/>
      <c r="S91" s="340"/>
      <c r="T91" s="340"/>
      <c r="U91" s="340"/>
      <c r="V91" s="341"/>
      <c r="W91" s="342"/>
      <c r="X91" s="342"/>
      <c r="Y91" s="342"/>
      <c r="Z91" s="342"/>
      <c r="AA91" s="343"/>
      <c r="AB91" s="343"/>
    </row>
    <row r="92" spans="1:45" s="200" customFormat="1" ht="12" x14ac:dyDescent="0.3">
      <c r="A92" s="344" t="s">
        <v>698</v>
      </c>
      <c r="B92" s="283">
        <v>1609.41935483871</v>
      </c>
      <c r="C92" s="345">
        <v>1744.36666666667</v>
      </c>
      <c r="D92" s="345">
        <v>1886.0967741935499</v>
      </c>
      <c r="E92" s="345">
        <v>1914.6774193548399</v>
      </c>
      <c r="F92" s="345">
        <v>1833.2413793103401</v>
      </c>
      <c r="G92" s="345">
        <v>1691.1935483871</v>
      </c>
      <c r="H92" s="345">
        <v>1609.6</v>
      </c>
      <c r="I92" s="345">
        <v>0</v>
      </c>
      <c r="J92" s="345">
        <v>0</v>
      </c>
      <c r="K92" s="345">
        <v>0</v>
      </c>
      <c r="L92" s="345">
        <v>0</v>
      </c>
      <c r="M92" s="345">
        <v>0</v>
      </c>
      <c r="N92" s="345">
        <v>1762.7093596059101</v>
      </c>
      <c r="O92" s="214"/>
      <c r="P92" s="340"/>
      <c r="Q92" s="340"/>
      <c r="R92" s="340"/>
      <c r="S92" s="340"/>
      <c r="T92" s="340"/>
      <c r="U92" s="238"/>
      <c r="V92" s="341"/>
      <c r="W92" s="342"/>
      <c r="X92" s="342"/>
      <c r="Y92" s="342"/>
      <c r="Z92" s="342"/>
      <c r="AA92" s="343"/>
      <c r="AB92" s="343"/>
      <c r="AC92" s="343"/>
      <c r="AD92" s="343"/>
      <c r="AE92" s="343"/>
      <c r="AF92" s="343"/>
      <c r="AG92" s="343"/>
    </row>
    <row r="93" spans="1:45" s="200" customFormat="1" ht="12" x14ac:dyDescent="0.3">
      <c r="A93" s="346" t="s">
        <v>699</v>
      </c>
      <c r="B93" s="283">
        <v>703.16129032258095</v>
      </c>
      <c r="C93" s="345">
        <v>685.06666666666695</v>
      </c>
      <c r="D93" s="345">
        <v>694.80645161290295</v>
      </c>
      <c r="E93" s="345">
        <v>738.96774193548401</v>
      </c>
      <c r="F93" s="345">
        <v>757.34482758620697</v>
      </c>
      <c r="G93" s="345">
        <v>713.74193548387098</v>
      </c>
      <c r="H93" s="345">
        <v>711.75</v>
      </c>
      <c r="I93" s="345">
        <v>0</v>
      </c>
      <c r="J93" s="345">
        <v>0</v>
      </c>
      <c r="K93" s="345">
        <v>0</v>
      </c>
      <c r="L93" s="345">
        <v>0</v>
      </c>
      <c r="M93" s="345">
        <v>0</v>
      </c>
      <c r="N93" s="345">
        <v>714.88177339901495</v>
      </c>
      <c r="O93" s="214"/>
      <c r="P93" s="310"/>
      <c r="Q93" s="310"/>
      <c r="R93" s="310"/>
      <c r="S93" s="310"/>
      <c r="T93" s="310"/>
      <c r="U93" s="310"/>
      <c r="V93" s="334"/>
      <c r="W93" s="264"/>
      <c r="X93" s="264"/>
      <c r="Y93" s="264"/>
      <c r="Z93" s="264"/>
      <c r="AA93" s="343"/>
      <c r="AB93" s="343"/>
      <c r="AC93" s="343"/>
      <c r="AG93" s="343"/>
    </row>
    <row r="94" spans="1:45" s="348" customFormat="1" ht="12" x14ac:dyDescent="0.3">
      <c r="A94" s="346" t="s">
        <v>701</v>
      </c>
      <c r="B94" s="283">
        <v>25982</v>
      </c>
      <c r="C94" s="345">
        <v>26380.133333333299</v>
      </c>
      <c r="D94" s="345">
        <v>23508.870967741899</v>
      </c>
      <c r="E94" s="345">
        <v>24238</v>
      </c>
      <c r="F94" s="345">
        <v>24854.793103448301</v>
      </c>
      <c r="G94" s="345">
        <v>24029.677419354801</v>
      </c>
      <c r="H94" s="345">
        <v>20326.650000000001</v>
      </c>
      <c r="I94" s="345">
        <v>0</v>
      </c>
      <c r="J94" s="345">
        <v>0</v>
      </c>
      <c r="K94" s="345">
        <v>0</v>
      </c>
      <c r="L94" s="345">
        <v>0</v>
      </c>
      <c r="M94" s="345">
        <v>0</v>
      </c>
      <c r="N94" s="345">
        <v>24380.497536945801</v>
      </c>
      <c r="O94" s="340"/>
      <c r="P94" s="340"/>
      <c r="Q94" s="340"/>
      <c r="R94" s="340"/>
      <c r="S94" s="340"/>
      <c r="T94" s="340"/>
      <c r="U94" s="340"/>
      <c r="V94" s="341"/>
      <c r="W94" s="347"/>
      <c r="X94" s="347"/>
      <c r="Y94" s="347"/>
      <c r="Z94" s="347"/>
      <c r="AA94" s="347"/>
      <c r="AB94" s="347"/>
      <c r="AC94" s="347"/>
      <c r="AD94" s="347"/>
      <c r="AE94" s="347"/>
      <c r="AF94" s="347"/>
      <c r="AG94" s="347"/>
    </row>
    <row r="95" spans="1:45" s="200" customFormat="1" ht="12" x14ac:dyDescent="0.3">
      <c r="A95" s="335" t="s">
        <v>722</v>
      </c>
      <c r="B95" s="336">
        <v>10218.8387096774</v>
      </c>
      <c r="C95" s="337">
        <v>10384.700000000001</v>
      </c>
      <c r="D95" s="338">
        <v>10909.2903225806</v>
      </c>
      <c r="E95" s="337">
        <v>11297.6451612903</v>
      </c>
      <c r="F95" s="338">
        <v>11630.4137931034</v>
      </c>
      <c r="G95" s="337">
        <v>11936.1612903226</v>
      </c>
      <c r="H95" s="337">
        <v>12293</v>
      </c>
      <c r="I95" s="338">
        <v>0</v>
      </c>
      <c r="J95" s="337">
        <v>0</v>
      </c>
      <c r="K95" s="338">
        <v>0</v>
      </c>
      <c r="L95" s="338">
        <v>0</v>
      </c>
      <c r="M95" s="337">
        <v>0</v>
      </c>
      <c r="N95" s="338">
        <v>11181.7881773399</v>
      </c>
      <c r="O95" s="214"/>
      <c r="P95" s="340"/>
      <c r="Q95" s="340"/>
      <c r="R95" s="340"/>
      <c r="S95" s="340"/>
      <c r="T95" s="340"/>
      <c r="U95" s="340"/>
      <c r="V95" s="341"/>
      <c r="W95" s="343"/>
      <c r="X95" s="343"/>
      <c r="Y95" s="343"/>
      <c r="Z95" s="343"/>
      <c r="AA95" s="343"/>
      <c r="AB95" s="343"/>
      <c r="AC95" s="343"/>
      <c r="AD95" s="343"/>
      <c r="AE95" s="343"/>
      <c r="AF95" s="343"/>
      <c r="AG95" s="343"/>
    </row>
    <row r="96" spans="1:45" s="200" customFormat="1" ht="12" x14ac:dyDescent="0.3">
      <c r="A96" s="344" t="s">
        <v>698</v>
      </c>
      <c r="B96" s="283">
        <v>6907.0645161290304</v>
      </c>
      <c r="C96" s="345">
        <v>7070.7</v>
      </c>
      <c r="D96" s="345">
        <v>7271.5806451612898</v>
      </c>
      <c r="E96" s="345">
        <v>7335.0322580645197</v>
      </c>
      <c r="F96" s="345">
        <v>7659.06896551724</v>
      </c>
      <c r="G96" s="345">
        <v>7876.6129032258104</v>
      </c>
      <c r="H96" s="345">
        <v>8059.95</v>
      </c>
      <c r="I96" s="345">
        <v>0</v>
      </c>
      <c r="J96" s="345">
        <v>0</v>
      </c>
      <c r="K96" s="345">
        <v>0</v>
      </c>
      <c r="L96" s="345">
        <v>0</v>
      </c>
      <c r="M96" s="345">
        <v>0</v>
      </c>
      <c r="N96" s="345">
        <v>7421.3399014778297</v>
      </c>
      <c r="O96" s="214"/>
      <c r="P96" s="340"/>
      <c r="Q96" s="340"/>
      <c r="R96" s="340"/>
      <c r="S96" s="340"/>
      <c r="T96" s="340"/>
      <c r="U96" s="340"/>
      <c r="V96" s="341"/>
      <c r="W96" s="343"/>
      <c r="X96" s="343"/>
      <c r="Y96" s="343"/>
      <c r="Z96" s="343"/>
      <c r="AA96" s="343"/>
      <c r="AB96" s="343"/>
      <c r="AC96" s="268"/>
      <c r="AD96" s="343"/>
      <c r="AE96" s="343"/>
      <c r="AF96" s="343"/>
      <c r="AG96" s="343"/>
    </row>
    <row r="97" spans="1:34" s="200" customFormat="1" ht="12" x14ac:dyDescent="0.3">
      <c r="A97" s="346" t="s">
        <v>699</v>
      </c>
      <c r="B97" s="283">
        <v>2311.9032258064499</v>
      </c>
      <c r="C97" s="345">
        <v>2345.7666666666701</v>
      </c>
      <c r="D97" s="345">
        <v>2511.4838709677401</v>
      </c>
      <c r="E97" s="345">
        <v>2677.7419354838698</v>
      </c>
      <c r="F97" s="345">
        <v>2828.4137931034502</v>
      </c>
      <c r="G97" s="345">
        <v>3040.7096774193501</v>
      </c>
      <c r="H97" s="345">
        <v>3214.95</v>
      </c>
      <c r="I97" s="345">
        <v>0</v>
      </c>
      <c r="J97" s="345">
        <v>0</v>
      </c>
      <c r="K97" s="345">
        <v>0</v>
      </c>
      <c r="L97" s="345">
        <v>0</v>
      </c>
      <c r="M97" s="345">
        <v>0</v>
      </c>
      <c r="N97" s="345">
        <v>2677.3054187192101</v>
      </c>
      <c r="O97" s="214"/>
      <c r="P97" s="340"/>
      <c r="Q97" s="340"/>
      <c r="R97" s="340"/>
      <c r="S97" s="340"/>
      <c r="T97" s="238"/>
      <c r="U97" s="340"/>
      <c r="V97" s="341"/>
      <c r="W97" s="343"/>
      <c r="X97" s="343"/>
      <c r="Y97" s="343"/>
      <c r="Z97" s="343"/>
      <c r="AA97" s="343"/>
      <c r="AB97" s="343"/>
      <c r="AC97" s="343"/>
      <c r="AD97" s="343"/>
      <c r="AE97" s="343"/>
      <c r="AF97" s="343"/>
      <c r="AG97" s="343"/>
    </row>
    <row r="98" spans="1:34" s="200" customFormat="1" ht="12" x14ac:dyDescent="0.3">
      <c r="A98" s="346" t="s">
        <v>701</v>
      </c>
      <c r="B98" s="345">
        <v>999.87096774193503</v>
      </c>
      <c r="C98" s="345">
        <v>968.23333333333301</v>
      </c>
      <c r="D98" s="345">
        <v>1126.22580645161</v>
      </c>
      <c r="E98" s="345">
        <v>1284.8709677419399</v>
      </c>
      <c r="F98" s="345">
        <v>1142.93103448276</v>
      </c>
      <c r="G98" s="345">
        <v>1018.83870967742</v>
      </c>
      <c r="H98" s="345">
        <v>1018.1</v>
      </c>
      <c r="I98" s="345">
        <v>0</v>
      </c>
      <c r="J98" s="345">
        <v>0</v>
      </c>
      <c r="K98" s="345">
        <v>0</v>
      </c>
      <c r="L98" s="345">
        <v>0</v>
      </c>
      <c r="M98" s="345">
        <v>0</v>
      </c>
      <c r="N98" s="345">
        <v>1083.1428571428601</v>
      </c>
      <c r="O98" s="214"/>
      <c r="P98" s="340"/>
      <c r="Q98" s="340"/>
      <c r="R98" s="340"/>
      <c r="S98" s="340"/>
      <c r="T98" s="340"/>
      <c r="U98" s="340"/>
      <c r="V98" s="341"/>
      <c r="W98" s="343"/>
      <c r="X98" s="343"/>
      <c r="Y98" s="343"/>
      <c r="Z98" s="268"/>
      <c r="AA98" s="343"/>
      <c r="AB98" s="343"/>
      <c r="AC98" s="343"/>
      <c r="AD98" s="343"/>
      <c r="AG98" s="343"/>
    </row>
    <row r="99" spans="1:34" s="200" customFormat="1" ht="12" x14ac:dyDescent="0.3">
      <c r="A99" s="335" t="s">
        <v>723</v>
      </c>
      <c r="B99" s="336">
        <v>38513.419354838697</v>
      </c>
      <c r="C99" s="337">
        <v>39194.266666666699</v>
      </c>
      <c r="D99" s="338">
        <v>36999.064516129001</v>
      </c>
      <c r="E99" s="337">
        <v>38189.2903225806</v>
      </c>
      <c r="F99" s="338">
        <v>39075.793103448297</v>
      </c>
      <c r="G99" s="337">
        <v>38370.774193548401</v>
      </c>
      <c r="H99" s="337">
        <v>34941</v>
      </c>
      <c r="I99" s="338">
        <v>0</v>
      </c>
      <c r="J99" s="337">
        <v>0</v>
      </c>
      <c r="K99" s="338">
        <v>0</v>
      </c>
      <c r="L99" s="338">
        <v>0</v>
      </c>
      <c r="M99" s="337">
        <v>0</v>
      </c>
      <c r="N99" s="338">
        <v>38039.876847290601</v>
      </c>
      <c r="O99" s="214"/>
      <c r="P99" s="340"/>
      <c r="Q99" s="340"/>
      <c r="R99" s="340"/>
      <c r="S99" s="340"/>
      <c r="T99" s="340"/>
      <c r="U99" s="340"/>
      <c r="V99" s="341"/>
      <c r="W99" s="343"/>
      <c r="X99" s="343"/>
      <c r="Y99" s="343"/>
      <c r="Z99" s="343"/>
      <c r="AA99" s="343"/>
      <c r="AB99" s="343"/>
      <c r="AC99" s="343"/>
      <c r="AD99" s="343"/>
      <c r="AG99" s="343"/>
    </row>
    <row r="100" spans="1:34" s="200" customFormat="1" ht="12" x14ac:dyDescent="0.3">
      <c r="A100" s="344" t="s">
        <v>698</v>
      </c>
      <c r="B100" s="283">
        <v>8516.4838709677406</v>
      </c>
      <c r="C100" s="345">
        <v>8815.0666666666693</v>
      </c>
      <c r="D100" s="345">
        <v>9157.6774193548408</v>
      </c>
      <c r="E100" s="345">
        <v>9249.7096774193506</v>
      </c>
      <c r="F100" s="345">
        <v>9492.3103448275906</v>
      </c>
      <c r="G100" s="345">
        <v>9567.8064516128998</v>
      </c>
      <c r="H100" s="345">
        <v>9669.5499999999993</v>
      </c>
      <c r="I100" s="345">
        <v>0</v>
      </c>
      <c r="J100" s="345">
        <v>0</v>
      </c>
      <c r="K100" s="345">
        <v>0</v>
      </c>
      <c r="L100" s="345">
        <v>0</v>
      </c>
      <c r="M100" s="345">
        <v>0</v>
      </c>
      <c r="N100" s="345">
        <v>9184.0492610837391</v>
      </c>
      <c r="O100" s="214"/>
      <c r="P100" s="340"/>
      <c r="Q100" s="340"/>
      <c r="R100" s="343"/>
      <c r="S100" s="340"/>
      <c r="T100" s="340"/>
      <c r="U100" s="340"/>
      <c r="V100" s="341"/>
      <c r="W100" s="343"/>
      <c r="X100" s="343"/>
      <c r="Y100" s="343"/>
      <c r="Z100" s="343"/>
      <c r="AA100" s="343"/>
      <c r="AB100" s="343"/>
    </row>
    <row r="101" spans="1:34" s="200" customFormat="1" ht="12" x14ac:dyDescent="0.3">
      <c r="A101" s="346" t="s">
        <v>699</v>
      </c>
      <c r="B101" s="283">
        <v>3015.0645161290299</v>
      </c>
      <c r="C101" s="345">
        <v>3030.8333333333298</v>
      </c>
      <c r="D101" s="345">
        <v>3206.2903225806499</v>
      </c>
      <c r="E101" s="345">
        <v>3416.7096774193501</v>
      </c>
      <c r="F101" s="345">
        <v>3585.7586206896599</v>
      </c>
      <c r="G101" s="345">
        <v>3754.4516129032299</v>
      </c>
      <c r="H101" s="345">
        <v>3926.7</v>
      </c>
      <c r="I101" s="345">
        <v>0</v>
      </c>
      <c r="J101" s="345">
        <v>0</v>
      </c>
      <c r="K101" s="345">
        <v>0</v>
      </c>
      <c r="L101" s="345">
        <v>0</v>
      </c>
      <c r="M101" s="345">
        <v>0</v>
      </c>
      <c r="N101" s="345">
        <v>3392.1871921182301</v>
      </c>
      <c r="O101" s="214"/>
      <c r="P101" s="340"/>
      <c r="Q101" s="340"/>
      <c r="R101" s="238"/>
      <c r="S101" s="340"/>
      <c r="T101" s="340"/>
      <c r="U101" s="340"/>
      <c r="V101" s="341"/>
      <c r="W101" s="343"/>
      <c r="X101" s="343"/>
      <c r="Y101" s="343"/>
      <c r="Z101" s="343"/>
      <c r="AA101" s="343"/>
      <c r="AB101" s="343"/>
    </row>
    <row r="102" spans="1:34" s="200" customFormat="1" ht="12" x14ac:dyDescent="0.3">
      <c r="A102" s="346" t="s">
        <v>701</v>
      </c>
      <c r="B102" s="283">
        <v>26981.870967741899</v>
      </c>
      <c r="C102" s="345">
        <v>27348.366666666701</v>
      </c>
      <c r="D102" s="345">
        <v>24635.096774193498</v>
      </c>
      <c r="E102" s="345">
        <v>25522.870967741899</v>
      </c>
      <c r="F102" s="345">
        <v>25997.724137931</v>
      </c>
      <c r="G102" s="345">
        <v>25048.516129032301</v>
      </c>
      <c r="H102" s="345">
        <v>21344.75</v>
      </c>
      <c r="I102" s="345">
        <v>0</v>
      </c>
      <c r="J102" s="345">
        <v>0</v>
      </c>
      <c r="K102" s="345">
        <v>0</v>
      </c>
      <c r="L102" s="345">
        <v>0</v>
      </c>
      <c r="M102" s="345">
        <v>0</v>
      </c>
      <c r="N102" s="345">
        <v>25463.640394088699</v>
      </c>
      <c r="O102" s="214"/>
      <c r="P102" s="340"/>
      <c r="Q102" s="340"/>
      <c r="R102" s="238"/>
      <c r="S102" s="238"/>
      <c r="T102" s="340"/>
      <c r="U102" s="340"/>
      <c r="V102" s="341"/>
      <c r="W102" s="343"/>
      <c r="X102" s="343"/>
      <c r="Y102" s="343"/>
      <c r="Z102" s="343"/>
      <c r="AA102" s="343"/>
      <c r="AB102" s="343"/>
    </row>
    <row r="103" spans="1:34" s="200" customFormat="1" ht="12" x14ac:dyDescent="0.3">
      <c r="A103" s="286"/>
      <c r="F103" s="198"/>
      <c r="G103" s="198"/>
      <c r="H103" s="198"/>
      <c r="I103" s="198"/>
      <c r="J103" s="198"/>
      <c r="K103" s="198"/>
      <c r="L103" s="214"/>
      <c r="M103" s="214"/>
      <c r="N103" s="214"/>
      <c r="O103" s="214"/>
      <c r="P103" s="340"/>
      <c r="Q103" s="340"/>
      <c r="R103" s="340"/>
      <c r="S103" s="238"/>
      <c r="T103" s="340"/>
      <c r="U103" s="340"/>
      <c r="V103" s="341"/>
      <c r="W103" s="343"/>
      <c r="X103" s="343"/>
      <c r="Y103" s="343"/>
      <c r="Z103" s="343"/>
      <c r="AA103" s="343"/>
      <c r="AB103" s="343"/>
    </row>
    <row r="104" spans="1:34" s="200" customFormat="1" ht="12" customHeight="1" x14ac:dyDescent="0.3">
      <c r="A104" s="349"/>
      <c r="B104" s="330"/>
      <c r="C104" s="330"/>
      <c r="D104" s="330"/>
      <c r="E104" s="330"/>
      <c r="F104" s="330"/>
      <c r="G104" s="330"/>
      <c r="H104" s="330"/>
      <c r="I104" s="330"/>
      <c r="J104" s="330"/>
      <c r="K104" s="330"/>
      <c r="L104" s="330"/>
      <c r="M104" s="330"/>
      <c r="N104" s="330"/>
      <c r="O104" s="330"/>
      <c r="P104" s="330"/>
      <c r="Q104" s="330"/>
      <c r="R104" s="330"/>
      <c r="S104" s="330"/>
      <c r="T104" s="330"/>
      <c r="U104" s="330"/>
      <c r="V104" s="350"/>
    </row>
    <row r="105" spans="1:34" s="200" customFormat="1" ht="12" x14ac:dyDescent="0.3">
      <c r="A105" s="286"/>
      <c r="F105" s="198"/>
      <c r="G105" s="198"/>
      <c r="H105" s="198"/>
      <c r="I105" s="198"/>
      <c r="J105" s="198"/>
      <c r="K105" s="198"/>
      <c r="L105" s="214"/>
      <c r="M105" s="214"/>
      <c r="N105" s="214"/>
      <c r="O105" s="214"/>
      <c r="P105" s="214"/>
      <c r="Q105" s="214"/>
      <c r="R105" s="214"/>
      <c r="S105" s="214"/>
      <c r="T105" s="214"/>
      <c r="U105" s="214"/>
      <c r="V105" s="285"/>
      <c r="AA105" s="267"/>
      <c r="AB105" s="267"/>
      <c r="AC105" s="267"/>
      <c r="AD105" s="267"/>
      <c r="AE105" s="267"/>
      <c r="AF105" s="267"/>
      <c r="AG105" s="267"/>
    </row>
    <row r="106" spans="1:34" s="200" customFormat="1" ht="24.75" customHeight="1" x14ac:dyDescent="0.3">
      <c r="A106" s="332" t="s">
        <v>724</v>
      </c>
      <c r="B106" s="333"/>
      <c r="C106" s="333"/>
      <c r="D106" s="333"/>
      <c r="E106" s="333"/>
      <c r="F106" s="333"/>
      <c r="G106" s="333"/>
      <c r="H106" s="333"/>
      <c r="I106" s="333"/>
      <c r="J106" s="333"/>
      <c r="K106" s="333"/>
      <c r="L106" s="333"/>
      <c r="M106" s="333"/>
      <c r="N106" s="333"/>
      <c r="O106" s="214"/>
      <c r="P106" s="214"/>
      <c r="Q106" s="310"/>
      <c r="R106" s="310"/>
      <c r="S106" s="310"/>
      <c r="T106" s="310"/>
      <c r="U106" s="310"/>
      <c r="V106" s="334"/>
      <c r="W106" s="267"/>
      <c r="X106" s="267"/>
      <c r="Y106" s="267"/>
      <c r="Z106" s="267"/>
      <c r="AA106" s="267"/>
      <c r="AB106" s="267"/>
    </row>
    <row r="107" spans="1:34" s="200" customFormat="1" ht="12" x14ac:dyDescent="0.3">
      <c r="A107" s="223" t="s">
        <v>685</v>
      </c>
      <c r="B107" s="223" t="s">
        <v>686</v>
      </c>
      <c r="C107" s="223" t="s">
        <v>687</v>
      </c>
      <c r="D107" s="223" t="s">
        <v>688</v>
      </c>
      <c r="E107" s="223" t="s">
        <v>689</v>
      </c>
      <c r="F107" s="223" t="s">
        <v>690</v>
      </c>
      <c r="G107" s="223" t="s">
        <v>691</v>
      </c>
      <c r="H107" s="223" t="s">
        <v>692</v>
      </c>
      <c r="I107" s="223" t="s">
        <v>693</v>
      </c>
      <c r="J107" s="223" t="s">
        <v>694</v>
      </c>
      <c r="K107" s="223" t="s">
        <v>695</v>
      </c>
      <c r="L107" s="223" t="s">
        <v>696</v>
      </c>
      <c r="M107" s="223" t="s">
        <v>697</v>
      </c>
      <c r="N107" s="223" t="s">
        <v>720</v>
      </c>
      <c r="O107" s="214"/>
      <c r="P107" s="310"/>
      <c r="Q107" s="310"/>
      <c r="R107" s="310"/>
      <c r="S107" s="310"/>
      <c r="T107" s="310"/>
      <c r="U107" s="310"/>
      <c r="V107" s="334"/>
      <c r="W107" s="267"/>
      <c r="X107" s="267"/>
      <c r="Y107" s="267"/>
      <c r="Z107" s="267"/>
      <c r="AA107" s="267"/>
      <c r="AB107" s="267"/>
      <c r="AC107" s="343"/>
      <c r="AD107" s="343"/>
      <c r="AE107" s="343"/>
      <c r="AF107" s="343"/>
      <c r="AG107" s="343"/>
      <c r="AH107" s="343"/>
    </row>
    <row r="108" spans="1:34" s="200" customFormat="1" ht="12.75" customHeight="1" x14ac:dyDescent="0.3">
      <c r="A108" s="335" t="s">
        <v>721</v>
      </c>
      <c r="B108" s="351">
        <v>44.5777318411861</v>
      </c>
      <c r="C108" s="352">
        <v>49.981500290191498</v>
      </c>
      <c r="D108" s="353">
        <v>54.449548573492201</v>
      </c>
      <c r="E108" s="352">
        <v>58.350315126050397</v>
      </c>
      <c r="F108" s="353">
        <v>44.928509478379397</v>
      </c>
      <c r="G108" s="352">
        <v>46.941756322875001</v>
      </c>
      <c r="H108" s="352">
        <v>51.146080368906503</v>
      </c>
      <c r="I108" s="353">
        <v>0</v>
      </c>
      <c r="J108" s="352">
        <v>0</v>
      </c>
      <c r="K108" s="353">
        <v>0</v>
      </c>
      <c r="L108" s="353">
        <v>0</v>
      </c>
      <c r="M108" s="352">
        <v>0</v>
      </c>
      <c r="N108" s="353">
        <v>49.745944073249198</v>
      </c>
      <c r="O108" s="214"/>
      <c r="P108" s="214"/>
      <c r="Q108" s="310"/>
      <c r="R108" s="310"/>
      <c r="S108" s="310"/>
      <c r="T108" s="310"/>
      <c r="U108" s="310"/>
      <c r="V108" s="334"/>
      <c r="W108" s="267"/>
      <c r="X108" s="267"/>
      <c r="Y108" s="267"/>
      <c r="Z108" s="267"/>
      <c r="AA108" s="267"/>
      <c r="AB108" s="267"/>
      <c r="AC108" s="343"/>
      <c r="AD108" s="343"/>
      <c r="AE108" s="343"/>
      <c r="AF108" s="343"/>
      <c r="AG108" s="343"/>
      <c r="AH108" s="343"/>
    </row>
    <row r="109" spans="1:34" s="200" customFormat="1" ht="12" x14ac:dyDescent="0.3">
      <c r="A109" s="344" t="s">
        <v>698</v>
      </c>
      <c r="B109" s="354">
        <v>41.077892325314998</v>
      </c>
      <c r="C109" s="355">
        <v>45.686059275521401</v>
      </c>
      <c r="D109" s="355">
        <v>52.744877049180303</v>
      </c>
      <c r="E109" s="355">
        <v>46.583898305084702</v>
      </c>
      <c r="F109" s="355">
        <v>46.861566484517297</v>
      </c>
      <c r="G109" s="355">
        <v>47.0574162679426</v>
      </c>
      <c r="H109" s="355">
        <v>47.880102040816297</v>
      </c>
      <c r="I109" s="355">
        <v>0</v>
      </c>
      <c r="J109" s="355">
        <v>0</v>
      </c>
      <c r="K109" s="355">
        <v>0</v>
      </c>
      <c r="L109" s="355">
        <v>0</v>
      </c>
      <c r="M109" s="355">
        <v>0</v>
      </c>
      <c r="N109" s="355">
        <v>46.904907528760702</v>
      </c>
      <c r="O109" s="214"/>
      <c r="P109" s="214"/>
      <c r="Q109" s="214"/>
      <c r="R109" s="310"/>
      <c r="S109" s="310"/>
      <c r="T109" s="310"/>
      <c r="U109" s="310"/>
      <c r="V109" s="334"/>
      <c r="W109" s="267"/>
      <c r="X109" s="267"/>
      <c r="Y109" s="267"/>
      <c r="Z109" s="267"/>
      <c r="AA109" s="343"/>
      <c r="AB109" s="343"/>
      <c r="AC109" s="268"/>
      <c r="AD109" s="343"/>
      <c r="AE109" s="343"/>
      <c r="AF109" s="343"/>
      <c r="AH109" s="343"/>
    </row>
    <row r="110" spans="1:34" s="200" customFormat="1" ht="12" x14ac:dyDescent="0.3">
      <c r="A110" s="346" t="s">
        <v>699</v>
      </c>
      <c r="B110" s="354">
        <v>57.827988338192398</v>
      </c>
      <c r="C110" s="355">
        <v>53.569364161849698</v>
      </c>
      <c r="D110" s="355">
        <v>60.375</v>
      </c>
      <c r="E110" s="355">
        <v>64.030812324929997</v>
      </c>
      <c r="F110" s="355">
        <v>60.715542521994102</v>
      </c>
      <c r="G110" s="355">
        <v>52.919799498746897</v>
      </c>
      <c r="H110" s="355">
        <v>62.2705479452055</v>
      </c>
      <c r="I110" s="355">
        <v>0</v>
      </c>
      <c r="J110" s="355">
        <v>0</v>
      </c>
      <c r="K110" s="355">
        <v>0</v>
      </c>
      <c r="L110" s="355">
        <v>0</v>
      </c>
      <c r="M110" s="355">
        <v>0</v>
      </c>
      <c r="N110" s="355">
        <v>58.617622610141296</v>
      </c>
      <c r="O110" s="214"/>
      <c r="P110" s="214"/>
      <c r="Q110" s="310"/>
      <c r="R110" s="310"/>
      <c r="S110" s="310"/>
      <c r="T110" s="310"/>
      <c r="U110" s="310"/>
      <c r="V110" s="334"/>
      <c r="W110" s="267"/>
      <c r="X110" s="267"/>
      <c r="AA110" s="343"/>
      <c r="AB110" s="343"/>
      <c r="AC110" s="343"/>
      <c r="AD110" s="343"/>
      <c r="AE110" s="343"/>
      <c r="AF110" s="343"/>
      <c r="AG110" s="343"/>
      <c r="AH110" s="343"/>
    </row>
    <row r="111" spans="1:34" s="200" customFormat="1" ht="12" x14ac:dyDescent="0.3">
      <c r="A111" s="346" t="s">
        <v>701</v>
      </c>
      <c r="B111" s="354">
        <v>44.461484429875902</v>
      </c>
      <c r="C111" s="355">
        <v>50.194779276762198</v>
      </c>
      <c r="D111" s="355">
        <v>54.427238657204398</v>
      </c>
      <c r="E111" s="355">
        <v>59.355864642523997</v>
      </c>
      <c r="F111" s="355">
        <v>44.418009929946301</v>
      </c>
      <c r="G111" s="355">
        <v>46.788092464283501</v>
      </c>
      <c r="H111" s="355">
        <v>51.083935670401203</v>
      </c>
      <c r="I111" s="355">
        <v>0</v>
      </c>
      <c r="J111" s="355">
        <v>0</v>
      </c>
      <c r="K111" s="355">
        <v>0</v>
      </c>
      <c r="L111" s="355">
        <v>0</v>
      </c>
      <c r="M111" s="355">
        <v>0</v>
      </c>
      <c r="N111" s="355">
        <v>49.725935129479502</v>
      </c>
      <c r="O111" s="214"/>
      <c r="P111" s="310"/>
      <c r="Q111" s="310"/>
      <c r="R111" s="310"/>
      <c r="S111" s="310"/>
      <c r="T111" s="310"/>
      <c r="U111" s="310"/>
      <c r="V111" s="334"/>
      <c r="W111" s="267"/>
      <c r="X111" s="267"/>
      <c r="Y111" s="267"/>
      <c r="Z111" s="267"/>
    </row>
    <row r="112" spans="1:34" s="200" customFormat="1" ht="12" x14ac:dyDescent="0.3">
      <c r="A112" s="335" t="s">
        <v>722</v>
      </c>
      <c r="B112" s="351">
        <v>43.461504489916102</v>
      </c>
      <c r="C112" s="352">
        <v>42.8298703327605</v>
      </c>
      <c r="D112" s="353">
        <v>39.755982905982897</v>
      </c>
      <c r="E112" s="352">
        <v>49.805931558935399</v>
      </c>
      <c r="F112" s="353">
        <v>43.583831440525998</v>
      </c>
      <c r="G112" s="352">
        <v>42.132651670074999</v>
      </c>
      <c r="H112" s="352">
        <v>46.6196966788251</v>
      </c>
      <c r="I112" s="353">
        <v>0</v>
      </c>
      <c r="J112" s="352">
        <v>0</v>
      </c>
      <c r="K112" s="353">
        <v>0</v>
      </c>
      <c r="L112" s="353">
        <v>0</v>
      </c>
      <c r="M112" s="352">
        <v>0</v>
      </c>
      <c r="N112" s="353">
        <v>43.878261814231401</v>
      </c>
      <c r="O112" s="214"/>
      <c r="P112" s="310"/>
      <c r="Q112" s="310"/>
      <c r="R112" s="340"/>
      <c r="S112" s="340"/>
      <c r="T112" s="340"/>
      <c r="U112" s="340"/>
      <c r="V112" s="285"/>
      <c r="Z112" s="267"/>
      <c r="AA112" s="267"/>
      <c r="AB112" s="267"/>
      <c r="AC112" s="267"/>
      <c r="AD112" s="267"/>
      <c r="AE112" s="267"/>
      <c r="AF112" s="267"/>
    </row>
    <row r="113" spans="1:33" s="200" customFormat="1" ht="12" x14ac:dyDescent="0.3">
      <c r="A113" s="344" t="s">
        <v>698</v>
      </c>
      <c r="B113" s="354">
        <v>48.137720329024702</v>
      </c>
      <c r="C113" s="355">
        <v>49.8303548955449</v>
      </c>
      <c r="D113" s="355">
        <v>50.779984321923202</v>
      </c>
      <c r="E113" s="355">
        <v>54.315789473684198</v>
      </c>
      <c r="F113" s="355">
        <v>47.144583914458401</v>
      </c>
      <c r="G113" s="355">
        <v>44.974124809741198</v>
      </c>
      <c r="H113" s="355">
        <v>49.8463695855407</v>
      </c>
      <c r="I113" s="355">
        <v>0</v>
      </c>
      <c r="J113" s="355">
        <v>0</v>
      </c>
      <c r="K113" s="355">
        <v>0</v>
      </c>
      <c r="L113" s="355">
        <v>0</v>
      </c>
      <c r="M113" s="355">
        <v>0</v>
      </c>
      <c r="N113" s="355">
        <v>49.158371360854602</v>
      </c>
      <c r="O113" s="214"/>
      <c r="P113" s="310"/>
      <c r="Q113" s="310"/>
      <c r="R113" s="310"/>
      <c r="S113" s="310"/>
      <c r="T113" s="310"/>
      <c r="U113" s="340"/>
      <c r="V113" s="334"/>
      <c r="W113" s="267"/>
      <c r="X113" s="267"/>
      <c r="Y113" s="267"/>
      <c r="Z113" s="267"/>
      <c r="AA113" s="267"/>
      <c r="AB113" s="267"/>
      <c r="AC113" s="267"/>
    </row>
    <row r="114" spans="1:33" s="200" customFormat="1" ht="12" customHeight="1" x14ac:dyDescent="0.3">
      <c r="A114" s="346" t="s">
        <v>699</v>
      </c>
      <c r="B114" s="354">
        <v>48.780112044817898</v>
      </c>
      <c r="C114" s="355">
        <v>42.339469808541999</v>
      </c>
      <c r="D114" s="355">
        <v>46.230712711241701</v>
      </c>
      <c r="E114" s="355">
        <v>52.459649122807001</v>
      </c>
      <c r="F114" s="355">
        <v>44.592005513438998</v>
      </c>
      <c r="G114" s="355">
        <v>42.841985168282903</v>
      </c>
      <c r="H114" s="355">
        <v>47.2594728171334</v>
      </c>
      <c r="I114" s="355">
        <v>0</v>
      </c>
      <c r="J114" s="355">
        <v>0</v>
      </c>
      <c r="K114" s="355">
        <v>0</v>
      </c>
      <c r="L114" s="355">
        <v>0</v>
      </c>
      <c r="M114" s="355">
        <v>0</v>
      </c>
      <c r="N114" s="355">
        <v>46.247047047046998</v>
      </c>
      <c r="O114" s="214"/>
      <c r="P114" s="310"/>
      <c r="Q114" s="310"/>
      <c r="R114" s="340"/>
      <c r="S114" s="340"/>
      <c r="T114" s="340"/>
      <c r="U114" s="340"/>
      <c r="V114" s="334"/>
      <c r="W114" s="267"/>
      <c r="X114" s="267"/>
      <c r="Y114" s="267"/>
      <c r="Z114" s="267"/>
      <c r="AA114" s="267"/>
      <c r="AB114" s="267"/>
    </row>
    <row r="115" spans="1:33" s="200" customFormat="1" ht="12" x14ac:dyDescent="0.3">
      <c r="A115" s="346" t="s">
        <v>701</v>
      </c>
      <c r="B115" s="354">
        <v>18.693693693693699</v>
      </c>
      <c r="C115" s="355">
        <v>17.458878504672899</v>
      </c>
      <c r="D115" s="355">
        <v>11.9170305676856</v>
      </c>
      <c r="E115" s="355">
        <v>28.496175908221801</v>
      </c>
      <c r="F115" s="355">
        <v>25.712460063897801</v>
      </c>
      <c r="G115" s="355">
        <v>27.573753814852498</v>
      </c>
      <c r="H115" s="355">
        <v>32.458015267175597</v>
      </c>
      <c r="I115" s="355">
        <v>0</v>
      </c>
      <c r="J115" s="355">
        <v>0</v>
      </c>
      <c r="K115" s="355">
        <v>0</v>
      </c>
      <c r="L115" s="355">
        <v>0</v>
      </c>
      <c r="M115" s="355">
        <v>0</v>
      </c>
      <c r="N115" s="355">
        <v>21.610996652073101</v>
      </c>
      <c r="O115" s="214"/>
      <c r="P115" s="310"/>
      <c r="Q115" s="310"/>
      <c r="R115" s="310"/>
      <c r="S115" s="310"/>
      <c r="T115" s="310"/>
      <c r="U115" s="310"/>
      <c r="V115" s="334"/>
      <c r="W115" s="267"/>
      <c r="X115" s="267"/>
      <c r="Y115" s="267"/>
      <c r="Z115" s="267"/>
      <c r="AA115" s="267"/>
      <c r="AB115" s="267"/>
    </row>
    <row r="116" spans="1:33" s="200" customFormat="1" ht="12" x14ac:dyDescent="0.3">
      <c r="A116" s="335" t="s">
        <v>723</v>
      </c>
      <c r="B116" s="351">
        <v>44.213572183267701</v>
      </c>
      <c r="C116" s="352">
        <v>47.713599207332202</v>
      </c>
      <c r="D116" s="353">
        <v>49.505919003115302</v>
      </c>
      <c r="E116" s="352">
        <v>55.527659146862298</v>
      </c>
      <c r="F116" s="353">
        <v>44.534422352631999</v>
      </c>
      <c r="G116" s="352">
        <v>45.535714285714299</v>
      </c>
      <c r="H116" s="352">
        <v>49.787356653028297</v>
      </c>
      <c r="I116" s="353">
        <v>0</v>
      </c>
      <c r="J116" s="352">
        <v>0</v>
      </c>
      <c r="K116" s="353">
        <v>0</v>
      </c>
      <c r="L116" s="353">
        <v>0</v>
      </c>
      <c r="M116" s="352">
        <v>0</v>
      </c>
      <c r="N116" s="353">
        <v>47.909425365521898</v>
      </c>
      <c r="O116" s="214"/>
      <c r="P116" s="214"/>
      <c r="Q116" s="214"/>
      <c r="R116" s="214"/>
      <c r="S116" s="214"/>
      <c r="T116" s="214"/>
      <c r="U116" s="214"/>
      <c r="V116" s="285"/>
    </row>
    <row r="117" spans="1:33" s="200" customFormat="1" ht="12" x14ac:dyDescent="0.3">
      <c r="A117" s="344" t="s">
        <v>698</v>
      </c>
      <c r="B117" s="354">
        <v>46.935842433697303</v>
      </c>
      <c r="C117" s="355">
        <v>49.057330057330098</v>
      </c>
      <c r="D117" s="355">
        <v>51.179262960649602</v>
      </c>
      <c r="E117" s="355">
        <v>52.589137017411097</v>
      </c>
      <c r="F117" s="355">
        <v>47.087037037037</v>
      </c>
      <c r="G117" s="355">
        <v>45.359851169383397</v>
      </c>
      <c r="H117" s="355">
        <v>49.460305534685702</v>
      </c>
      <c r="I117" s="355">
        <v>0</v>
      </c>
      <c r="J117" s="355">
        <v>0</v>
      </c>
      <c r="K117" s="355">
        <v>0</v>
      </c>
      <c r="L117" s="355">
        <v>0</v>
      </c>
      <c r="M117" s="355">
        <v>0</v>
      </c>
      <c r="N117" s="355">
        <v>48.717953096539198</v>
      </c>
      <c r="O117" s="214"/>
      <c r="P117" s="214"/>
      <c r="Q117" s="214"/>
      <c r="R117" s="214"/>
      <c r="S117" s="214"/>
      <c r="T117" s="214"/>
      <c r="U117" s="214"/>
      <c r="V117" s="285"/>
    </row>
    <row r="118" spans="1:33" s="200" customFormat="1" ht="12" x14ac:dyDescent="0.3">
      <c r="A118" s="346" t="s">
        <v>699</v>
      </c>
      <c r="B118" s="354">
        <v>50.5324675324675</v>
      </c>
      <c r="C118" s="355">
        <v>44.619718309859202</v>
      </c>
      <c r="D118" s="355">
        <v>48.977501480165799</v>
      </c>
      <c r="E118" s="355">
        <v>54.7777777777778</v>
      </c>
      <c r="F118" s="355">
        <v>47.66015625</v>
      </c>
      <c r="G118" s="355">
        <v>44.710501858736102</v>
      </c>
      <c r="H118" s="355">
        <v>50.169986719787502</v>
      </c>
      <c r="I118" s="355">
        <v>0</v>
      </c>
      <c r="J118" s="355">
        <v>0</v>
      </c>
      <c r="K118" s="355">
        <v>0</v>
      </c>
      <c r="L118" s="355">
        <v>0</v>
      </c>
      <c r="M118" s="355">
        <v>0</v>
      </c>
      <c r="N118" s="355">
        <v>48.648112294288502</v>
      </c>
      <c r="O118" s="214"/>
      <c r="P118" s="214"/>
      <c r="Q118" s="214"/>
      <c r="R118" s="214"/>
      <c r="S118" s="214"/>
      <c r="T118" s="214"/>
      <c r="U118" s="214"/>
      <c r="V118" s="285"/>
    </row>
    <row r="119" spans="1:33" s="200" customFormat="1" ht="12" x14ac:dyDescent="0.3">
      <c r="A119" s="346" t="s">
        <v>701</v>
      </c>
      <c r="B119" s="354">
        <v>42.407167995403299</v>
      </c>
      <c r="C119" s="355">
        <v>47.618665882179897</v>
      </c>
      <c r="D119" s="355">
        <v>49.008836011966899</v>
      </c>
      <c r="E119" s="355">
        <v>56.841318064968398</v>
      </c>
      <c r="F119" s="355">
        <v>43.295102928014302</v>
      </c>
      <c r="G119" s="355">
        <v>45.6958130927597</v>
      </c>
      <c r="H119" s="355">
        <v>49.848911759743501</v>
      </c>
      <c r="I119" s="355">
        <v>0</v>
      </c>
      <c r="J119" s="355">
        <v>0</v>
      </c>
      <c r="K119" s="355">
        <v>0</v>
      </c>
      <c r="L119" s="355">
        <v>0</v>
      </c>
      <c r="M119" s="355">
        <v>0</v>
      </c>
      <c r="N119" s="355">
        <v>47.531954018368502</v>
      </c>
      <c r="O119" s="214"/>
      <c r="P119" s="214"/>
      <c r="Q119" s="214"/>
      <c r="R119" s="214"/>
      <c r="S119" s="214"/>
      <c r="T119" s="214"/>
      <c r="U119" s="214"/>
      <c r="V119" s="285"/>
    </row>
    <row r="120" spans="1:33" s="200" customFormat="1" ht="12" x14ac:dyDescent="0.3">
      <c r="A120" s="286"/>
      <c r="F120" s="198"/>
      <c r="G120" s="198"/>
      <c r="H120" s="198"/>
      <c r="I120" s="198"/>
      <c r="J120" s="198"/>
      <c r="K120" s="198"/>
      <c r="L120" s="214"/>
      <c r="M120" s="214"/>
      <c r="N120" s="214"/>
      <c r="O120" s="214"/>
      <c r="P120" s="214"/>
      <c r="Q120" s="214"/>
      <c r="R120" s="214"/>
      <c r="S120" s="214"/>
      <c r="T120" s="214"/>
      <c r="U120" s="214"/>
      <c r="V120" s="285"/>
    </row>
    <row r="121" spans="1:33" s="200" customFormat="1" ht="12" x14ac:dyDescent="0.3">
      <c r="A121" s="349"/>
      <c r="B121" s="330"/>
      <c r="C121" s="330"/>
      <c r="D121" s="330"/>
      <c r="E121" s="330"/>
      <c r="F121" s="330"/>
      <c r="G121" s="330"/>
      <c r="H121" s="330"/>
      <c r="I121" s="330"/>
      <c r="J121" s="330"/>
      <c r="K121" s="330"/>
      <c r="L121" s="330"/>
      <c r="M121" s="330"/>
      <c r="N121" s="330"/>
      <c r="O121" s="330"/>
      <c r="P121" s="330"/>
      <c r="Q121" s="330"/>
      <c r="R121" s="330"/>
      <c r="S121" s="330"/>
      <c r="T121" s="330"/>
      <c r="U121" s="330"/>
      <c r="V121" s="350"/>
    </row>
    <row r="122" spans="1:33" s="200" customFormat="1" ht="12" x14ac:dyDescent="0.3">
      <c r="A122" s="286"/>
      <c r="F122" s="198"/>
      <c r="G122" s="198"/>
      <c r="H122" s="198"/>
      <c r="I122" s="198"/>
      <c r="J122" s="198"/>
      <c r="K122" s="198"/>
      <c r="L122" s="214"/>
      <c r="M122" s="214"/>
      <c r="N122" s="214"/>
      <c r="O122" s="214"/>
      <c r="P122" s="214"/>
      <c r="Q122" s="214"/>
      <c r="R122" s="214"/>
      <c r="S122" s="310"/>
      <c r="T122" s="310"/>
      <c r="U122" s="310"/>
      <c r="V122" s="334"/>
    </row>
    <row r="123" spans="1:33" s="198" customFormat="1" ht="24.75" customHeight="1" x14ac:dyDescent="0.3">
      <c r="A123" s="356" t="s">
        <v>725</v>
      </c>
      <c r="B123" s="260"/>
      <c r="C123" s="260"/>
      <c r="D123" s="260"/>
      <c r="E123" s="260"/>
      <c r="F123" s="260"/>
      <c r="G123" s="260"/>
      <c r="H123" s="260"/>
      <c r="I123" s="260"/>
      <c r="J123" s="260"/>
      <c r="K123" s="260"/>
      <c r="L123" s="260"/>
      <c r="M123" s="260"/>
      <c r="N123" s="260"/>
      <c r="O123" s="214"/>
      <c r="P123" s="310"/>
      <c r="Q123" s="310"/>
      <c r="R123" s="310"/>
      <c r="S123" s="310"/>
      <c r="T123" s="310"/>
      <c r="U123" s="310"/>
      <c r="V123" s="334"/>
      <c r="W123" s="295"/>
      <c r="X123" s="295"/>
      <c r="Y123" s="295"/>
      <c r="Z123" s="295"/>
      <c r="AA123" s="295"/>
      <c r="AB123" s="295"/>
    </row>
    <row r="124" spans="1:33" s="200" customFormat="1" ht="12" x14ac:dyDescent="0.3">
      <c r="A124" s="222" t="s">
        <v>705</v>
      </c>
      <c r="B124" s="223" t="s">
        <v>686</v>
      </c>
      <c r="C124" s="223" t="s">
        <v>687</v>
      </c>
      <c r="D124" s="223" t="s">
        <v>688</v>
      </c>
      <c r="E124" s="223" t="s">
        <v>689</v>
      </c>
      <c r="F124" s="223" t="s">
        <v>690</v>
      </c>
      <c r="G124" s="223" t="s">
        <v>691</v>
      </c>
      <c r="H124" s="223" t="s">
        <v>692</v>
      </c>
      <c r="I124" s="223" t="s">
        <v>693</v>
      </c>
      <c r="J124" s="223" t="s">
        <v>694</v>
      </c>
      <c r="K124" s="223" t="s">
        <v>695</v>
      </c>
      <c r="L124" s="223" t="s">
        <v>696</v>
      </c>
      <c r="M124" s="223" t="s">
        <v>697</v>
      </c>
      <c r="N124" s="223" t="s">
        <v>720</v>
      </c>
      <c r="O124" s="214"/>
      <c r="P124" s="340"/>
      <c r="Q124" s="310"/>
      <c r="R124" s="310"/>
      <c r="S124" s="310"/>
      <c r="T124" s="310"/>
      <c r="U124" s="310"/>
      <c r="V124" s="334"/>
      <c r="W124" s="267"/>
      <c r="X124" s="267"/>
      <c r="Y124" s="267"/>
      <c r="Z124" s="267"/>
      <c r="AA124" s="267"/>
      <c r="AB124" s="267"/>
      <c r="AC124" s="267"/>
      <c r="AD124" s="267"/>
      <c r="AE124" s="267"/>
      <c r="AF124" s="267"/>
    </row>
    <row r="125" spans="1:33" s="200" customFormat="1" ht="12.75" customHeight="1" thickBot="1" x14ac:dyDescent="0.35">
      <c r="A125" s="230" t="s">
        <v>628</v>
      </c>
      <c r="B125" s="336">
        <v>38513.419354838697</v>
      </c>
      <c r="C125" s="337">
        <v>39194.266666666699</v>
      </c>
      <c r="D125" s="338">
        <v>36999.064516129001</v>
      </c>
      <c r="E125" s="337">
        <v>38189.2903225806</v>
      </c>
      <c r="F125" s="338">
        <v>39075.793103448297</v>
      </c>
      <c r="G125" s="337">
        <v>38370.774193548401</v>
      </c>
      <c r="H125" s="337">
        <v>34941</v>
      </c>
      <c r="I125" s="338">
        <v>0</v>
      </c>
      <c r="J125" s="337">
        <v>0</v>
      </c>
      <c r="K125" s="338">
        <v>0</v>
      </c>
      <c r="L125" s="338">
        <v>0</v>
      </c>
      <c r="M125" s="337">
        <v>0</v>
      </c>
      <c r="N125" s="336">
        <v>38039.876847290601</v>
      </c>
      <c r="O125" s="214"/>
      <c r="P125" s="340"/>
      <c r="Q125" s="340"/>
      <c r="R125" s="340"/>
      <c r="S125" s="340"/>
      <c r="T125" s="238"/>
      <c r="U125" s="340"/>
      <c r="V125" s="341"/>
      <c r="W125" s="343"/>
      <c r="X125" s="343"/>
      <c r="Y125" s="343"/>
      <c r="Z125" s="343"/>
      <c r="AA125" s="343"/>
      <c r="AB125" s="343"/>
    </row>
    <row r="126" spans="1:33" s="200" customFormat="1" ht="12.5" thickTop="1" x14ac:dyDescent="0.3">
      <c r="A126" s="248" t="s">
        <v>671</v>
      </c>
      <c r="B126" s="283">
        <v>38513.419354838697</v>
      </c>
      <c r="C126" s="345">
        <v>39194.266666666699</v>
      </c>
      <c r="D126" s="345">
        <v>36999.064516129001</v>
      </c>
      <c r="E126" s="345">
        <v>38189.2903225806</v>
      </c>
      <c r="F126" s="345">
        <v>39075.793103448297</v>
      </c>
      <c r="G126" s="345">
        <v>38370.774193548401</v>
      </c>
      <c r="H126" s="345">
        <v>34941</v>
      </c>
      <c r="I126" s="345">
        <v>0</v>
      </c>
      <c r="J126" s="345">
        <v>0</v>
      </c>
      <c r="K126" s="345">
        <v>0</v>
      </c>
      <c r="L126" s="345">
        <v>0</v>
      </c>
      <c r="M126" s="345">
        <v>0</v>
      </c>
      <c r="N126" s="283">
        <v>38039.876847290601</v>
      </c>
      <c r="O126" s="214"/>
      <c r="P126" s="340"/>
      <c r="Q126" s="340"/>
      <c r="R126" s="340"/>
      <c r="S126" s="340"/>
      <c r="T126" s="340"/>
      <c r="U126" s="340"/>
      <c r="V126" s="341"/>
      <c r="W126" s="343"/>
      <c r="X126" s="343"/>
      <c r="Y126" s="343"/>
      <c r="Z126" s="343"/>
      <c r="AA126" s="267"/>
      <c r="AB126" s="343"/>
      <c r="AF126" s="343"/>
      <c r="AG126" s="343"/>
    </row>
    <row r="127" spans="1:33" s="358" customFormat="1" ht="23.25" customHeight="1" x14ac:dyDescent="0.3">
      <c r="A127" s="286"/>
      <c r="B127" s="200"/>
      <c r="C127" s="200"/>
      <c r="D127" s="200"/>
      <c r="E127" s="200"/>
      <c r="F127" s="198"/>
      <c r="G127" s="198"/>
      <c r="H127" s="198"/>
      <c r="I127" s="198"/>
      <c r="J127" s="198"/>
      <c r="K127" s="198"/>
      <c r="L127" s="214"/>
      <c r="M127" s="214"/>
      <c r="N127" s="214"/>
      <c r="O127" s="214"/>
      <c r="P127" s="340"/>
      <c r="Q127" s="340"/>
      <c r="R127" s="340"/>
      <c r="S127" s="340"/>
      <c r="T127" s="340"/>
      <c r="U127" s="340"/>
      <c r="V127" s="341"/>
      <c r="W127" s="357"/>
      <c r="X127" s="357"/>
      <c r="Y127" s="357"/>
      <c r="Z127" s="357"/>
      <c r="AA127" s="357"/>
      <c r="AB127" s="357"/>
      <c r="AC127" s="357"/>
      <c r="AD127" s="357"/>
      <c r="AE127" s="357"/>
      <c r="AF127" s="357"/>
      <c r="AG127" s="357"/>
    </row>
    <row r="128" spans="1:33" s="200" customFormat="1" ht="12.75" customHeight="1" x14ac:dyDescent="0.3">
      <c r="A128" s="356" t="s">
        <v>726</v>
      </c>
      <c r="B128" s="260"/>
      <c r="C128" s="260"/>
      <c r="D128" s="260"/>
      <c r="E128" s="260"/>
      <c r="F128" s="260"/>
      <c r="G128" s="260"/>
      <c r="H128" s="260"/>
      <c r="I128" s="260"/>
      <c r="J128" s="260"/>
      <c r="K128" s="260"/>
      <c r="L128" s="260"/>
      <c r="M128" s="260"/>
      <c r="N128" s="260"/>
      <c r="O128" s="214"/>
      <c r="P128" s="214"/>
      <c r="Q128" s="340"/>
      <c r="R128" s="340"/>
      <c r="S128" s="310"/>
      <c r="T128" s="310"/>
      <c r="U128" s="310"/>
      <c r="V128" s="341"/>
      <c r="W128" s="343"/>
      <c r="X128" s="343"/>
      <c r="Y128" s="343"/>
      <c r="Z128" s="343"/>
      <c r="AA128" s="343"/>
    </row>
    <row r="129" spans="1:32" s="200" customFormat="1" ht="12.75" customHeight="1" x14ac:dyDescent="0.3">
      <c r="A129" s="222" t="s">
        <v>705</v>
      </c>
      <c r="B129" s="223" t="s">
        <v>686</v>
      </c>
      <c r="C129" s="223" t="s">
        <v>687</v>
      </c>
      <c r="D129" s="223" t="s">
        <v>688</v>
      </c>
      <c r="E129" s="223" t="s">
        <v>689</v>
      </c>
      <c r="F129" s="223" t="s">
        <v>690</v>
      </c>
      <c r="G129" s="223" t="s">
        <v>691</v>
      </c>
      <c r="H129" s="223" t="s">
        <v>692</v>
      </c>
      <c r="I129" s="223" t="s">
        <v>693</v>
      </c>
      <c r="J129" s="223" t="s">
        <v>694</v>
      </c>
      <c r="K129" s="223" t="s">
        <v>695</v>
      </c>
      <c r="L129" s="223" t="s">
        <v>696</v>
      </c>
      <c r="M129" s="223" t="s">
        <v>697</v>
      </c>
      <c r="N129" s="223" t="s">
        <v>720</v>
      </c>
      <c r="O129" s="214"/>
      <c r="P129" s="310"/>
      <c r="Q129" s="310"/>
      <c r="R129" s="310"/>
      <c r="S129" s="310"/>
      <c r="T129" s="310"/>
      <c r="U129" s="310"/>
      <c r="V129" s="334"/>
      <c r="W129" s="267"/>
      <c r="X129" s="267"/>
      <c r="Y129" s="267"/>
      <c r="Z129" s="267"/>
      <c r="AA129" s="267"/>
      <c r="AB129" s="267"/>
      <c r="AC129" s="267"/>
      <c r="AD129" s="267"/>
      <c r="AE129" s="267"/>
      <c r="AF129" s="267"/>
    </row>
    <row r="130" spans="1:32" s="198" customFormat="1" ht="14.25" customHeight="1" thickBot="1" x14ac:dyDescent="0.35">
      <c r="A130" s="230" t="s">
        <v>628</v>
      </c>
      <c r="B130" s="351">
        <v>44.213572183267701</v>
      </c>
      <c r="C130" s="352">
        <v>47.713599207332202</v>
      </c>
      <c r="D130" s="353">
        <v>49.505919003115302</v>
      </c>
      <c r="E130" s="352">
        <v>55.527659146862298</v>
      </c>
      <c r="F130" s="353">
        <v>44.534422352631999</v>
      </c>
      <c r="G130" s="352">
        <v>45.535714285714299</v>
      </c>
      <c r="H130" s="352">
        <v>49.787356653028297</v>
      </c>
      <c r="I130" s="353">
        <v>0</v>
      </c>
      <c r="J130" s="352">
        <v>0</v>
      </c>
      <c r="K130" s="353">
        <v>0</v>
      </c>
      <c r="L130" s="353">
        <v>0</v>
      </c>
      <c r="M130" s="352">
        <v>0</v>
      </c>
      <c r="N130" s="353">
        <v>47.909425365521898</v>
      </c>
      <c r="P130" s="295"/>
      <c r="Q130" s="295"/>
      <c r="R130" s="295"/>
      <c r="S130" s="295"/>
      <c r="T130" s="295"/>
      <c r="U130" s="295"/>
      <c r="V130" s="359"/>
      <c r="W130" s="295"/>
      <c r="X130" s="295"/>
      <c r="Y130" s="295"/>
      <c r="Z130" s="295"/>
      <c r="AA130" s="360"/>
      <c r="AB130" s="295"/>
    </row>
    <row r="131" spans="1:32" s="200" customFormat="1" ht="12.75" customHeight="1" thickTop="1" x14ac:dyDescent="0.3">
      <c r="A131" s="248" t="s">
        <v>671</v>
      </c>
      <c r="B131" s="354">
        <v>44.213572183267701</v>
      </c>
      <c r="C131" s="355">
        <v>47.713599207332202</v>
      </c>
      <c r="D131" s="355">
        <v>49.505919003115302</v>
      </c>
      <c r="E131" s="355">
        <v>55.527659146862298</v>
      </c>
      <c r="F131" s="355">
        <v>44.534422352631999</v>
      </c>
      <c r="G131" s="355">
        <v>45.535714285714299</v>
      </c>
      <c r="H131" s="355">
        <v>49.787356653028297</v>
      </c>
      <c r="I131" s="355">
        <v>0</v>
      </c>
      <c r="J131" s="355">
        <v>0</v>
      </c>
      <c r="K131" s="355">
        <v>0</v>
      </c>
      <c r="L131" s="355">
        <v>0</v>
      </c>
      <c r="M131" s="355">
        <v>0</v>
      </c>
      <c r="N131" s="355">
        <v>47.909425365521898</v>
      </c>
      <c r="O131" s="214"/>
      <c r="P131" s="214"/>
      <c r="Q131" s="214"/>
      <c r="R131" s="310"/>
      <c r="S131" s="310"/>
      <c r="T131" s="310"/>
      <c r="U131" s="310"/>
      <c r="V131" s="361"/>
      <c r="W131" s="267"/>
      <c r="X131" s="267"/>
      <c r="Y131" s="267"/>
      <c r="Z131" s="267"/>
      <c r="AA131" s="267"/>
      <c r="AB131" s="267"/>
      <c r="AC131" s="267"/>
    </row>
    <row r="132" spans="1:32" s="200" customFormat="1" ht="12.75" customHeight="1" x14ac:dyDescent="0.3">
      <c r="A132" s="253"/>
      <c r="B132" s="362"/>
      <c r="C132" s="362"/>
      <c r="D132" s="362"/>
      <c r="E132" s="362"/>
      <c r="F132" s="362"/>
      <c r="G132" s="362"/>
      <c r="H132" s="362"/>
      <c r="I132" s="362"/>
      <c r="J132" s="362"/>
      <c r="K132" s="362"/>
      <c r="L132" s="362"/>
      <c r="M132" s="362"/>
      <c r="N132" s="362"/>
      <c r="O132" s="214"/>
      <c r="P132" s="214"/>
      <c r="Q132" s="214"/>
      <c r="R132" s="214"/>
      <c r="S132" s="214"/>
      <c r="T132" s="214"/>
      <c r="U132" s="214"/>
      <c r="V132" s="363"/>
    </row>
    <row r="133" spans="1:32" s="200" customFormat="1" ht="12" x14ac:dyDescent="0.3">
      <c r="A133" s="356" t="s">
        <v>727</v>
      </c>
      <c r="B133" s="260"/>
      <c r="C133" s="260"/>
      <c r="D133" s="260"/>
      <c r="E133" s="260"/>
      <c r="F133" s="260"/>
      <c r="G133" s="260"/>
      <c r="H133" s="260"/>
      <c r="I133" s="260"/>
      <c r="J133" s="260"/>
      <c r="K133" s="260"/>
      <c r="L133" s="260"/>
      <c r="M133" s="260"/>
      <c r="N133" s="260"/>
      <c r="O133" s="214"/>
      <c r="P133" s="214"/>
      <c r="Q133" s="214"/>
      <c r="R133" s="310"/>
      <c r="S133" s="310"/>
      <c r="T133" s="310"/>
      <c r="U133" s="310"/>
      <c r="V133" s="361"/>
      <c r="W133" s="267"/>
      <c r="X133" s="267"/>
      <c r="Y133" s="267"/>
      <c r="Z133" s="267"/>
      <c r="AA133" s="267"/>
      <c r="AB133" s="267"/>
      <c r="AC133" s="267"/>
    </row>
    <row r="134" spans="1:32" s="200" customFormat="1" ht="12" x14ac:dyDescent="0.3">
      <c r="A134" s="222" t="s">
        <v>728</v>
      </c>
      <c r="B134" s="223" t="s">
        <v>686</v>
      </c>
      <c r="C134" s="223" t="s">
        <v>687</v>
      </c>
      <c r="D134" s="223" t="s">
        <v>688</v>
      </c>
      <c r="E134" s="223" t="s">
        <v>689</v>
      </c>
      <c r="F134" s="223" t="s">
        <v>690</v>
      </c>
      <c r="G134" s="223" t="s">
        <v>691</v>
      </c>
      <c r="H134" s="223" t="s">
        <v>692</v>
      </c>
      <c r="I134" s="223" t="s">
        <v>693</v>
      </c>
      <c r="J134" s="223" t="s">
        <v>694</v>
      </c>
      <c r="K134" s="223" t="s">
        <v>695</v>
      </c>
      <c r="L134" s="223" t="s">
        <v>696</v>
      </c>
      <c r="M134" s="223" t="s">
        <v>697</v>
      </c>
      <c r="N134" s="223" t="s">
        <v>720</v>
      </c>
      <c r="O134" s="214"/>
      <c r="P134" s="214"/>
      <c r="Q134" s="214"/>
      <c r="R134" s="310"/>
      <c r="S134" s="310"/>
      <c r="T134" s="310"/>
      <c r="U134" s="310"/>
      <c r="V134" s="361"/>
      <c r="W134" s="267"/>
      <c r="X134" s="267"/>
      <c r="Y134" s="267"/>
      <c r="Z134" s="267"/>
      <c r="AA134" s="267"/>
      <c r="AB134" s="267"/>
      <c r="AC134" s="267"/>
    </row>
    <row r="135" spans="1:32" ht="15" thickBot="1" x14ac:dyDescent="0.4">
      <c r="A135" s="230" t="s">
        <v>628</v>
      </c>
      <c r="B135" s="351">
        <v>44.213572183267701</v>
      </c>
      <c r="C135" s="352">
        <v>47.713599207332202</v>
      </c>
      <c r="D135" s="353">
        <v>49.505919003115302</v>
      </c>
      <c r="E135" s="352">
        <v>55.527659146862298</v>
      </c>
      <c r="F135" s="353">
        <v>44.534422352631999</v>
      </c>
      <c r="G135" s="352">
        <v>45.535714285714299</v>
      </c>
      <c r="H135" s="352">
        <v>49.787356653028297</v>
      </c>
      <c r="I135" s="353">
        <v>0</v>
      </c>
      <c r="J135" s="352">
        <v>0</v>
      </c>
      <c r="K135" s="353">
        <v>0</v>
      </c>
      <c r="L135" s="353">
        <v>0</v>
      </c>
      <c r="M135" s="352">
        <v>0</v>
      </c>
      <c r="N135" s="353">
        <v>47.909425365521898</v>
      </c>
      <c r="V135" s="363"/>
    </row>
    <row r="136" spans="1:32" ht="15" thickTop="1" x14ac:dyDescent="0.35">
      <c r="A136" s="239" t="s">
        <v>523</v>
      </c>
      <c r="B136" s="354">
        <v>44.5777318411861</v>
      </c>
      <c r="C136" s="355">
        <v>49.981500290191498</v>
      </c>
      <c r="D136" s="355">
        <v>54.449548573492201</v>
      </c>
      <c r="E136" s="355">
        <v>58.350315126050397</v>
      </c>
      <c r="F136" s="355">
        <v>44.925726321006003</v>
      </c>
      <c r="G136" s="355">
        <v>46.941756322875001</v>
      </c>
      <c r="H136" s="355">
        <v>51.143680526965802</v>
      </c>
      <c r="I136" s="355">
        <v>0</v>
      </c>
      <c r="J136" s="355">
        <v>0</v>
      </c>
      <c r="K136" s="355">
        <v>0</v>
      </c>
      <c r="L136" s="355">
        <v>0</v>
      </c>
      <c r="M136" s="355">
        <v>0</v>
      </c>
      <c r="N136" s="355">
        <v>49.745177031882598</v>
      </c>
      <c r="V136" s="363"/>
    </row>
    <row r="137" spans="1:32" x14ac:dyDescent="0.35">
      <c r="A137" s="248" t="s">
        <v>542</v>
      </c>
      <c r="B137" s="354">
        <v>43.461504489916102</v>
      </c>
      <c r="C137" s="355">
        <v>42.8298703327605</v>
      </c>
      <c r="D137" s="355">
        <v>39.755982905982897</v>
      </c>
      <c r="E137" s="355">
        <v>49.805931558935399</v>
      </c>
      <c r="F137" s="355">
        <v>43.590345239874502</v>
      </c>
      <c r="G137" s="355">
        <v>42.132651670074999</v>
      </c>
      <c r="H137" s="355">
        <v>46.624423963133701</v>
      </c>
      <c r="I137" s="355">
        <v>0</v>
      </c>
      <c r="J137" s="355">
        <v>0</v>
      </c>
      <c r="K137" s="355">
        <v>0</v>
      </c>
      <c r="L137" s="355">
        <v>0</v>
      </c>
      <c r="M137" s="355">
        <v>0</v>
      </c>
      <c r="N137" s="355">
        <v>43.8796905894879</v>
      </c>
      <c r="O137" s="364"/>
      <c r="V137" s="363"/>
    </row>
    <row r="138" spans="1:32" x14ac:dyDescent="0.35">
      <c r="A138" s="254"/>
      <c r="B138" s="362"/>
      <c r="C138" s="362"/>
      <c r="D138" s="362"/>
      <c r="E138" s="362"/>
      <c r="F138" s="362"/>
      <c r="G138" s="362"/>
      <c r="H138" s="362"/>
      <c r="I138" s="362"/>
      <c r="J138" s="362"/>
      <c r="K138" s="365"/>
      <c r="L138" s="362"/>
      <c r="M138" s="362"/>
      <c r="N138" s="366"/>
      <c r="O138" s="364"/>
      <c r="V138" s="363"/>
    </row>
    <row r="139" spans="1:32" x14ac:dyDescent="0.35">
      <c r="A139" s="367" t="s">
        <v>729</v>
      </c>
      <c r="B139" s="362"/>
      <c r="C139" s="362"/>
      <c r="D139" s="362"/>
      <c r="E139" s="362"/>
      <c r="F139" s="362"/>
      <c r="G139" s="362"/>
      <c r="H139" s="362"/>
      <c r="I139" s="362"/>
      <c r="J139" s="362"/>
      <c r="K139" s="365"/>
      <c r="L139" s="362"/>
      <c r="M139" s="362"/>
      <c r="N139" s="366"/>
      <c r="O139" s="364"/>
      <c r="V139" s="363"/>
    </row>
    <row r="140" spans="1:32" x14ac:dyDescent="0.35">
      <c r="A140" s="222" t="s">
        <v>730</v>
      </c>
      <c r="B140" s="368" t="s">
        <v>686</v>
      </c>
      <c r="C140" s="368" t="s">
        <v>687</v>
      </c>
      <c r="D140" s="368" t="s">
        <v>688</v>
      </c>
      <c r="E140" s="368" t="s">
        <v>689</v>
      </c>
      <c r="F140" s="368" t="s">
        <v>690</v>
      </c>
      <c r="G140" s="368" t="s">
        <v>691</v>
      </c>
      <c r="H140" s="368" t="s">
        <v>692</v>
      </c>
      <c r="I140" s="368" t="s">
        <v>693</v>
      </c>
      <c r="J140" s="368" t="s">
        <v>694</v>
      </c>
      <c r="K140" s="368" t="s">
        <v>695</v>
      </c>
      <c r="L140" s="368" t="s">
        <v>696</v>
      </c>
      <c r="M140" s="368" t="s">
        <v>697</v>
      </c>
      <c r="N140" s="368" t="s">
        <v>720</v>
      </c>
      <c r="O140" s="364"/>
      <c r="V140" s="363"/>
      <c r="W140" s="200"/>
    </row>
    <row r="141" spans="1:32" x14ac:dyDescent="0.35">
      <c r="A141" s="369" t="s">
        <v>675</v>
      </c>
      <c r="B141" s="283">
        <v>411</v>
      </c>
      <c r="C141" s="345">
        <v>444</v>
      </c>
      <c r="D141" s="345">
        <v>514</v>
      </c>
      <c r="E141" s="345">
        <v>642</v>
      </c>
      <c r="F141" s="345">
        <v>630</v>
      </c>
      <c r="G141" s="345">
        <v>618</v>
      </c>
      <c r="H141" s="345">
        <v>421</v>
      </c>
      <c r="I141" s="345">
        <v>0</v>
      </c>
      <c r="J141" s="345">
        <v>0</v>
      </c>
      <c r="K141" s="345">
        <v>0</v>
      </c>
      <c r="L141" s="345">
        <v>0</v>
      </c>
      <c r="M141" s="345">
        <v>0</v>
      </c>
      <c r="N141" s="345">
        <f>SUM(B141:M141)</f>
        <v>3680</v>
      </c>
      <c r="O141" s="364"/>
      <c r="V141" s="363"/>
      <c r="W141" s="200"/>
    </row>
    <row r="142" spans="1:32" x14ac:dyDescent="0.35">
      <c r="A142" s="369" t="s">
        <v>731</v>
      </c>
      <c r="B142" s="283">
        <v>347</v>
      </c>
      <c r="C142" s="345">
        <v>305</v>
      </c>
      <c r="D142" s="345">
        <v>208</v>
      </c>
      <c r="E142" s="345">
        <v>376</v>
      </c>
      <c r="F142" s="345">
        <v>214</v>
      </c>
      <c r="G142" s="345">
        <v>522</v>
      </c>
      <c r="H142" s="345">
        <v>638</v>
      </c>
      <c r="I142" s="345">
        <v>587</v>
      </c>
      <c r="J142" s="345">
        <v>663</v>
      </c>
      <c r="K142" s="345">
        <v>765</v>
      </c>
      <c r="L142" s="345">
        <v>628</v>
      </c>
      <c r="M142" s="345">
        <v>424</v>
      </c>
      <c r="N142" s="345">
        <f t="shared" ref="N142:N143" si="17">SUM(B142:M142)</f>
        <v>5677</v>
      </c>
      <c r="O142" s="364"/>
      <c r="V142" s="363"/>
      <c r="W142" s="200"/>
    </row>
    <row r="143" spans="1:32" x14ac:dyDescent="0.35">
      <c r="A143" s="370" t="s">
        <v>732</v>
      </c>
      <c r="B143" s="283">
        <v>111</v>
      </c>
      <c r="C143" s="345">
        <v>166</v>
      </c>
      <c r="D143" s="345">
        <v>220</v>
      </c>
      <c r="E143" s="345">
        <v>171</v>
      </c>
      <c r="F143" s="345">
        <v>316</v>
      </c>
      <c r="G143" s="345">
        <v>274</v>
      </c>
      <c r="H143" s="345">
        <v>85</v>
      </c>
      <c r="I143" s="345">
        <v>66</v>
      </c>
      <c r="J143" s="345">
        <v>123</v>
      </c>
      <c r="K143" s="345">
        <v>192</v>
      </c>
      <c r="L143" s="345">
        <v>153</v>
      </c>
      <c r="M143" s="345">
        <v>203</v>
      </c>
      <c r="N143" s="345">
        <f t="shared" si="17"/>
        <v>2080</v>
      </c>
      <c r="O143" s="364"/>
      <c r="V143" s="363"/>
      <c r="W143" s="200"/>
    </row>
    <row r="144" spans="1:32" x14ac:dyDescent="0.35">
      <c r="A144" s="371"/>
      <c r="B144" s="254"/>
      <c r="C144" s="372"/>
      <c r="D144" s="372"/>
      <c r="E144" s="372"/>
      <c r="F144" s="372"/>
      <c r="G144" s="372"/>
      <c r="H144" s="372"/>
      <c r="I144" s="372"/>
      <c r="J144" s="372"/>
      <c r="K144" s="372"/>
      <c r="L144" s="365"/>
      <c r="M144" s="372"/>
      <c r="N144" s="372"/>
      <c r="O144" s="364"/>
      <c r="P144" s="364"/>
      <c r="V144" s="363"/>
      <c r="W144" s="200"/>
    </row>
    <row r="145" spans="1:22" x14ac:dyDescent="0.35">
      <c r="A145" s="367" t="s">
        <v>733</v>
      </c>
      <c r="B145" s="362"/>
      <c r="C145" s="362"/>
      <c r="D145" s="362"/>
      <c r="E145" s="362"/>
      <c r="F145" s="362"/>
      <c r="G145" s="362"/>
      <c r="H145" s="362"/>
      <c r="I145" s="362"/>
      <c r="J145" s="362"/>
      <c r="K145" s="365"/>
      <c r="L145" s="362"/>
      <c r="M145" s="362"/>
      <c r="N145" s="366"/>
      <c r="O145" s="364"/>
      <c r="V145" s="363"/>
    </row>
    <row r="146" spans="1:22" x14ac:dyDescent="0.35">
      <c r="A146" s="222" t="s">
        <v>730</v>
      </c>
      <c r="B146" s="222" t="s">
        <v>734</v>
      </c>
      <c r="C146" s="368" t="s">
        <v>686</v>
      </c>
      <c r="D146" s="368" t="s">
        <v>687</v>
      </c>
      <c r="E146" s="368" t="s">
        <v>688</v>
      </c>
      <c r="F146" s="368" t="s">
        <v>689</v>
      </c>
      <c r="G146" s="368" t="s">
        <v>690</v>
      </c>
      <c r="H146" s="368" t="s">
        <v>691</v>
      </c>
      <c r="I146" s="368" t="s">
        <v>692</v>
      </c>
      <c r="J146" s="368" t="s">
        <v>693</v>
      </c>
      <c r="K146" s="368" t="s">
        <v>694</v>
      </c>
      <c r="L146" s="368" t="s">
        <v>695</v>
      </c>
      <c r="M146" s="368" t="s">
        <v>696</v>
      </c>
      <c r="N146" s="368" t="s">
        <v>697</v>
      </c>
      <c r="O146" s="368" t="s">
        <v>720</v>
      </c>
      <c r="P146" s="364"/>
      <c r="V146" s="363"/>
    </row>
    <row r="147" spans="1:22" x14ac:dyDescent="0.35">
      <c r="A147" s="373" t="s">
        <v>675</v>
      </c>
      <c r="B147" s="282" t="s">
        <v>735</v>
      </c>
      <c r="C147" s="283">
        <v>323</v>
      </c>
      <c r="D147" s="345">
        <v>355</v>
      </c>
      <c r="E147" s="345">
        <v>351</v>
      </c>
      <c r="F147" s="345">
        <v>391</v>
      </c>
      <c r="G147" s="345">
        <v>376</v>
      </c>
      <c r="H147" s="345">
        <v>453</v>
      </c>
      <c r="I147" s="345">
        <v>318</v>
      </c>
      <c r="J147" s="345">
        <v>0</v>
      </c>
      <c r="K147" s="345">
        <v>0</v>
      </c>
      <c r="L147" s="345">
        <v>0</v>
      </c>
      <c r="M147" s="345">
        <v>0</v>
      </c>
      <c r="N147" s="345">
        <v>0</v>
      </c>
      <c r="O147" s="374">
        <f>SUM(C147:N147)</f>
        <v>2567</v>
      </c>
      <c r="P147" s="364"/>
      <c r="V147" s="363"/>
    </row>
    <row r="148" spans="1:22" x14ac:dyDescent="0.35">
      <c r="A148" s="375"/>
      <c r="B148" s="282" t="s">
        <v>736</v>
      </c>
      <c r="C148" s="283">
        <v>54</v>
      </c>
      <c r="D148" s="345">
        <v>66</v>
      </c>
      <c r="E148" s="345">
        <v>57</v>
      </c>
      <c r="F148" s="345">
        <v>71</v>
      </c>
      <c r="G148" s="345">
        <v>99</v>
      </c>
      <c r="H148" s="345">
        <v>81</v>
      </c>
      <c r="I148" s="345">
        <v>61</v>
      </c>
      <c r="J148" s="345">
        <v>0</v>
      </c>
      <c r="K148" s="345">
        <v>0</v>
      </c>
      <c r="L148" s="345">
        <v>0</v>
      </c>
      <c r="M148" s="345">
        <v>0</v>
      </c>
      <c r="N148" s="345">
        <v>0</v>
      </c>
      <c r="O148" s="374">
        <f>SUM(C148:N148)</f>
        <v>489</v>
      </c>
      <c r="P148" s="364"/>
      <c r="V148" s="363"/>
    </row>
    <row r="149" spans="1:22" x14ac:dyDescent="0.35">
      <c r="A149" s="373" t="s">
        <v>731</v>
      </c>
      <c r="B149" s="282" t="s">
        <v>735</v>
      </c>
      <c r="C149" s="283">
        <v>272</v>
      </c>
      <c r="D149" s="345">
        <v>248</v>
      </c>
      <c r="E149" s="345">
        <v>168</v>
      </c>
      <c r="F149" s="345">
        <v>326</v>
      </c>
      <c r="G149" s="345">
        <v>105</v>
      </c>
      <c r="H149" s="345">
        <v>407</v>
      </c>
      <c r="I149" s="345">
        <v>519</v>
      </c>
      <c r="J149" s="345">
        <v>498</v>
      </c>
      <c r="K149" s="345">
        <v>584</v>
      </c>
      <c r="L149" s="345">
        <v>642</v>
      </c>
      <c r="M149" s="345">
        <v>533</v>
      </c>
      <c r="N149" s="345">
        <v>310</v>
      </c>
      <c r="O149" s="374">
        <f>SUM(C149:N149)</f>
        <v>4612</v>
      </c>
      <c r="P149" s="364"/>
      <c r="V149" s="363"/>
    </row>
    <row r="150" spans="1:22" x14ac:dyDescent="0.35">
      <c r="A150" s="375"/>
      <c r="B150" s="282" t="s">
        <v>736</v>
      </c>
      <c r="C150" s="283">
        <v>45</v>
      </c>
      <c r="D150" s="345">
        <v>17</v>
      </c>
      <c r="E150" s="345">
        <v>14</v>
      </c>
      <c r="F150" s="345">
        <v>40</v>
      </c>
      <c r="G150" s="345">
        <v>59</v>
      </c>
      <c r="H150" s="345">
        <v>73</v>
      </c>
      <c r="I150" s="345">
        <v>77</v>
      </c>
      <c r="J150" s="345">
        <v>44</v>
      </c>
      <c r="K150" s="345">
        <v>32</v>
      </c>
      <c r="L150" s="345">
        <v>49</v>
      </c>
      <c r="M150" s="345">
        <v>66</v>
      </c>
      <c r="N150" s="345">
        <v>57</v>
      </c>
      <c r="O150" s="374">
        <f t="shared" ref="O150" si="18">SUM(C150:N150)</f>
        <v>573</v>
      </c>
      <c r="P150" s="364"/>
      <c r="V150" s="363"/>
    </row>
    <row r="151" spans="1:22" x14ac:dyDescent="0.35">
      <c r="A151" s="373" t="s">
        <v>732</v>
      </c>
      <c r="B151" s="282" t="s">
        <v>735</v>
      </c>
      <c r="C151" s="283">
        <v>43</v>
      </c>
      <c r="D151" s="345">
        <v>160</v>
      </c>
      <c r="E151" s="345">
        <v>198</v>
      </c>
      <c r="F151" s="345">
        <v>125</v>
      </c>
      <c r="G151" s="345">
        <v>266</v>
      </c>
      <c r="H151" s="345">
        <v>235</v>
      </c>
      <c r="I151" s="345">
        <v>56</v>
      </c>
      <c r="J151" s="345">
        <v>46</v>
      </c>
      <c r="K151" s="345">
        <v>101</v>
      </c>
      <c r="L151" s="345">
        <v>184</v>
      </c>
      <c r="M151" s="345">
        <v>130</v>
      </c>
      <c r="N151" s="345">
        <v>140</v>
      </c>
      <c r="O151" s="374">
        <f>SUM(C151:N151)</f>
        <v>1684</v>
      </c>
      <c r="P151" s="364"/>
      <c r="V151" s="363"/>
    </row>
    <row r="152" spans="1:22" x14ac:dyDescent="0.35">
      <c r="A152" s="375"/>
      <c r="B152" s="282" t="s">
        <v>736</v>
      </c>
      <c r="C152" s="283">
        <v>0</v>
      </c>
      <c r="D152" s="345">
        <v>3</v>
      </c>
      <c r="E152" s="345">
        <v>1</v>
      </c>
      <c r="F152" s="345">
        <v>11</v>
      </c>
      <c r="G152" s="345">
        <v>19</v>
      </c>
      <c r="H152" s="345">
        <v>10</v>
      </c>
      <c r="I152" s="345">
        <v>20</v>
      </c>
      <c r="J152" s="345">
        <v>14</v>
      </c>
      <c r="K152" s="345">
        <v>8</v>
      </c>
      <c r="L152" s="345">
        <v>8</v>
      </c>
      <c r="M152" s="345">
        <v>20</v>
      </c>
      <c r="N152" s="345">
        <v>50</v>
      </c>
      <c r="O152" s="374">
        <f t="shared" ref="O152" si="19">SUM(C152:N152)</f>
        <v>164</v>
      </c>
      <c r="P152" s="364"/>
      <c r="V152" s="363"/>
    </row>
    <row r="153" spans="1:22" x14ac:dyDescent="0.35">
      <c r="B153" s="364"/>
      <c r="C153" s="364"/>
      <c r="D153" s="364"/>
      <c r="E153" s="364"/>
      <c r="F153" s="364"/>
      <c r="G153" s="364"/>
      <c r="H153" s="364"/>
      <c r="I153" s="364"/>
      <c r="J153" s="364"/>
      <c r="K153" s="364"/>
      <c r="L153" s="364"/>
      <c r="M153" s="364"/>
      <c r="V153" s="363"/>
    </row>
    <row r="154" spans="1:22" ht="15" thickBot="1" x14ac:dyDescent="0.4">
      <c r="A154" s="376"/>
      <c r="B154" s="376"/>
      <c r="C154" s="376"/>
      <c r="D154" s="376"/>
      <c r="E154" s="376"/>
      <c r="F154" s="376"/>
      <c r="G154" s="376"/>
      <c r="H154" s="376"/>
      <c r="I154" s="376"/>
      <c r="J154" s="376"/>
      <c r="K154" s="376"/>
      <c r="L154" s="376"/>
      <c r="M154" s="376"/>
      <c r="N154" s="376"/>
      <c r="O154" s="376"/>
      <c r="P154" s="376"/>
      <c r="Q154" s="376"/>
      <c r="R154" s="376"/>
      <c r="S154" s="376"/>
      <c r="T154" s="376"/>
      <c r="U154" s="376"/>
      <c r="V154" s="377"/>
    </row>
    <row r="155" spans="1:22" x14ac:dyDescent="0.35">
      <c r="B155" s="378"/>
      <c r="C155" s="378"/>
      <c r="D155" s="378"/>
      <c r="E155" s="378"/>
      <c r="F155" s="378"/>
      <c r="G155" s="378"/>
      <c r="H155" s="378"/>
      <c r="I155" s="378"/>
      <c r="J155" s="378"/>
      <c r="K155" s="378"/>
      <c r="L155" s="378"/>
      <c r="M155" s="378"/>
      <c r="P155" s="378"/>
    </row>
    <row r="156" spans="1:22" ht="15" thickBot="1" x14ac:dyDescent="0.4">
      <c r="A156" s="379" t="s">
        <v>737</v>
      </c>
      <c r="B156" s="379"/>
      <c r="C156" s="379"/>
      <c r="D156" s="379"/>
      <c r="E156" s="379"/>
      <c r="F156" s="379"/>
      <c r="G156" s="379"/>
      <c r="H156" s="379"/>
      <c r="I156" s="379"/>
      <c r="J156" s="379"/>
      <c r="K156" s="379"/>
      <c r="L156" s="379"/>
      <c r="M156" s="379"/>
      <c r="N156" s="379"/>
    </row>
    <row r="157" spans="1:22" x14ac:dyDescent="0.35">
      <c r="A157" s="86" t="s">
        <v>738</v>
      </c>
      <c r="B157" s="380" t="s">
        <v>739</v>
      </c>
      <c r="C157" s="381" t="s">
        <v>628</v>
      </c>
      <c r="D157" s="378"/>
      <c r="E157" s="378"/>
      <c r="F157" s="378"/>
      <c r="G157" s="378"/>
      <c r="H157" s="378"/>
      <c r="I157" s="378"/>
      <c r="J157" s="378"/>
      <c r="K157" s="378"/>
      <c r="L157" s="378"/>
      <c r="M157" s="364"/>
      <c r="P157" s="378"/>
    </row>
    <row r="158" spans="1:22" ht="15" thickBot="1" x14ac:dyDescent="0.4">
      <c r="A158" s="382" t="s">
        <v>628</v>
      </c>
      <c r="B158" s="383"/>
      <c r="C158" s="384">
        <f>SUM(C159:C164)</f>
        <v>6</v>
      </c>
      <c r="D158" s="378"/>
      <c r="E158" s="378"/>
      <c r="F158" s="378"/>
      <c r="G158" s="378"/>
      <c r="H158" s="364"/>
      <c r="I158" s="364"/>
    </row>
    <row r="159" spans="1:22" ht="15" thickTop="1" x14ac:dyDescent="0.35">
      <c r="A159" s="385" t="s">
        <v>740</v>
      </c>
      <c r="B159" s="274" t="s">
        <v>741</v>
      </c>
      <c r="C159" s="386">
        <v>1</v>
      </c>
      <c r="D159" s="364"/>
      <c r="E159" s="378"/>
      <c r="F159" s="364"/>
    </row>
    <row r="160" spans="1:22" x14ac:dyDescent="0.35">
      <c r="A160" s="387" t="s">
        <v>742</v>
      </c>
      <c r="B160" s="280" t="s">
        <v>743</v>
      </c>
      <c r="C160" s="388">
        <v>1</v>
      </c>
    </row>
    <row r="161" spans="1:3" x14ac:dyDescent="0.35">
      <c r="A161" s="387" t="s">
        <v>744</v>
      </c>
      <c r="B161" s="280" t="s">
        <v>745</v>
      </c>
      <c r="C161" s="388">
        <v>1</v>
      </c>
    </row>
    <row r="162" spans="1:3" x14ac:dyDescent="0.35">
      <c r="A162" s="389" t="s">
        <v>746</v>
      </c>
      <c r="B162" s="390" t="s">
        <v>747</v>
      </c>
      <c r="C162" s="391">
        <v>1</v>
      </c>
    </row>
    <row r="163" spans="1:3" x14ac:dyDescent="0.35">
      <c r="A163" s="392" t="s">
        <v>748</v>
      </c>
      <c r="B163" s="393" t="s">
        <v>749</v>
      </c>
      <c r="C163" s="394">
        <v>1</v>
      </c>
    </row>
    <row r="164" spans="1:3" ht="15" thickBot="1" x14ac:dyDescent="0.4">
      <c r="A164" s="395" t="s">
        <v>750</v>
      </c>
      <c r="B164" s="396" t="s">
        <v>751</v>
      </c>
      <c r="C164" s="397">
        <v>1</v>
      </c>
    </row>
  </sheetData>
  <mergeCells count="45">
    <mergeCell ref="A151:A152"/>
    <mergeCell ref="A156:N156"/>
    <mergeCell ref="A121:V121"/>
    <mergeCell ref="A123:N123"/>
    <mergeCell ref="A128:N128"/>
    <mergeCell ref="A133:N133"/>
    <mergeCell ref="A147:A148"/>
    <mergeCell ref="A149:A150"/>
    <mergeCell ref="A32:V32"/>
    <mergeCell ref="A35:E35"/>
    <mergeCell ref="A87:V87"/>
    <mergeCell ref="A89:N89"/>
    <mergeCell ref="A104:V104"/>
    <mergeCell ref="A106:N106"/>
    <mergeCell ref="H28:I28"/>
    <mergeCell ref="N28:O28"/>
    <mergeCell ref="H29:I29"/>
    <mergeCell ref="N29:O29"/>
    <mergeCell ref="H30:I30"/>
    <mergeCell ref="N30:O30"/>
    <mergeCell ref="A18:F18"/>
    <mergeCell ref="I18:V18"/>
    <mergeCell ref="A25:V25"/>
    <mergeCell ref="A27:E27"/>
    <mergeCell ref="H27:L27"/>
    <mergeCell ref="N27:R27"/>
    <mergeCell ref="G10:H10"/>
    <mergeCell ref="M10:N10"/>
    <mergeCell ref="F11:G11"/>
    <mergeCell ref="M11:N11"/>
    <mergeCell ref="M12:N12"/>
    <mergeCell ref="A16:V16"/>
    <mergeCell ref="A4:V4"/>
    <mergeCell ref="A6:V6"/>
    <mergeCell ref="A8:D8"/>
    <mergeCell ref="G8:K8"/>
    <mergeCell ref="M8:Q8"/>
    <mergeCell ref="G9:H9"/>
    <mergeCell ref="M9:N9"/>
    <mergeCell ref="A1:D1"/>
    <mergeCell ref="A2:D2"/>
    <mergeCell ref="E2:H2"/>
    <mergeCell ref="I2:L2"/>
    <mergeCell ref="M2:P2"/>
    <mergeCell ref="A3:D3"/>
  </mergeCells>
  <pageMargins left="0.25" right="0.25" top="0.5" bottom="0.25" header="0.3" footer="0.3"/>
  <pageSetup scale="65" fitToWidth="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91A3-C3E1-4684-85F6-6EE2A58F98DA}">
  <dimension ref="A1:AG34"/>
  <sheetViews>
    <sheetView showGridLines="0" zoomScale="90" zoomScaleNormal="90" workbookViewId="0">
      <pane xSplit="1" topLeftCell="R1" activePane="topRight" state="frozen"/>
      <selection pane="topRight" activeCell="AF8" sqref="AF8"/>
    </sheetView>
  </sheetViews>
  <sheetFormatPr defaultColWidth="9.1796875" defaultRowHeight="15.5" x14ac:dyDescent="0.35"/>
  <cols>
    <col min="1" max="1" width="71.1796875" style="5" customWidth="1"/>
    <col min="2" max="16384" width="9.1796875" style="5"/>
  </cols>
  <sheetData>
    <row r="1" spans="1:33" x14ac:dyDescent="0.35">
      <c r="A1" s="398" t="s">
        <v>752</v>
      </c>
    </row>
    <row r="2" spans="1:33" x14ac:dyDescent="0.35">
      <c r="A2" s="398"/>
    </row>
    <row r="3" spans="1:33" x14ac:dyDescent="0.35">
      <c r="A3" s="398"/>
    </row>
    <row r="4" spans="1:33" x14ac:dyDescent="0.35">
      <c r="A4" s="399" t="s">
        <v>753</v>
      </c>
      <c r="B4" s="400">
        <v>2023</v>
      </c>
      <c r="C4" s="401"/>
      <c r="D4" s="401"/>
      <c r="E4" s="401"/>
      <c r="F4" s="401"/>
      <c r="G4" s="401"/>
      <c r="H4" s="401"/>
      <c r="I4" s="401"/>
      <c r="J4" s="401"/>
      <c r="K4" s="401"/>
      <c r="L4" s="401"/>
      <c r="M4" s="401"/>
      <c r="N4" s="401"/>
      <c r="O4" s="401"/>
      <c r="P4" s="401"/>
      <c r="Q4" s="401"/>
      <c r="R4" s="401"/>
      <c r="S4" s="401"/>
      <c r="T4" s="401"/>
      <c r="U4" s="401"/>
      <c r="V4" s="401"/>
      <c r="W4" s="401"/>
      <c r="X4" s="401"/>
      <c r="Y4" s="402"/>
      <c r="Z4" s="403">
        <v>2024</v>
      </c>
      <c r="AA4" s="403"/>
      <c r="AB4" s="403"/>
      <c r="AC4" s="403"/>
      <c r="AD4" s="403"/>
      <c r="AE4" s="403"/>
      <c r="AF4" s="403"/>
      <c r="AG4" s="404"/>
    </row>
    <row r="5" spans="1:33" x14ac:dyDescent="0.35">
      <c r="A5" s="399"/>
      <c r="B5" s="405" t="s">
        <v>754</v>
      </c>
      <c r="C5" s="406"/>
      <c r="D5" s="405" t="s">
        <v>755</v>
      </c>
      <c r="E5" s="406"/>
      <c r="F5" s="405" t="s">
        <v>756</v>
      </c>
      <c r="G5" s="406"/>
      <c r="H5" s="405" t="s">
        <v>757</v>
      </c>
      <c r="I5" s="406"/>
      <c r="J5" s="405" t="s">
        <v>693</v>
      </c>
      <c r="K5" s="406"/>
      <c r="L5" s="405" t="s">
        <v>758</v>
      </c>
      <c r="M5" s="406"/>
      <c r="N5" s="405" t="s">
        <v>759</v>
      </c>
      <c r="O5" s="406"/>
      <c r="P5" s="405" t="s">
        <v>760</v>
      </c>
      <c r="Q5" s="406"/>
      <c r="R5" s="405" t="s">
        <v>761</v>
      </c>
      <c r="S5" s="406"/>
      <c r="T5" s="405" t="s">
        <v>762</v>
      </c>
      <c r="U5" s="406"/>
      <c r="V5" s="405" t="s">
        <v>763</v>
      </c>
      <c r="W5" s="406"/>
      <c r="X5" s="405" t="s">
        <v>764</v>
      </c>
      <c r="Y5" s="406"/>
      <c r="Z5" s="407" t="s">
        <v>754</v>
      </c>
      <c r="AA5" s="408"/>
      <c r="AB5" s="407" t="s">
        <v>755</v>
      </c>
      <c r="AC5" s="408"/>
      <c r="AD5" s="407" t="s">
        <v>756</v>
      </c>
      <c r="AE5" s="408"/>
      <c r="AF5" s="407" t="s">
        <v>757</v>
      </c>
      <c r="AG5" s="408"/>
    </row>
    <row r="6" spans="1:33" x14ac:dyDescent="0.35">
      <c r="A6" s="399"/>
      <c r="B6" s="409" t="s">
        <v>765</v>
      </c>
      <c r="C6" s="409" t="s">
        <v>766</v>
      </c>
      <c r="D6" s="409" t="s">
        <v>765</v>
      </c>
      <c r="E6" s="409" t="s">
        <v>766</v>
      </c>
      <c r="F6" s="409" t="s">
        <v>765</v>
      </c>
      <c r="G6" s="409" t="s">
        <v>766</v>
      </c>
      <c r="H6" s="409" t="s">
        <v>765</v>
      </c>
      <c r="I6" s="409" t="s">
        <v>766</v>
      </c>
      <c r="J6" s="409" t="s">
        <v>765</v>
      </c>
      <c r="K6" s="409" t="s">
        <v>766</v>
      </c>
      <c r="L6" s="409" t="s">
        <v>765</v>
      </c>
      <c r="M6" s="409" t="s">
        <v>766</v>
      </c>
      <c r="N6" s="409" t="s">
        <v>765</v>
      </c>
      <c r="O6" s="409" t="s">
        <v>766</v>
      </c>
      <c r="P6" s="409" t="s">
        <v>765</v>
      </c>
      <c r="Q6" s="409" t="s">
        <v>766</v>
      </c>
      <c r="R6" s="409" t="s">
        <v>765</v>
      </c>
      <c r="S6" s="409" t="s">
        <v>766</v>
      </c>
      <c r="T6" s="409" t="s">
        <v>765</v>
      </c>
      <c r="U6" s="409" t="s">
        <v>766</v>
      </c>
      <c r="V6" s="409" t="s">
        <v>765</v>
      </c>
      <c r="W6" s="409" t="s">
        <v>766</v>
      </c>
      <c r="X6" s="409" t="s">
        <v>765</v>
      </c>
      <c r="Y6" s="409" t="s">
        <v>766</v>
      </c>
      <c r="Z6" s="410" t="s">
        <v>765</v>
      </c>
      <c r="AA6" s="410" t="s">
        <v>766</v>
      </c>
      <c r="AB6" s="410" t="s">
        <v>765</v>
      </c>
      <c r="AC6" s="410" t="s">
        <v>766</v>
      </c>
      <c r="AD6" s="410" t="s">
        <v>765</v>
      </c>
      <c r="AE6" s="410" t="s">
        <v>766</v>
      </c>
      <c r="AF6" s="410" t="s">
        <v>765</v>
      </c>
      <c r="AG6" s="410" t="s">
        <v>766</v>
      </c>
    </row>
    <row r="7" spans="1:33" x14ac:dyDescent="0.35">
      <c r="A7" s="411" t="s">
        <v>767</v>
      </c>
      <c r="B7" s="412">
        <v>50.077658426273302</v>
      </c>
      <c r="C7" s="412">
        <v>43.682359565160901</v>
      </c>
      <c r="D7" s="412">
        <v>42.8849597689292</v>
      </c>
      <c r="E7" s="412">
        <v>42.793431428339098</v>
      </c>
      <c r="F7" s="412">
        <v>43.019862114248198</v>
      </c>
      <c r="G7" s="412">
        <v>45.321667390360403</v>
      </c>
      <c r="H7" s="412">
        <v>48.512544145301099</v>
      </c>
      <c r="I7" s="412">
        <v>50.272072432594697</v>
      </c>
      <c r="J7" s="412">
        <v>43.268614947011102</v>
      </c>
      <c r="K7" s="412">
        <v>35.515960701047199</v>
      </c>
      <c r="L7" s="412">
        <v>38.078070847470002</v>
      </c>
      <c r="M7" s="412">
        <v>39.270787586005</v>
      </c>
      <c r="N7" s="412">
        <v>42.1362040288302</v>
      </c>
      <c r="O7" s="412">
        <v>42.786277168932997</v>
      </c>
      <c r="P7" s="412">
        <v>39.808013122535201</v>
      </c>
      <c r="Q7" s="412">
        <v>38.775142406590902</v>
      </c>
      <c r="R7" s="412">
        <v>39.5924269346241</v>
      </c>
      <c r="S7" s="412">
        <v>41.875955231963403</v>
      </c>
      <c r="T7" s="412">
        <v>43.188823295680301</v>
      </c>
      <c r="U7" s="412">
        <v>44.303998043105999</v>
      </c>
      <c r="V7" s="412">
        <v>46.012000872790701</v>
      </c>
      <c r="W7" s="412">
        <v>50.490919776667603</v>
      </c>
      <c r="X7" s="412">
        <v>47.882742302623697</v>
      </c>
      <c r="Y7" s="412">
        <v>51.292214449402998</v>
      </c>
      <c r="Z7" s="412">
        <v>52.521490488803302</v>
      </c>
      <c r="AA7" s="412">
        <v>50.419914448669203</v>
      </c>
      <c r="AB7" s="412">
        <v>49.582462371539201</v>
      </c>
      <c r="AC7" s="412">
        <v>49.767242112424498</v>
      </c>
      <c r="AD7" s="412">
        <v>51.987131445170697</v>
      </c>
      <c r="AE7" s="412">
        <v>57.0867878942014</v>
      </c>
      <c r="AF7" s="412">
        <v>57.183352263507999</v>
      </c>
      <c r="AG7" s="412">
        <v>0</v>
      </c>
    </row>
    <row r="8" spans="1:33" x14ac:dyDescent="0.35">
      <c r="A8" s="411" t="s">
        <v>768</v>
      </c>
      <c r="B8" s="412">
        <v>71.904302019315196</v>
      </c>
      <c r="C8" s="412">
        <v>59.022913256955803</v>
      </c>
      <c r="D8" s="412">
        <v>58.804856115107903</v>
      </c>
      <c r="E8" s="412">
        <v>56.031290074377999</v>
      </c>
      <c r="F8" s="412">
        <v>52.507682593138298</v>
      </c>
      <c r="G8" s="412">
        <v>53.2716579959285</v>
      </c>
      <c r="H8" s="412">
        <v>55.766170368562399</v>
      </c>
      <c r="I8" s="412">
        <v>61.291329479768798</v>
      </c>
      <c r="J8" s="412">
        <v>62.604145077720197</v>
      </c>
      <c r="K8" s="412">
        <v>53.525115473441097</v>
      </c>
      <c r="L8" s="412">
        <v>51.425330341560702</v>
      </c>
      <c r="M8" s="412">
        <v>55.124661912957897</v>
      </c>
      <c r="N8" s="412">
        <v>56.2574047954866</v>
      </c>
      <c r="O8" s="412">
        <v>59.815751093826002</v>
      </c>
      <c r="P8" s="412">
        <v>62.833025586916399</v>
      </c>
      <c r="Q8" s="412">
        <v>64.755285412262197</v>
      </c>
      <c r="R8" s="412">
        <v>68.187044534412905</v>
      </c>
      <c r="S8" s="412">
        <v>68.341557440246703</v>
      </c>
      <c r="T8" s="412">
        <v>70.383488681757697</v>
      </c>
      <c r="U8" s="412">
        <v>74.002100840336098</v>
      </c>
      <c r="V8" s="412">
        <v>72.839669421487599</v>
      </c>
      <c r="W8" s="412">
        <v>78.514251207729501</v>
      </c>
      <c r="X8" s="412">
        <v>80.456205280039498</v>
      </c>
      <c r="Y8" s="412">
        <v>84.249428440786502</v>
      </c>
      <c r="Z8" s="412">
        <v>80.066184649610705</v>
      </c>
      <c r="AA8" s="412">
        <v>77.616114592658903</v>
      </c>
      <c r="AB8" s="412">
        <v>78.1413062209202</v>
      </c>
      <c r="AC8" s="412">
        <v>82.754534027653094</v>
      </c>
      <c r="AD8" s="412">
        <v>86.430729550479001</v>
      </c>
      <c r="AE8" s="412">
        <v>87.322896657702699</v>
      </c>
      <c r="AF8" s="412">
        <v>88.7421232189444</v>
      </c>
      <c r="AG8" s="412">
        <v>0</v>
      </c>
    </row>
    <row r="9" spans="1:33" x14ac:dyDescent="0.35">
      <c r="A9" s="413" t="s">
        <v>628</v>
      </c>
      <c r="B9" s="414">
        <v>52.365263400045997</v>
      </c>
      <c r="C9" s="414">
        <v>45.474946450428398</v>
      </c>
      <c r="D9" s="414">
        <v>44.8112146820935</v>
      </c>
      <c r="E9" s="414">
        <v>44.604399845619398</v>
      </c>
      <c r="F9" s="414">
        <v>44.567876644115501</v>
      </c>
      <c r="G9" s="414">
        <v>46.602018141415599</v>
      </c>
      <c r="H9" s="414">
        <v>49.659961389961403</v>
      </c>
      <c r="I9" s="414">
        <v>51.897872158969797</v>
      </c>
      <c r="J9" s="414">
        <v>45.535598574437103</v>
      </c>
      <c r="K9" s="414">
        <v>37.512175610380503</v>
      </c>
      <c r="L9" s="414">
        <v>39.781840748520104</v>
      </c>
      <c r="M9" s="414">
        <v>41.324806473192901</v>
      </c>
      <c r="N9" s="414">
        <v>44.054872400907101</v>
      </c>
      <c r="O9" s="414">
        <v>45.017676848106497</v>
      </c>
      <c r="P9" s="414">
        <v>42.498428060658398</v>
      </c>
      <c r="Q9" s="414">
        <v>41.5954901454514</v>
      </c>
      <c r="R9" s="414">
        <v>42.507194541502699</v>
      </c>
      <c r="S9" s="414">
        <v>44.649465377467699</v>
      </c>
      <c r="T9" s="414">
        <v>45.807920182615597</v>
      </c>
      <c r="U9" s="414">
        <v>47.089406664860498</v>
      </c>
      <c r="V9" s="414">
        <v>48.789945964448997</v>
      </c>
      <c r="W9" s="414">
        <v>53.530390358920599</v>
      </c>
      <c r="X9" s="414">
        <v>51.408829892363997</v>
      </c>
      <c r="Y9" s="414">
        <v>55.132452448185802</v>
      </c>
      <c r="Z9" s="414">
        <v>56.368817649800597</v>
      </c>
      <c r="AA9" s="414">
        <v>54.289841779408398</v>
      </c>
      <c r="AB9" s="414">
        <v>53.709952181709497</v>
      </c>
      <c r="AC9" s="414">
        <v>54.264775008568797</v>
      </c>
      <c r="AD9" s="414">
        <v>56.678368002408803</v>
      </c>
      <c r="AE9" s="414">
        <v>61.380312039714099</v>
      </c>
      <c r="AF9" s="414">
        <v>61.5762612436449</v>
      </c>
      <c r="AG9" s="414">
        <v>0</v>
      </c>
    </row>
    <row r="11" spans="1:33" x14ac:dyDescent="0.35">
      <c r="A11" s="398" t="s">
        <v>769</v>
      </c>
    </row>
    <row r="12" spans="1:33" x14ac:dyDescent="0.35">
      <c r="A12" s="415"/>
    </row>
    <row r="13" spans="1:33" x14ac:dyDescent="0.35">
      <c r="A13" s="415"/>
    </row>
    <row r="14" spans="1:33" x14ac:dyDescent="0.35">
      <c r="A14" s="416" t="s">
        <v>753</v>
      </c>
      <c r="B14" s="400">
        <v>2023</v>
      </c>
      <c r="C14" s="401"/>
      <c r="D14" s="401"/>
      <c r="E14" s="401"/>
      <c r="F14" s="401"/>
      <c r="G14" s="401"/>
      <c r="H14" s="401"/>
      <c r="I14" s="401"/>
      <c r="J14" s="401"/>
      <c r="K14" s="401"/>
      <c r="L14" s="401"/>
      <c r="M14" s="401"/>
      <c r="N14" s="401"/>
      <c r="O14" s="401"/>
      <c r="P14" s="401"/>
      <c r="Q14" s="401"/>
      <c r="R14" s="401"/>
      <c r="S14" s="401"/>
      <c r="T14" s="401"/>
      <c r="U14" s="401"/>
      <c r="V14" s="401"/>
      <c r="W14" s="401"/>
      <c r="X14" s="401"/>
      <c r="Y14" s="402"/>
      <c r="Z14" s="403">
        <v>2024</v>
      </c>
      <c r="AA14" s="403"/>
      <c r="AB14" s="403"/>
      <c r="AC14" s="403"/>
      <c r="AD14" s="403"/>
      <c r="AE14" s="403"/>
      <c r="AF14" s="403"/>
      <c r="AG14" s="404"/>
    </row>
    <row r="15" spans="1:33" x14ac:dyDescent="0.35">
      <c r="A15" s="416"/>
      <c r="B15" s="405" t="s">
        <v>754</v>
      </c>
      <c r="C15" s="406"/>
      <c r="D15" s="405" t="s">
        <v>755</v>
      </c>
      <c r="E15" s="406"/>
      <c r="F15" s="405" t="s">
        <v>756</v>
      </c>
      <c r="G15" s="406"/>
      <c r="H15" s="405" t="s">
        <v>757</v>
      </c>
      <c r="I15" s="406"/>
      <c r="J15" s="405" t="s">
        <v>693</v>
      </c>
      <c r="K15" s="406"/>
      <c r="L15" s="405" t="s">
        <v>758</v>
      </c>
      <c r="M15" s="406"/>
      <c r="N15" s="405" t="s">
        <v>759</v>
      </c>
      <c r="O15" s="406"/>
      <c r="P15" s="405" t="s">
        <v>760</v>
      </c>
      <c r="Q15" s="406"/>
      <c r="R15" s="405" t="s">
        <v>761</v>
      </c>
      <c r="S15" s="406"/>
      <c r="T15" s="405" t="s">
        <v>762</v>
      </c>
      <c r="U15" s="406"/>
      <c r="V15" s="405" t="s">
        <v>763</v>
      </c>
      <c r="W15" s="406"/>
      <c r="X15" s="405" t="s">
        <v>764</v>
      </c>
      <c r="Y15" s="406"/>
      <c r="Z15" s="407" t="s">
        <v>754</v>
      </c>
      <c r="AA15" s="408"/>
      <c r="AB15" s="407" t="s">
        <v>755</v>
      </c>
      <c r="AC15" s="408"/>
      <c r="AD15" s="407" t="s">
        <v>756</v>
      </c>
      <c r="AE15" s="408"/>
      <c r="AF15" s="407" t="s">
        <v>757</v>
      </c>
      <c r="AG15" s="408"/>
    </row>
    <row r="16" spans="1:33" x14ac:dyDescent="0.35">
      <c r="A16" s="416"/>
      <c r="B16" s="409" t="s">
        <v>765</v>
      </c>
      <c r="C16" s="409" t="s">
        <v>766</v>
      </c>
      <c r="D16" s="409" t="s">
        <v>765</v>
      </c>
      <c r="E16" s="409" t="s">
        <v>766</v>
      </c>
      <c r="F16" s="409" t="s">
        <v>765</v>
      </c>
      <c r="G16" s="409" t="s">
        <v>766</v>
      </c>
      <c r="H16" s="409" t="s">
        <v>765</v>
      </c>
      <c r="I16" s="409" t="s">
        <v>766</v>
      </c>
      <c r="J16" s="409" t="s">
        <v>765</v>
      </c>
      <c r="K16" s="409" t="s">
        <v>766</v>
      </c>
      <c r="L16" s="409" t="s">
        <v>765</v>
      </c>
      <c r="M16" s="409" t="s">
        <v>766</v>
      </c>
      <c r="N16" s="409" t="s">
        <v>765</v>
      </c>
      <c r="O16" s="409" t="s">
        <v>766</v>
      </c>
      <c r="P16" s="409" t="s">
        <v>765</v>
      </c>
      <c r="Q16" s="409" t="s">
        <v>766</v>
      </c>
      <c r="R16" s="409" t="s">
        <v>765</v>
      </c>
      <c r="S16" s="409" t="s">
        <v>766</v>
      </c>
      <c r="T16" s="409" t="s">
        <v>765</v>
      </c>
      <c r="U16" s="409" t="s">
        <v>766</v>
      </c>
      <c r="V16" s="409" t="s">
        <v>765</v>
      </c>
      <c r="W16" s="409" t="s">
        <v>766</v>
      </c>
      <c r="X16" s="409" t="s">
        <v>765</v>
      </c>
      <c r="Y16" s="409" t="s">
        <v>766</v>
      </c>
      <c r="Z16" s="410" t="s">
        <v>765</v>
      </c>
      <c r="AA16" s="410" t="s">
        <v>766</v>
      </c>
      <c r="AB16" s="410" t="s">
        <v>765</v>
      </c>
      <c r="AC16" s="410" t="s">
        <v>766</v>
      </c>
      <c r="AD16" s="410" t="s">
        <v>765</v>
      </c>
      <c r="AE16" s="410" t="s">
        <v>766</v>
      </c>
      <c r="AF16" s="410" t="s">
        <v>765</v>
      </c>
      <c r="AG16" s="410" t="s">
        <v>766</v>
      </c>
    </row>
    <row r="17" spans="1:33" x14ac:dyDescent="0.35">
      <c r="A17" s="417" t="s">
        <v>767</v>
      </c>
      <c r="B17" s="418"/>
      <c r="C17" s="418"/>
      <c r="D17" s="418"/>
      <c r="E17" s="418"/>
      <c r="F17" s="418"/>
      <c r="G17" s="418"/>
      <c r="H17" s="418"/>
      <c r="I17" s="418"/>
      <c r="J17" s="418"/>
      <c r="K17" s="418"/>
      <c r="L17" s="418"/>
      <c r="M17" s="418"/>
      <c r="N17" s="418"/>
      <c r="O17" s="418"/>
      <c r="P17" s="418"/>
      <c r="Q17" s="418"/>
      <c r="R17" s="418"/>
      <c r="S17" s="418"/>
      <c r="T17" s="418"/>
      <c r="U17" s="418"/>
      <c r="V17" s="418"/>
      <c r="W17" s="418"/>
      <c r="X17" s="418"/>
      <c r="Y17" s="418"/>
      <c r="Z17" s="418"/>
      <c r="AA17" s="418"/>
      <c r="AB17" s="418"/>
      <c r="AC17" s="418"/>
      <c r="AD17" s="418"/>
      <c r="AE17" s="418"/>
      <c r="AF17" s="418"/>
      <c r="AG17" s="418"/>
    </row>
    <row r="18" spans="1:33" x14ac:dyDescent="0.35">
      <c r="A18" s="419" t="s">
        <v>770</v>
      </c>
      <c r="B18" s="419">
        <v>18356</v>
      </c>
      <c r="C18" s="419">
        <v>22026</v>
      </c>
      <c r="D18" s="419">
        <v>23176</v>
      </c>
      <c r="E18" s="419">
        <v>23562</v>
      </c>
      <c r="F18" s="419">
        <v>23326</v>
      </c>
      <c r="G18" s="419">
        <v>21987</v>
      </c>
      <c r="H18" s="419">
        <v>20755</v>
      </c>
      <c r="I18" s="419">
        <v>18911</v>
      </c>
      <c r="J18" s="419">
        <v>20705</v>
      </c>
      <c r="K18" s="419">
        <v>26752</v>
      </c>
      <c r="L18" s="419">
        <v>26400</v>
      </c>
      <c r="M18" s="419">
        <v>26307</v>
      </c>
      <c r="N18" s="419">
        <v>25999</v>
      </c>
      <c r="O18" s="419">
        <v>26225</v>
      </c>
      <c r="P18" s="419">
        <v>27603</v>
      </c>
      <c r="Q18" s="419">
        <v>29998</v>
      </c>
      <c r="R18" s="419">
        <v>31502</v>
      </c>
      <c r="S18" s="419">
        <v>32067</v>
      </c>
      <c r="T18" s="419">
        <v>34031</v>
      </c>
      <c r="U18" s="419">
        <v>35554</v>
      </c>
      <c r="V18" s="419">
        <v>35357</v>
      </c>
      <c r="W18" s="419">
        <v>32695</v>
      </c>
      <c r="X18" s="419">
        <v>32019</v>
      </c>
      <c r="Y18" s="419">
        <v>31736</v>
      </c>
      <c r="Z18" s="419">
        <v>31595</v>
      </c>
      <c r="AA18" s="419">
        <v>32022</v>
      </c>
      <c r="AB18" s="419">
        <v>32667</v>
      </c>
      <c r="AC18" s="419">
        <v>33576</v>
      </c>
      <c r="AD18" s="419">
        <v>32569</v>
      </c>
      <c r="AE18" s="419">
        <v>29496</v>
      </c>
      <c r="AF18" s="419">
        <v>28737</v>
      </c>
      <c r="AG18" s="419">
        <v>0</v>
      </c>
    </row>
    <row r="19" spans="1:33" x14ac:dyDescent="0.35">
      <c r="A19" s="419" t="s">
        <v>771</v>
      </c>
      <c r="B19" s="419">
        <v>801</v>
      </c>
      <c r="C19" s="419">
        <v>769</v>
      </c>
      <c r="D19" s="419">
        <v>773</v>
      </c>
      <c r="E19" s="419">
        <v>766</v>
      </c>
      <c r="F19" s="419">
        <v>782</v>
      </c>
      <c r="G19" s="419">
        <v>794</v>
      </c>
      <c r="H19" s="419">
        <v>791</v>
      </c>
      <c r="I19" s="419">
        <v>820</v>
      </c>
      <c r="J19" s="419">
        <v>822</v>
      </c>
      <c r="K19" s="419">
        <v>779</v>
      </c>
      <c r="L19" s="419">
        <v>753</v>
      </c>
      <c r="M19" s="419">
        <v>757</v>
      </c>
      <c r="N19" s="419">
        <v>795</v>
      </c>
      <c r="O19" s="419">
        <v>803</v>
      </c>
      <c r="P19" s="419">
        <v>804</v>
      </c>
      <c r="Q19" s="419">
        <v>839</v>
      </c>
      <c r="R19" s="419">
        <v>887</v>
      </c>
      <c r="S19" s="419">
        <v>917</v>
      </c>
      <c r="T19" s="419">
        <v>931</v>
      </c>
      <c r="U19" s="419">
        <v>958</v>
      </c>
      <c r="V19" s="419">
        <v>1016</v>
      </c>
      <c r="W19" s="419">
        <v>1050</v>
      </c>
      <c r="X19" s="419">
        <v>1095</v>
      </c>
      <c r="Y19" s="419">
        <v>1157</v>
      </c>
      <c r="Z19" s="419">
        <v>1342</v>
      </c>
      <c r="AA19" s="419">
        <v>1349</v>
      </c>
      <c r="AB19" s="419">
        <v>1380</v>
      </c>
      <c r="AC19" s="419">
        <v>1391</v>
      </c>
      <c r="AD19" s="419">
        <v>1536</v>
      </c>
      <c r="AE19" s="419">
        <v>1607</v>
      </c>
      <c r="AF19" s="419">
        <v>1715</v>
      </c>
      <c r="AG19" s="419">
        <v>0</v>
      </c>
    </row>
    <row r="20" spans="1:33" x14ac:dyDescent="0.35">
      <c r="A20" s="419" t="s">
        <v>772</v>
      </c>
      <c r="B20" s="419">
        <v>227</v>
      </c>
      <c r="C20" s="419">
        <v>219</v>
      </c>
      <c r="D20" s="419">
        <v>217</v>
      </c>
      <c r="E20" s="419">
        <v>207</v>
      </c>
      <c r="F20" s="419">
        <v>198</v>
      </c>
      <c r="G20" s="419">
        <v>189</v>
      </c>
      <c r="H20" s="419">
        <v>200</v>
      </c>
      <c r="I20" s="419">
        <v>204</v>
      </c>
      <c r="J20" s="419">
        <v>213</v>
      </c>
      <c r="K20" s="419">
        <v>202</v>
      </c>
      <c r="L20" s="419">
        <v>202</v>
      </c>
      <c r="M20" s="419">
        <v>209</v>
      </c>
      <c r="N20" s="419">
        <v>207</v>
      </c>
      <c r="O20" s="419">
        <v>200</v>
      </c>
      <c r="P20" s="419">
        <v>191</v>
      </c>
      <c r="Q20" s="419">
        <v>185</v>
      </c>
      <c r="R20" s="419">
        <v>201</v>
      </c>
      <c r="S20" s="419">
        <v>201</v>
      </c>
      <c r="T20" s="419">
        <v>209</v>
      </c>
      <c r="U20" s="419">
        <v>222</v>
      </c>
      <c r="V20" s="419">
        <v>236</v>
      </c>
      <c r="W20" s="419">
        <v>231</v>
      </c>
      <c r="X20" s="419">
        <v>222</v>
      </c>
      <c r="Y20" s="419">
        <v>219</v>
      </c>
      <c r="Z20" s="419">
        <v>232</v>
      </c>
      <c r="AA20" s="419">
        <v>241</v>
      </c>
      <c r="AB20" s="419">
        <v>252</v>
      </c>
      <c r="AC20" s="419">
        <v>260</v>
      </c>
      <c r="AD20" s="419">
        <v>271</v>
      </c>
      <c r="AE20" s="419">
        <v>305</v>
      </c>
      <c r="AF20" s="419">
        <v>314</v>
      </c>
      <c r="AG20" s="419">
        <v>0</v>
      </c>
    </row>
    <row r="21" spans="1:33" ht="16" thickBot="1" x14ac:dyDescent="0.4">
      <c r="A21" s="420" t="s">
        <v>773</v>
      </c>
      <c r="B21" s="420">
        <v>73</v>
      </c>
      <c r="C21" s="420">
        <v>75</v>
      </c>
      <c r="D21" s="420">
        <v>69</v>
      </c>
      <c r="E21" s="420">
        <v>67</v>
      </c>
      <c r="F21" s="420">
        <v>62</v>
      </c>
      <c r="G21" s="420">
        <v>60</v>
      </c>
      <c r="H21" s="420">
        <v>57</v>
      </c>
      <c r="I21" s="420">
        <v>56</v>
      </c>
      <c r="J21" s="420">
        <v>57</v>
      </c>
      <c r="K21" s="420">
        <v>54</v>
      </c>
      <c r="L21" s="420">
        <v>56</v>
      </c>
      <c r="M21" s="420">
        <v>51</v>
      </c>
      <c r="N21" s="420">
        <v>54</v>
      </c>
      <c r="O21" s="420">
        <v>55</v>
      </c>
      <c r="P21" s="420">
        <v>55</v>
      </c>
      <c r="Q21" s="420">
        <v>51</v>
      </c>
      <c r="R21" s="420">
        <v>52</v>
      </c>
      <c r="S21" s="420">
        <v>53</v>
      </c>
      <c r="T21" s="420">
        <v>63</v>
      </c>
      <c r="U21" s="420">
        <v>59</v>
      </c>
      <c r="V21" s="420">
        <v>55</v>
      </c>
      <c r="W21" s="420">
        <v>54</v>
      </c>
      <c r="X21" s="420">
        <v>52</v>
      </c>
      <c r="Y21" s="420">
        <v>52</v>
      </c>
      <c r="Z21" s="420">
        <v>55</v>
      </c>
      <c r="AA21" s="420">
        <v>52</v>
      </c>
      <c r="AB21" s="420">
        <v>50</v>
      </c>
      <c r="AC21" s="420">
        <v>50</v>
      </c>
      <c r="AD21" s="420">
        <v>49</v>
      </c>
      <c r="AE21" s="420">
        <v>48</v>
      </c>
      <c r="AF21" s="420">
        <v>49</v>
      </c>
      <c r="AG21" s="420">
        <v>0</v>
      </c>
    </row>
    <row r="22" spans="1:33" x14ac:dyDescent="0.35">
      <c r="A22" s="421" t="s">
        <v>628</v>
      </c>
      <c r="B22" s="421">
        <v>19457</v>
      </c>
      <c r="C22" s="421">
        <v>23089</v>
      </c>
      <c r="D22" s="421">
        <v>24235</v>
      </c>
      <c r="E22" s="421">
        <v>24602</v>
      </c>
      <c r="F22" s="421">
        <v>24368</v>
      </c>
      <c r="G22" s="421">
        <v>23030</v>
      </c>
      <c r="H22" s="421">
        <v>21803</v>
      </c>
      <c r="I22" s="421">
        <v>19991</v>
      </c>
      <c r="J22" s="421">
        <v>21797</v>
      </c>
      <c r="K22" s="421">
        <v>27787</v>
      </c>
      <c r="L22" s="421">
        <v>27411</v>
      </c>
      <c r="M22" s="421">
        <v>27324</v>
      </c>
      <c r="N22" s="421">
        <v>27055</v>
      </c>
      <c r="O22" s="421">
        <v>27283</v>
      </c>
      <c r="P22" s="421">
        <v>28653</v>
      </c>
      <c r="Q22" s="421">
        <v>31073</v>
      </c>
      <c r="R22" s="421">
        <v>32642</v>
      </c>
      <c r="S22" s="421">
        <v>33238</v>
      </c>
      <c r="T22" s="421">
        <v>35234</v>
      </c>
      <c r="U22" s="421">
        <v>36793</v>
      </c>
      <c r="V22" s="421">
        <v>36664</v>
      </c>
      <c r="W22" s="421">
        <v>34030</v>
      </c>
      <c r="X22" s="421">
        <v>33388</v>
      </c>
      <c r="Y22" s="421">
        <v>33164</v>
      </c>
      <c r="Z22" s="421">
        <v>33224</v>
      </c>
      <c r="AA22" s="421">
        <v>33664</v>
      </c>
      <c r="AB22" s="421">
        <v>34349</v>
      </c>
      <c r="AC22" s="421">
        <v>35277</v>
      </c>
      <c r="AD22" s="421">
        <v>34425</v>
      </c>
      <c r="AE22" s="421">
        <v>31456</v>
      </c>
      <c r="AF22" s="421">
        <v>30815</v>
      </c>
      <c r="AG22" s="421">
        <v>0</v>
      </c>
    </row>
    <row r="23" spans="1:33" x14ac:dyDescent="0.35">
      <c r="A23" s="417" t="s">
        <v>768</v>
      </c>
      <c r="B23" s="418"/>
      <c r="C23" s="418"/>
      <c r="D23" s="418"/>
      <c r="E23" s="418"/>
      <c r="F23" s="418"/>
      <c r="G23" s="418"/>
      <c r="H23" s="418"/>
      <c r="I23" s="418"/>
      <c r="J23" s="418"/>
      <c r="K23" s="418"/>
      <c r="L23" s="418"/>
      <c r="M23" s="418"/>
      <c r="N23" s="418"/>
      <c r="O23" s="418"/>
      <c r="P23" s="418"/>
      <c r="Q23" s="418"/>
      <c r="R23" s="418"/>
      <c r="S23" s="418"/>
      <c r="T23" s="418"/>
      <c r="U23" s="418"/>
      <c r="V23" s="418"/>
      <c r="W23" s="418"/>
      <c r="X23" s="418"/>
      <c r="Y23" s="418"/>
      <c r="Z23" s="418"/>
      <c r="AA23" s="418"/>
      <c r="AB23" s="418"/>
      <c r="AC23" s="418"/>
      <c r="AD23" s="418"/>
      <c r="AE23" s="418"/>
      <c r="AF23" s="418"/>
      <c r="AG23" s="418"/>
    </row>
    <row r="24" spans="1:33" x14ac:dyDescent="0.35">
      <c r="A24" s="419" t="s">
        <v>770</v>
      </c>
      <c r="B24" s="419">
        <v>2089</v>
      </c>
      <c r="C24" s="419">
        <v>2861</v>
      </c>
      <c r="D24" s="419">
        <v>3122</v>
      </c>
      <c r="E24" s="419">
        <v>3678</v>
      </c>
      <c r="F24" s="419">
        <v>4536</v>
      </c>
      <c r="G24" s="419">
        <v>4211</v>
      </c>
      <c r="H24" s="419">
        <v>3888</v>
      </c>
      <c r="I24" s="419">
        <v>3252</v>
      </c>
      <c r="J24" s="419">
        <v>2737</v>
      </c>
      <c r="K24" s="419">
        <v>3312</v>
      </c>
      <c r="L24" s="419">
        <v>3855</v>
      </c>
      <c r="M24" s="419">
        <v>3889</v>
      </c>
      <c r="N24" s="419">
        <v>4048</v>
      </c>
      <c r="O24" s="419">
        <v>3905</v>
      </c>
      <c r="P24" s="419">
        <v>3590</v>
      </c>
      <c r="Q24" s="419">
        <v>3576</v>
      </c>
      <c r="R24" s="419">
        <v>3476</v>
      </c>
      <c r="S24" s="419">
        <v>3669</v>
      </c>
      <c r="T24" s="419">
        <v>3520</v>
      </c>
      <c r="U24" s="419">
        <v>3564</v>
      </c>
      <c r="V24" s="419">
        <v>3991</v>
      </c>
      <c r="W24" s="419">
        <v>3893</v>
      </c>
      <c r="X24" s="419">
        <v>3799</v>
      </c>
      <c r="Y24" s="419">
        <v>4083</v>
      </c>
      <c r="Z24" s="419">
        <v>5078</v>
      </c>
      <c r="AA24" s="419">
        <v>5250</v>
      </c>
      <c r="AB24" s="419">
        <v>5437</v>
      </c>
      <c r="AC24" s="419">
        <v>5178</v>
      </c>
      <c r="AD24" s="419">
        <v>5006</v>
      </c>
      <c r="AE24" s="419">
        <v>4737</v>
      </c>
      <c r="AF24" s="419">
        <v>4437</v>
      </c>
      <c r="AG24" s="419">
        <v>0</v>
      </c>
    </row>
    <row r="25" spans="1:33" x14ac:dyDescent="0.35">
      <c r="A25" s="419" t="s">
        <v>771</v>
      </c>
      <c r="B25" s="419">
        <v>153</v>
      </c>
      <c r="C25" s="419">
        <v>157</v>
      </c>
      <c r="D25" s="419">
        <v>175</v>
      </c>
      <c r="E25" s="419">
        <v>183</v>
      </c>
      <c r="F25" s="419">
        <v>180</v>
      </c>
      <c r="G25" s="419">
        <v>172</v>
      </c>
      <c r="H25" s="419">
        <v>166</v>
      </c>
      <c r="I25" s="419">
        <v>164</v>
      </c>
      <c r="J25" s="419">
        <v>118</v>
      </c>
      <c r="K25" s="419">
        <v>115</v>
      </c>
      <c r="L25" s="419">
        <v>117</v>
      </c>
      <c r="M25" s="419">
        <v>136</v>
      </c>
      <c r="N25" s="419">
        <v>165</v>
      </c>
      <c r="O25" s="419">
        <v>170</v>
      </c>
      <c r="P25" s="419">
        <v>162</v>
      </c>
      <c r="Q25" s="419">
        <v>166</v>
      </c>
      <c r="R25" s="419">
        <v>189</v>
      </c>
      <c r="S25" s="419">
        <v>177</v>
      </c>
      <c r="T25" s="419">
        <v>194</v>
      </c>
      <c r="U25" s="419">
        <v>207</v>
      </c>
      <c r="V25" s="419">
        <v>209</v>
      </c>
      <c r="W25" s="419">
        <v>210</v>
      </c>
      <c r="X25" s="419">
        <v>218</v>
      </c>
      <c r="Y25" s="419">
        <v>251</v>
      </c>
      <c r="Z25" s="419">
        <v>269</v>
      </c>
      <c r="AA25" s="419">
        <v>287</v>
      </c>
      <c r="AB25" s="419">
        <v>316</v>
      </c>
      <c r="AC25" s="419">
        <v>332</v>
      </c>
      <c r="AD25" s="419">
        <v>367</v>
      </c>
      <c r="AE25" s="419">
        <v>417</v>
      </c>
      <c r="AF25" s="419">
        <v>490</v>
      </c>
      <c r="AG25" s="419">
        <v>0</v>
      </c>
    </row>
    <row r="26" spans="1:33" x14ac:dyDescent="0.35">
      <c r="A26" s="419" t="s">
        <v>772</v>
      </c>
      <c r="B26" s="419">
        <v>30</v>
      </c>
      <c r="C26" s="419">
        <v>31</v>
      </c>
      <c r="D26" s="419">
        <v>33</v>
      </c>
      <c r="E26" s="419">
        <v>32</v>
      </c>
      <c r="F26" s="419">
        <v>29</v>
      </c>
      <c r="G26" s="419">
        <v>32</v>
      </c>
      <c r="H26" s="419">
        <v>38</v>
      </c>
      <c r="I26" s="419">
        <v>39</v>
      </c>
      <c r="J26" s="419">
        <v>35</v>
      </c>
      <c r="K26" s="419">
        <v>32</v>
      </c>
      <c r="L26" s="419">
        <v>34</v>
      </c>
      <c r="M26" s="419">
        <v>37</v>
      </c>
      <c r="N26" s="419">
        <v>35</v>
      </c>
      <c r="O26" s="419">
        <v>32</v>
      </c>
      <c r="P26" s="419">
        <v>32</v>
      </c>
      <c r="Q26" s="419">
        <v>35</v>
      </c>
      <c r="R26" s="419">
        <v>34</v>
      </c>
      <c r="S26" s="419">
        <v>37</v>
      </c>
      <c r="T26" s="419">
        <v>39</v>
      </c>
      <c r="U26" s="419">
        <v>35</v>
      </c>
      <c r="V26" s="419">
        <v>34</v>
      </c>
      <c r="W26" s="419">
        <v>36</v>
      </c>
      <c r="X26" s="419">
        <v>35</v>
      </c>
      <c r="Y26" s="419">
        <v>38</v>
      </c>
      <c r="Z26" s="419">
        <v>44</v>
      </c>
      <c r="AA26" s="419">
        <v>46</v>
      </c>
      <c r="AB26" s="419">
        <v>48</v>
      </c>
      <c r="AC26" s="419">
        <v>57</v>
      </c>
      <c r="AD26" s="419">
        <v>53</v>
      </c>
      <c r="AE26" s="419">
        <v>49</v>
      </c>
      <c r="AF26" s="419">
        <v>53</v>
      </c>
      <c r="AG26" s="419">
        <v>0</v>
      </c>
    </row>
    <row r="27" spans="1:33" ht="16" thickBot="1" x14ac:dyDescent="0.4">
      <c r="A27" s="420" t="s">
        <v>773</v>
      </c>
      <c r="B27" s="420">
        <v>6</v>
      </c>
      <c r="C27" s="420">
        <v>6</v>
      </c>
      <c r="D27" s="420">
        <v>6</v>
      </c>
      <c r="E27" s="420">
        <v>6</v>
      </c>
      <c r="F27" s="420">
        <v>6</v>
      </c>
      <c r="G27" s="420">
        <v>6</v>
      </c>
      <c r="H27" s="420">
        <v>5</v>
      </c>
      <c r="I27" s="420">
        <v>5</v>
      </c>
      <c r="J27" s="420">
        <v>5</v>
      </c>
      <c r="K27" s="420">
        <v>5</v>
      </c>
      <c r="L27" s="420">
        <v>5</v>
      </c>
      <c r="M27" s="420">
        <v>5</v>
      </c>
      <c r="N27" s="420">
        <v>6</v>
      </c>
      <c r="O27" s="420">
        <v>7</v>
      </c>
      <c r="P27" s="420">
        <v>7</v>
      </c>
      <c r="Q27" s="420">
        <v>7</v>
      </c>
      <c r="R27" s="420">
        <v>6</v>
      </c>
      <c r="S27" s="420">
        <v>8</v>
      </c>
      <c r="T27" s="420">
        <v>2</v>
      </c>
      <c r="U27" s="420">
        <v>2</v>
      </c>
      <c r="V27" s="420">
        <v>1</v>
      </c>
      <c r="W27" s="420">
        <v>1</v>
      </c>
      <c r="X27" s="420">
        <v>1</v>
      </c>
      <c r="Y27" s="420">
        <v>2</v>
      </c>
      <c r="Z27" s="420">
        <v>3</v>
      </c>
      <c r="AA27" s="420">
        <v>2</v>
      </c>
      <c r="AB27" s="420">
        <v>2</v>
      </c>
      <c r="AC27" s="420">
        <v>2</v>
      </c>
      <c r="AD27" s="420">
        <v>2</v>
      </c>
      <c r="AE27" s="420">
        <v>3</v>
      </c>
      <c r="AF27" s="420">
        <v>3</v>
      </c>
      <c r="AG27" s="420">
        <v>0</v>
      </c>
    </row>
    <row r="28" spans="1:33" x14ac:dyDescent="0.35">
      <c r="A28" s="421" t="s">
        <v>628</v>
      </c>
      <c r="B28" s="421">
        <v>2278</v>
      </c>
      <c r="C28" s="421">
        <v>3055</v>
      </c>
      <c r="D28" s="421">
        <v>3336</v>
      </c>
      <c r="E28" s="421">
        <v>3899</v>
      </c>
      <c r="F28" s="421">
        <v>4751</v>
      </c>
      <c r="G28" s="421">
        <v>4421</v>
      </c>
      <c r="H28" s="421">
        <v>4097</v>
      </c>
      <c r="I28" s="421">
        <v>3460</v>
      </c>
      <c r="J28" s="421">
        <v>2895</v>
      </c>
      <c r="K28" s="421">
        <v>3464</v>
      </c>
      <c r="L28" s="421">
        <v>4011</v>
      </c>
      <c r="M28" s="421">
        <v>4067</v>
      </c>
      <c r="N28" s="421">
        <v>4254</v>
      </c>
      <c r="O28" s="421">
        <v>4114</v>
      </c>
      <c r="P28" s="421">
        <v>3791</v>
      </c>
      <c r="Q28" s="421">
        <v>3784</v>
      </c>
      <c r="R28" s="421">
        <v>3705</v>
      </c>
      <c r="S28" s="421">
        <v>3891</v>
      </c>
      <c r="T28" s="421">
        <v>3755</v>
      </c>
      <c r="U28" s="421">
        <v>3808</v>
      </c>
      <c r="V28" s="421">
        <v>4235</v>
      </c>
      <c r="W28" s="421">
        <v>4140</v>
      </c>
      <c r="X28" s="421">
        <v>4053</v>
      </c>
      <c r="Y28" s="421">
        <v>4374</v>
      </c>
      <c r="Z28" s="421">
        <v>5394</v>
      </c>
      <c r="AA28" s="421">
        <v>5585</v>
      </c>
      <c r="AB28" s="421">
        <v>5803</v>
      </c>
      <c r="AC28" s="421">
        <v>5569</v>
      </c>
      <c r="AD28" s="421">
        <v>5428</v>
      </c>
      <c r="AE28" s="421">
        <v>5206</v>
      </c>
      <c r="AF28" s="421">
        <v>4983</v>
      </c>
      <c r="AG28" s="421">
        <v>0</v>
      </c>
    </row>
    <row r="29" spans="1:33" x14ac:dyDescent="0.35">
      <c r="A29" s="417" t="s">
        <v>628</v>
      </c>
      <c r="B29" s="418"/>
      <c r="C29" s="418"/>
      <c r="D29" s="418"/>
      <c r="E29" s="418"/>
      <c r="F29" s="418"/>
      <c r="G29" s="418"/>
      <c r="H29" s="418"/>
      <c r="I29" s="418"/>
      <c r="J29" s="418"/>
      <c r="K29" s="418"/>
      <c r="L29" s="418"/>
      <c r="M29" s="418"/>
      <c r="N29" s="418"/>
      <c r="O29" s="418"/>
      <c r="P29" s="418"/>
      <c r="Q29" s="418"/>
      <c r="R29" s="418"/>
      <c r="S29" s="418"/>
      <c r="T29" s="418"/>
      <c r="U29" s="418"/>
      <c r="V29" s="418"/>
      <c r="W29" s="418"/>
      <c r="X29" s="418"/>
      <c r="Y29" s="418"/>
      <c r="Z29" s="418"/>
      <c r="AA29" s="418"/>
      <c r="AB29" s="418"/>
      <c r="AC29" s="418"/>
      <c r="AD29" s="418"/>
      <c r="AE29" s="418"/>
      <c r="AF29" s="418"/>
      <c r="AG29" s="418"/>
    </row>
    <row r="30" spans="1:33" x14ac:dyDescent="0.35">
      <c r="A30" s="419" t="s">
        <v>770</v>
      </c>
      <c r="B30" s="419">
        <f t="shared" ref="B30:AG33" si="0">SUM(B18,B24)</f>
        <v>20445</v>
      </c>
      <c r="C30" s="419">
        <f t="shared" si="0"/>
        <v>24887</v>
      </c>
      <c r="D30" s="419">
        <f t="shared" si="0"/>
        <v>26298</v>
      </c>
      <c r="E30" s="419">
        <f t="shared" si="0"/>
        <v>27240</v>
      </c>
      <c r="F30" s="419">
        <f t="shared" si="0"/>
        <v>27862</v>
      </c>
      <c r="G30" s="419">
        <f t="shared" si="0"/>
        <v>26198</v>
      </c>
      <c r="H30" s="419">
        <f t="shared" si="0"/>
        <v>24643</v>
      </c>
      <c r="I30" s="419">
        <f t="shared" si="0"/>
        <v>22163</v>
      </c>
      <c r="J30" s="419">
        <f t="shared" si="0"/>
        <v>23442</v>
      </c>
      <c r="K30" s="419">
        <f t="shared" si="0"/>
        <v>30064</v>
      </c>
      <c r="L30" s="419">
        <f t="shared" si="0"/>
        <v>30255</v>
      </c>
      <c r="M30" s="419">
        <f t="shared" si="0"/>
        <v>30196</v>
      </c>
      <c r="N30" s="419">
        <f t="shared" si="0"/>
        <v>30047</v>
      </c>
      <c r="O30" s="419">
        <f t="shared" si="0"/>
        <v>30130</v>
      </c>
      <c r="P30" s="419">
        <f t="shared" si="0"/>
        <v>31193</v>
      </c>
      <c r="Q30" s="419">
        <f t="shared" si="0"/>
        <v>33574</v>
      </c>
      <c r="R30" s="419">
        <f t="shared" si="0"/>
        <v>34978</v>
      </c>
      <c r="S30" s="419">
        <f t="shared" si="0"/>
        <v>35736</v>
      </c>
      <c r="T30" s="419">
        <f t="shared" si="0"/>
        <v>37551</v>
      </c>
      <c r="U30" s="419">
        <f t="shared" si="0"/>
        <v>39118</v>
      </c>
      <c r="V30" s="419">
        <f t="shared" si="0"/>
        <v>39348</v>
      </c>
      <c r="W30" s="419">
        <f t="shared" si="0"/>
        <v>36588</v>
      </c>
      <c r="X30" s="419">
        <f t="shared" si="0"/>
        <v>35818</v>
      </c>
      <c r="Y30" s="419">
        <f t="shared" si="0"/>
        <v>35819</v>
      </c>
      <c r="Z30" s="419">
        <f t="shared" si="0"/>
        <v>36673</v>
      </c>
      <c r="AA30" s="419">
        <f t="shared" si="0"/>
        <v>37272</v>
      </c>
      <c r="AB30" s="419">
        <f t="shared" si="0"/>
        <v>38104</v>
      </c>
      <c r="AC30" s="419">
        <f t="shared" si="0"/>
        <v>38754</v>
      </c>
      <c r="AD30" s="419">
        <f t="shared" si="0"/>
        <v>37575</v>
      </c>
      <c r="AE30" s="419">
        <f t="shared" si="0"/>
        <v>34233</v>
      </c>
      <c r="AF30" s="419">
        <f t="shared" si="0"/>
        <v>33174</v>
      </c>
      <c r="AG30" s="419">
        <f t="shared" si="0"/>
        <v>0</v>
      </c>
    </row>
    <row r="31" spans="1:33" x14ac:dyDescent="0.35">
      <c r="A31" s="419" t="s">
        <v>771</v>
      </c>
      <c r="B31" s="419">
        <f t="shared" si="0"/>
        <v>954</v>
      </c>
      <c r="C31" s="419">
        <f t="shared" si="0"/>
        <v>926</v>
      </c>
      <c r="D31" s="419">
        <f t="shared" si="0"/>
        <v>948</v>
      </c>
      <c r="E31" s="419">
        <f t="shared" si="0"/>
        <v>949</v>
      </c>
      <c r="F31" s="419">
        <f t="shared" si="0"/>
        <v>962</v>
      </c>
      <c r="G31" s="419">
        <f t="shared" si="0"/>
        <v>966</v>
      </c>
      <c r="H31" s="419">
        <f t="shared" si="0"/>
        <v>957</v>
      </c>
      <c r="I31" s="419">
        <f t="shared" si="0"/>
        <v>984</v>
      </c>
      <c r="J31" s="419">
        <f t="shared" si="0"/>
        <v>940</v>
      </c>
      <c r="K31" s="419">
        <f t="shared" si="0"/>
        <v>894</v>
      </c>
      <c r="L31" s="419">
        <f t="shared" si="0"/>
        <v>870</v>
      </c>
      <c r="M31" s="419">
        <f t="shared" si="0"/>
        <v>893</v>
      </c>
      <c r="N31" s="419">
        <f t="shared" si="0"/>
        <v>960</v>
      </c>
      <c r="O31" s="419">
        <f t="shared" si="0"/>
        <v>973</v>
      </c>
      <c r="P31" s="419">
        <f t="shared" si="0"/>
        <v>966</v>
      </c>
      <c r="Q31" s="419">
        <f t="shared" si="0"/>
        <v>1005</v>
      </c>
      <c r="R31" s="419">
        <f t="shared" si="0"/>
        <v>1076</v>
      </c>
      <c r="S31" s="419">
        <f t="shared" si="0"/>
        <v>1094</v>
      </c>
      <c r="T31" s="419">
        <f t="shared" si="0"/>
        <v>1125</v>
      </c>
      <c r="U31" s="419">
        <f t="shared" si="0"/>
        <v>1165</v>
      </c>
      <c r="V31" s="419">
        <f t="shared" si="0"/>
        <v>1225</v>
      </c>
      <c r="W31" s="419">
        <f t="shared" si="0"/>
        <v>1260</v>
      </c>
      <c r="X31" s="419">
        <f t="shared" si="0"/>
        <v>1313</v>
      </c>
      <c r="Y31" s="419">
        <f t="shared" si="0"/>
        <v>1408</v>
      </c>
      <c r="Z31" s="419">
        <f t="shared" si="0"/>
        <v>1611</v>
      </c>
      <c r="AA31" s="419">
        <f t="shared" si="0"/>
        <v>1636</v>
      </c>
      <c r="AB31" s="419">
        <f t="shared" si="0"/>
        <v>1696</v>
      </c>
      <c r="AC31" s="419">
        <f t="shared" si="0"/>
        <v>1723</v>
      </c>
      <c r="AD31" s="419">
        <f t="shared" si="0"/>
        <v>1903</v>
      </c>
      <c r="AE31" s="419">
        <f t="shared" si="0"/>
        <v>2024</v>
      </c>
      <c r="AF31" s="419">
        <f t="shared" si="0"/>
        <v>2205</v>
      </c>
      <c r="AG31" s="419">
        <f t="shared" si="0"/>
        <v>0</v>
      </c>
    </row>
    <row r="32" spans="1:33" x14ac:dyDescent="0.35">
      <c r="A32" s="419" t="s">
        <v>772</v>
      </c>
      <c r="B32" s="419">
        <f t="shared" si="0"/>
        <v>257</v>
      </c>
      <c r="C32" s="419">
        <f t="shared" si="0"/>
        <v>250</v>
      </c>
      <c r="D32" s="419">
        <f t="shared" si="0"/>
        <v>250</v>
      </c>
      <c r="E32" s="419">
        <f t="shared" si="0"/>
        <v>239</v>
      </c>
      <c r="F32" s="419">
        <f t="shared" si="0"/>
        <v>227</v>
      </c>
      <c r="G32" s="419">
        <f t="shared" si="0"/>
        <v>221</v>
      </c>
      <c r="H32" s="419">
        <f t="shared" si="0"/>
        <v>238</v>
      </c>
      <c r="I32" s="419">
        <f t="shared" si="0"/>
        <v>243</v>
      </c>
      <c r="J32" s="419">
        <f t="shared" si="0"/>
        <v>248</v>
      </c>
      <c r="K32" s="419">
        <f t="shared" si="0"/>
        <v>234</v>
      </c>
      <c r="L32" s="419">
        <f t="shared" si="0"/>
        <v>236</v>
      </c>
      <c r="M32" s="419">
        <f t="shared" si="0"/>
        <v>246</v>
      </c>
      <c r="N32" s="419">
        <f t="shared" si="0"/>
        <v>242</v>
      </c>
      <c r="O32" s="419">
        <f t="shared" si="0"/>
        <v>232</v>
      </c>
      <c r="P32" s="419">
        <f t="shared" si="0"/>
        <v>223</v>
      </c>
      <c r="Q32" s="419">
        <f t="shared" si="0"/>
        <v>220</v>
      </c>
      <c r="R32" s="419">
        <f t="shared" si="0"/>
        <v>235</v>
      </c>
      <c r="S32" s="419">
        <f t="shared" si="0"/>
        <v>238</v>
      </c>
      <c r="T32" s="419">
        <f t="shared" si="0"/>
        <v>248</v>
      </c>
      <c r="U32" s="419">
        <f t="shared" si="0"/>
        <v>257</v>
      </c>
      <c r="V32" s="419">
        <f t="shared" si="0"/>
        <v>270</v>
      </c>
      <c r="W32" s="419">
        <f t="shared" si="0"/>
        <v>267</v>
      </c>
      <c r="X32" s="419">
        <f t="shared" si="0"/>
        <v>257</v>
      </c>
      <c r="Y32" s="419">
        <f t="shared" si="0"/>
        <v>257</v>
      </c>
      <c r="Z32" s="419">
        <f t="shared" si="0"/>
        <v>276</v>
      </c>
      <c r="AA32" s="419">
        <f t="shared" si="0"/>
        <v>287</v>
      </c>
      <c r="AB32" s="419">
        <f t="shared" si="0"/>
        <v>300</v>
      </c>
      <c r="AC32" s="419">
        <f t="shared" si="0"/>
        <v>317</v>
      </c>
      <c r="AD32" s="419">
        <f t="shared" si="0"/>
        <v>324</v>
      </c>
      <c r="AE32" s="419">
        <f t="shared" si="0"/>
        <v>354</v>
      </c>
      <c r="AF32" s="419">
        <f t="shared" si="0"/>
        <v>367</v>
      </c>
      <c r="AG32" s="419">
        <f t="shared" si="0"/>
        <v>0</v>
      </c>
    </row>
    <row r="33" spans="1:33" ht="16" thickBot="1" x14ac:dyDescent="0.4">
      <c r="A33" s="420" t="s">
        <v>773</v>
      </c>
      <c r="B33" s="419">
        <f t="shared" si="0"/>
        <v>79</v>
      </c>
      <c r="C33" s="419">
        <f t="shared" si="0"/>
        <v>81</v>
      </c>
      <c r="D33" s="419">
        <f t="shared" si="0"/>
        <v>75</v>
      </c>
      <c r="E33" s="419">
        <f t="shared" si="0"/>
        <v>73</v>
      </c>
      <c r="F33" s="419">
        <f t="shared" si="0"/>
        <v>68</v>
      </c>
      <c r="G33" s="419">
        <f t="shared" si="0"/>
        <v>66</v>
      </c>
      <c r="H33" s="419">
        <f t="shared" si="0"/>
        <v>62</v>
      </c>
      <c r="I33" s="419">
        <f t="shared" si="0"/>
        <v>61</v>
      </c>
      <c r="J33" s="419">
        <f t="shared" si="0"/>
        <v>62</v>
      </c>
      <c r="K33" s="419">
        <f t="shared" si="0"/>
        <v>59</v>
      </c>
      <c r="L33" s="419">
        <f t="shared" si="0"/>
        <v>61</v>
      </c>
      <c r="M33" s="419">
        <f t="shared" si="0"/>
        <v>56</v>
      </c>
      <c r="N33" s="419">
        <f t="shared" si="0"/>
        <v>60</v>
      </c>
      <c r="O33" s="419">
        <f t="shared" si="0"/>
        <v>62</v>
      </c>
      <c r="P33" s="419">
        <f t="shared" si="0"/>
        <v>62</v>
      </c>
      <c r="Q33" s="419">
        <f t="shared" si="0"/>
        <v>58</v>
      </c>
      <c r="R33" s="419">
        <f t="shared" si="0"/>
        <v>58</v>
      </c>
      <c r="S33" s="419">
        <f t="shared" si="0"/>
        <v>61</v>
      </c>
      <c r="T33" s="419">
        <f t="shared" si="0"/>
        <v>65</v>
      </c>
      <c r="U33" s="419">
        <f t="shared" si="0"/>
        <v>61</v>
      </c>
      <c r="V33" s="419">
        <f t="shared" si="0"/>
        <v>56</v>
      </c>
      <c r="W33" s="419">
        <f t="shared" si="0"/>
        <v>55</v>
      </c>
      <c r="X33" s="419">
        <f t="shared" si="0"/>
        <v>53</v>
      </c>
      <c r="Y33" s="419">
        <f t="shared" si="0"/>
        <v>54</v>
      </c>
      <c r="Z33" s="419">
        <f t="shared" si="0"/>
        <v>58</v>
      </c>
      <c r="AA33" s="419">
        <f t="shared" si="0"/>
        <v>54</v>
      </c>
      <c r="AB33" s="419">
        <f t="shared" si="0"/>
        <v>52</v>
      </c>
      <c r="AC33" s="419">
        <f t="shared" si="0"/>
        <v>52</v>
      </c>
      <c r="AD33" s="419">
        <f t="shared" si="0"/>
        <v>51</v>
      </c>
      <c r="AE33" s="419">
        <f t="shared" si="0"/>
        <v>51</v>
      </c>
      <c r="AF33" s="419">
        <f t="shared" si="0"/>
        <v>52</v>
      </c>
      <c r="AG33" s="419">
        <f t="shared" si="0"/>
        <v>0</v>
      </c>
    </row>
    <row r="34" spans="1:33" x14ac:dyDescent="0.35">
      <c r="A34" s="421" t="s">
        <v>628</v>
      </c>
      <c r="B34" s="421">
        <f t="shared" ref="B34:C34" si="1">SUM(B30:B33)</f>
        <v>21735</v>
      </c>
      <c r="C34" s="421">
        <f t="shared" si="1"/>
        <v>26144</v>
      </c>
      <c r="D34" s="421">
        <f t="shared" ref="D34:AG34" si="2">SUM(D30:D33)</f>
        <v>27571</v>
      </c>
      <c r="E34" s="421">
        <f t="shared" si="2"/>
        <v>28501</v>
      </c>
      <c r="F34" s="421">
        <f t="shared" si="2"/>
        <v>29119</v>
      </c>
      <c r="G34" s="421">
        <f t="shared" si="2"/>
        <v>27451</v>
      </c>
      <c r="H34" s="421">
        <f t="shared" si="2"/>
        <v>25900</v>
      </c>
      <c r="I34" s="421">
        <f t="shared" si="2"/>
        <v>23451</v>
      </c>
      <c r="J34" s="421">
        <f t="shared" si="2"/>
        <v>24692</v>
      </c>
      <c r="K34" s="421">
        <f t="shared" si="2"/>
        <v>31251</v>
      </c>
      <c r="L34" s="421">
        <f t="shared" si="2"/>
        <v>31422</v>
      </c>
      <c r="M34" s="421">
        <f t="shared" si="2"/>
        <v>31391</v>
      </c>
      <c r="N34" s="421">
        <f t="shared" si="2"/>
        <v>31309</v>
      </c>
      <c r="O34" s="421">
        <f t="shared" si="2"/>
        <v>31397</v>
      </c>
      <c r="P34" s="421">
        <f t="shared" si="2"/>
        <v>32444</v>
      </c>
      <c r="Q34" s="421">
        <f t="shared" si="2"/>
        <v>34857</v>
      </c>
      <c r="R34" s="421">
        <f t="shared" si="2"/>
        <v>36347</v>
      </c>
      <c r="S34" s="421">
        <f t="shared" si="2"/>
        <v>37129</v>
      </c>
      <c r="T34" s="421">
        <f t="shared" si="2"/>
        <v>38989</v>
      </c>
      <c r="U34" s="421">
        <f t="shared" si="2"/>
        <v>40601</v>
      </c>
      <c r="V34" s="421">
        <f t="shared" si="2"/>
        <v>40899</v>
      </c>
      <c r="W34" s="421">
        <f t="shared" si="2"/>
        <v>38170</v>
      </c>
      <c r="X34" s="421">
        <f t="shared" si="2"/>
        <v>37441</v>
      </c>
      <c r="Y34" s="421">
        <f t="shared" si="2"/>
        <v>37538</v>
      </c>
      <c r="Z34" s="421">
        <f t="shared" si="2"/>
        <v>38618</v>
      </c>
      <c r="AA34" s="421">
        <f t="shared" si="2"/>
        <v>39249</v>
      </c>
      <c r="AB34" s="421">
        <f t="shared" si="2"/>
        <v>40152</v>
      </c>
      <c r="AC34" s="421">
        <f t="shared" si="2"/>
        <v>40846</v>
      </c>
      <c r="AD34" s="421">
        <f t="shared" si="2"/>
        <v>39853</v>
      </c>
      <c r="AE34" s="421">
        <f t="shared" si="2"/>
        <v>36662</v>
      </c>
      <c r="AF34" s="421">
        <f t="shared" si="2"/>
        <v>35798</v>
      </c>
      <c r="AG34" s="421">
        <f t="shared" si="2"/>
        <v>0</v>
      </c>
    </row>
  </sheetData>
  <mergeCells count="34">
    <mergeCell ref="V15:W15"/>
    <mergeCell ref="X15:Y15"/>
    <mergeCell ref="Z15:AA15"/>
    <mergeCell ref="AB15:AC15"/>
    <mergeCell ref="AD15:AE15"/>
    <mergeCell ref="AF15:AG15"/>
    <mergeCell ref="J15:K15"/>
    <mergeCell ref="L15:M15"/>
    <mergeCell ref="N15:O15"/>
    <mergeCell ref="P15:Q15"/>
    <mergeCell ref="R15:S15"/>
    <mergeCell ref="T15:U15"/>
    <mergeCell ref="X5:Y5"/>
    <mergeCell ref="Z5:AA5"/>
    <mergeCell ref="AB5:AC5"/>
    <mergeCell ref="AD5:AE5"/>
    <mergeCell ref="AF5:AG5"/>
    <mergeCell ref="A14:A16"/>
    <mergeCell ref="B15:C15"/>
    <mergeCell ref="D15:E15"/>
    <mergeCell ref="F15:G15"/>
    <mergeCell ref="H15:I15"/>
    <mergeCell ref="L5:M5"/>
    <mergeCell ref="N5:O5"/>
    <mergeCell ref="P5:Q5"/>
    <mergeCell ref="R5:S5"/>
    <mergeCell ref="T5:U5"/>
    <mergeCell ref="V5:W5"/>
    <mergeCell ref="A4:A6"/>
    <mergeCell ref="B5:C5"/>
    <mergeCell ref="D5:E5"/>
    <mergeCell ref="F5:G5"/>
    <mergeCell ref="H5:I5"/>
    <mergeCell ref="J5:K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3F37E-2453-4760-A753-4149CBE390AF}">
  <dimension ref="A1:O8"/>
  <sheetViews>
    <sheetView showGridLines="0" zoomScale="80" zoomScaleNormal="80" workbookViewId="0">
      <selection activeCell="N4" sqref="N4"/>
    </sheetView>
  </sheetViews>
  <sheetFormatPr defaultColWidth="8.7265625" defaultRowHeight="15.5" x14ac:dyDescent="0.35"/>
  <cols>
    <col min="1" max="1" width="64" style="5" customWidth="1"/>
    <col min="2" max="2" width="12.81640625" style="5" customWidth="1"/>
    <col min="3" max="3" width="10.7265625" style="5" bestFit="1" customWidth="1"/>
    <col min="4" max="5" width="11.453125" style="5" customWidth="1"/>
    <col min="6" max="6" width="10.1796875" style="5" bestFit="1" customWidth="1"/>
    <col min="7" max="7" width="11" style="5" bestFit="1" customWidth="1"/>
    <col min="8" max="8" width="13.81640625" style="5" customWidth="1"/>
    <col min="9" max="9" width="15.1796875" style="5" customWidth="1"/>
    <col min="10" max="10" width="13.54296875" style="5" customWidth="1"/>
    <col min="11" max="11" width="12.26953125" style="5" customWidth="1"/>
    <col min="12" max="12" width="11.54296875" style="5" customWidth="1"/>
    <col min="13" max="13" width="10.26953125" style="5" bestFit="1" customWidth="1"/>
    <col min="14" max="14" width="11" style="5" bestFit="1" customWidth="1"/>
    <col min="15" max="15" width="10.7265625" style="5" bestFit="1" customWidth="1"/>
    <col min="16" max="16384" width="8.7265625" style="5"/>
  </cols>
  <sheetData>
    <row r="1" spans="1:15" x14ac:dyDescent="0.35">
      <c r="A1" s="398" t="s">
        <v>774</v>
      </c>
    </row>
    <row r="2" spans="1:15" ht="16" thickBot="1" x14ac:dyDescent="0.4"/>
    <row r="3" spans="1:15" x14ac:dyDescent="0.35">
      <c r="A3" s="422"/>
      <c r="B3" s="423">
        <v>44986</v>
      </c>
      <c r="C3" s="423">
        <v>45017</v>
      </c>
      <c r="D3" s="423">
        <v>45047</v>
      </c>
      <c r="E3" s="423">
        <v>45078</v>
      </c>
      <c r="F3" s="423">
        <v>45108</v>
      </c>
      <c r="G3" s="423">
        <v>45139</v>
      </c>
      <c r="H3" s="424">
        <v>45170</v>
      </c>
      <c r="I3" s="425">
        <v>45200</v>
      </c>
      <c r="J3" s="426">
        <v>45231</v>
      </c>
      <c r="K3" s="426">
        <v>45261</v>
      </c>
      <c r="L3" s="426">
        <v>45292</v>
      </c>
      <c r="M3" s="426">
        <v>45323</v>
      </c>
      <c r="N3" s="426">
        <v>45352</v>
      </c>
      <c r="O3" s="427">
        <v>45383</v>
      </c>
    </row>
    <row r="4" spans="1:15" x14ac:dyDescent="0.35">
      <c r="A4" s="428" t="s">
        <v>775</v>
      </c>
      <c r="B4" s="429">
        <v>14255</v>
      </c>
      <c r="C4" s="429">
        <v>12671</v>
      </c>
      <c r="D4" s="429">
        <v>12442</v>
      </c>
      <c r="E4" s="429">
        <v>11090</v>
      </c>
      <c r="F4" s="429">
        <v>11255</v>
      </c>
      <c r="G4" s="429">
        <v>12344</v>
      </c>
      <c r="H4" s="430">
        <v>10474</v>
      </c>
      <c r="I4" s="431">
        <v>20382</v>
      </c>
      <c r="J4" s="429">
        <v>19637</v>
      </c>
      <c r="K4" s="429">
        <v>20286</v>
      </c>
      <c r="L4" s="429">
        <v>19299</v>
      </c>
      <c r="M4" s="429">
        <v>22135</v>
      </c>
      <c r="N4" s="429">
        <v>24396</v>
      </c>
      <c r="O4" s="430">
        <v>16786</v>
      </c>
    </row>
    <row r="5" spans="1:15" x14ac:dyDescent="0.35">
      <c r="A5" s="428" t="s">
        <v>776</v>
      </c>
      <c r="B5" s="429">
        <v>2026</v>
      </c>
      <c r="C5" s="429">
        <v>1004</v>
      </c>
      <c r="D5" s="429">
        <v>1251</v>
      </c>
      <c r="E5" s="429">
        <v>980</v>
      </c>
      <c r="F5" s="429">
        <v>1112</v>
      </c>
      <c r="G5" s="429">
        <v>1446</v>
      </c>
      <c r="H5" s="430">
        <v>1201</v>
      </c>
      <c r="I5" s="431">
        <v>1167</v>
      </c>
      <c r="J5" s="429">
        <v>1139</v>
      </c>
      <c r="K5" s="429">
        <v>1037</v>
      </c>
      <c r="L5" s="429">
        <v>779</v>
      </c>
      <c r="M5" s="429">
        <v>902</v>
      </c>
      <c r="N5" s="429">
        <v>1023</v>
      </c>
      <c r="O5" s="430">
        <v>781</v>
      </c>
    </row>
    <row r="6" spans="1:15" x14ac:dyDescent="0.35">
      <c r="A6" s="428" t="s">
        <v>777</v>
      </c>
      <c r="B6" s="432">
        <f t="shared" ref="B6:O6" si="0">IF(ISERROR(B5/B4),0,B5/B4)</f>
        <v>0.1421255699754472</v>
      </c>
      <c r="C6" s="432">
        <f t="shared" si="0"/>
        <v>7.9236050824717866E-2</v>
      </c>
      <c r="D6" s="432">
        <f t="shared" si="0"/>
        <v>0.10054653592669989</v>
      </c>
      <c r="E6" s="432">
        <f t="shared" si="0"/>
        <v>8.8367899008115425E-2</v>
      </c>
      <c r="F6" s="432">
        <f t="shared" si="0"/>
        <v>9.8800533096401605E-2</v>
      </c>
      <c r="G6" s="432">
        <f t="shared" si="0"/>
        <v>0.11714193130265717</v>
      </c>
      <c r="H6" s="433">
        <f t="shared" si="0"/>
        <v>0.11466488447584496</v>
      </c>
      <c r="I6" s="434">
        <f t="shared" si="0"/>
        <v>5.7256402708272001E-2</v>
      </c>
      <c r="J6" s="432">
        <f t="shared" si="0"/>
        <v>5.8002749910882515E-2</v>
      </c>
      <c r="K6" s="432">
        <f t="shared" si="0"/>
        <v>5.1118998323967269E-2</v>
      </c>
      <c r="L6" s="432">
        <f t="shared" si="0"/>
        <v>4.0364785740193795E-2</v>
      </c>
      <c r="M6" s="432">
        <f t="shared" si="0"/>
        <v>4.0749943528348771E-2</v>
      </c>
      <c r="N6" s="432">
        <f t="shared" si="0"/>
        <v>4.193310378750615E-2</v>
      </c>
      <c r="O6" s="433">
        <f t="shared" si="0"/>
        <v>4.652686762778506E-2</v>
      </c>
    </row>
    <row r="7" spans="1:15" x14ac:dyDescent="0.35">
      <c r="A7" s="428" t="s">
        <v>778</v>
      </c>
      <c r="B7" s="435">
        <v>4149.3917274939204</v>
      </c>
      <c r="C7" s="435">
        <v>6354.3983822042501</v>
      </c>
      <c r="D7" s="435">
        <v>6341.3197172034597</v>
      </c>
      <c r="E7" s="435">
        <v>6934.8484848484804</v>
      </c>
      <c r="F7" s="435">
        <v>7137.2134038800696</v>
      </c>
      <c r="G7" s="435">
        <v>6818.7070151306698</v>
      </c>
      <c r="H7" s="436">
        <v>6917.0357751277697</v>
      </c>
      <c r="I7" s="437">
        <v>6569.9145299145302</v>
      </c>
      <c r="J7" s="435">
        <v>6332.73862622658</v>
      </c>
      <c r="K7" s="435">
        <v>6730.5801376597801</v>
      </c>
      <c r="L7" s="435">
        <v>6613.5240572171697</v>
      </c>
      <c r="M7" s="435">
        <v>7039.4304490690001</v>
      </c>
      <c r="N7" s="435">
        <v>6628.4989858012204</v>
      </c>
      <c r="O7" s="436">
        <v>6437.0229007633598</v>
      </c>
    </row>
    <row r="8" spans="1:15" ht="16" thickBot="1" x14ac:dyDescent="0.4">
      <c r="A8" s="438" t="s">
        <v>779</v>
      </c>
      <c r="B8" s="439">
        <v>34.517275419545904</v>
      </c>
      <c r="C8" s="439">
        <v>46.820717131474098</v>
      </c>
      <c r="D8" s="439">
        <v>44.201438848920901</v>
      </c>
      <c r="E8" s="439">
        <v>48.1367346938775</v>
      </c>
      <c r="F8" s="439">
        <v>48.999100719424497</v>
      </c>
      <c r="G8" s="439">
        <v>47.914246196403901</v>
      </c>
      <c r="H8" s="440">
        <v>48.601998334721102</v>
      </c>
      <c r="I8" s="441">
        <v>57.376178234800001</v>
      </c>
      <c r="J8" s="439">
        <v>61.835820895499999</v>
      </c>
      <c r="K8" s="439">
        <v>65.111861137899993</v>
      </c>
      <c r="L8" s="439">
        <v>73.324775353000007</v>
      </c>
      <c r="M8" s="439">
        <v>77.025498891400005</v>
      </c>
      <c r="N8" s="439">
        <v>80.030303030300004</v>
      </c>
      <c r="O8" s="440">
        <v>74.253521126799995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92F68-F553-4F27-A506-2E461D2E92DD}">
  <dimension ref="A1:L148"/>
  <sheetViews>
    <sheetView showGridLines="0" topLeftCell="A120" zoomScale="80" zoomScaleNormal="80" workbookViewId="0">
      <selection activeCell="I13" sqref="I13"/>
    </sheetView>
  </sheetViews>
  <sheetFormatPr defaultRowHeight="14.5" x14ac:dyDescent="0.35"/>
  <cols>
    <col min="1" max="1" width="35.7265625" customWidth="1"/>
    <col min="2" max="2" width="11.1796875" customWidth="1"/>
    <col min="3" max="3" width="10.81640625" customWidth="1"/>
  </cols>
  <sheetData>
    <row r="1" spans="1:12" ht="71.5" customHeight="1" x14ac:dyDescent="0.35">
      <c r="A1" s="442" t="s">
        <v>780</v>
      </c>
      <c r="B1" s="443"/>
      <c r="C1" s="443"/>
      <c r="D1" s="443"/>
      <c r="E1" s="443"/>
      <c r="F1" s="443"/>
      <c r="G1" s="443"/>
      <c r="H1" s="443"/>
      <c r="I1" s="443"/>
      <c r="J1" s="443"/>
      <c r="K1" s="443"/>
      <c r="L1" s="443"/>
    </row>
    <row r="2" spans="1:12" ht="12.65" customHeight="1" x14ac:dyDescent="0.35"/>
    <row r="3" spans="1:12" ht="16" thickBot="1" x14ac:dyDescent="0.4">
      <c r="A3" s="398" t="s">
        <v>781</v>
      </c>
      <c r="B3" s="5"/>
      <c r="C3" s="5"/>
    </row>
    <row r="4" spans="1:12" ht="15" x14ac:dyDescent="0.35">
      <c r="A4" s="422" t="s">
        <v>730</v>
      </c>
      <c r="B4" s="424" t="s">
        <v>782</v>
      </c>
    </row>
    <row r="5" spans="1:12" ht="15.5" x14ac:dyDescent="0.35">
      <c r="A5" s="428" t="s">
        <v>783</v>
      </c>
      <c r="B5" s="444">
        <v>15</v>
      </c>
    </row>
    <row r="6" spans="1:12" ht="15.5" x14ac:dyDescent="0.35">
      <c r="A6" s="428" t="s">
        <v>784</v>
      </c>
      <c r="B6" s="444">
        <v>9</v>
      </c>
    </row>
    <row r="7" spans="1:12" ht="15.5" x14ac:dyDescent="0.35">
      <c r="A7" s="428" t="s">
        <v>785</v>
      </c>
      <c r="B7" s="444">
        <v>10</v>
      </c>
    </row>
    <row r="8" spans="1:12" ht="15.5" x14ac:dyDescent="0.35">
      <c r="A8" s="428" t="s">
        <v>786</v>
      </c>
      <c r="B8" s="444">
        <v>25</v>
      </c>
    </row>
    <row r="9" spans="1:12" ht="15.5" x14ac:dyDescent="0.35">
      <c r="A9" s="428" t="s">
        <v>787</v>
      </c>
      <c r="B9" s="444">
        <v>17</v>
      </c>
    </row>
    <row r="10" spans="1:12" ht="15.5" x14ac:dyDescent="0.35">
      <c r="A10" s="428" t="s">
        <v>731</v>
      </c>
      <c r="B10" s="444">
        <v>25</v>
      </c>
    </row>
    <row r="11" spans="1:12" ht="16" thickBot="1" x14ac:dyDescent="0.4">
      <c r="A11" s="438" t="s">
        <v>675</v>
      </c>
      <c r="B11" s="445">
        <v>11</v>
      </c>
    </row>
    <row r="13" spans="1:12" ht="16" thickBot="1" x14ac:dyDescent="0.4">
      <c r="A13" s="398" t="s">
        <v>788</v>
      </c>
      <c r="B13" s="5"/>
    </row>
    <row r="14" spans="1:12" ht="15" x14ac:dyDescent="0.35">
      <c r="A14" s="422" t="s">
        <v>730</v>
      </c>
      <c r="B14" s="424" t="s">
        <v>789</v>
      </c>
    </row>
    <row r="15" spans="1:12" ht="15.5" x14ac:dyDescent="0.35">
      <c r="A15" s="428" t="s">
        <v>783</v>
      </c>
      <c r="B15" s="444">
        <v>22</v>
      </c>
    </row>
    <row r="16" spans="1:12" ht="15.5" x14ac:dyDescent="0.35">
      <c r="A16" s="428" t="s">
        <v>784</v>
      </c>
      <c r="B16" s="444">
        <v>21</v>
      </c>
    </row>
    <row r="17" spans="1:2" ht="15.5" x14ac:dyDescent="0.35">
      <c r="A17" s="428" t="s">
        <v>785</v>
      </c>
      <c r="B17" s="444">
        <v>19</v>
      </c>
    </row>
    <row r="18" spans="1:2" ht="15.5" x14ac:dyDescent="0.35">
      <c r="A18" s="428" t="s">
        <v>786</v>
      </c>
      <c r="B18" s="444">
        <v>19</v>
      </c>
    </row>
    <row r="19" spans="1:2" ht="15.5" x14ac:dyDescent="0.35">
      <c r="A19" s="428" t="s">
        <v>787</v>
      </c>
      <c r="B19" s="444">
        <v>19</v>
      </c>
    </row>
    <row r="20" spans="1:2" ht="15.5" x14ac:dyDescent="0.35">
      <c r="A20" s="446" t="s">
        <v>731</v>
      </c>
      <c r="B20" s="447">
        <v>20</v>
      </c>
    </row>
    <row r="21" spans="1:2" ht="16" thickBot="1" x14ac:dyDescent="0.4">
      <c r="A21" s="438" t="s">
        <v>675</v>
      </c>
      <c r="B21" s="445">
        <v>10</v>
      </c>
    </row>
    <row r="22" spans="1:2" ht="15.5" x14ac:dyDescent="0.35">
      <c r="B22" s="448"/>
    </row>
    <row r="23" spans="1:2" ht="16" thickBot="1" x14ac:dyDescent="0.4">
      <c r="A23" s="398" t="s">
        <v>790</v>
      </c>
      <c r="B23" s="5"/>
    </row>
    <row r="24" spans="1:2" ht="15" x14ac:dyDescent="0.35">
      <c r="A24" s="422" t="s">
        <v>730</v>
      </c>
      <c r="B24" s="424" t="s">
        <v>706</v>
      </c>
    </row>
    <row r="25" spans="1:2" ht="15.5" x14ac:dyDescent="0.35">
      <c r="A25" s="428" t="s">
        <v>783</v>
      </c>
      <c r="B25" s="430">
        <v>12</v>
      </c>
    </row>
    <row r="26" spans="1:2" ht="15.5" x14ac:dyDescent="0.35">
      <c r="A26" s="428" t="s">
        <v>784</v>
      </c>
      <c r="B26" s="430">
        <v>3</v>
      </c>
    </row>
    <row r="27" spans="1:2" ht="15.5" x14ac:dyDescent="0.35">
      <c r="A27" s="428" t="s">
        <v>785</v>
      </c>
      <c r="B27" s="430">
        <v>9</v>
      </c>
    </row>
    <row r="28" spans="1:2" ht="15.5" x14ac:dyDescent="0.35">
      <c r="A28" s="428" t="s">
        <v>786</v>
      </c>
      <c r="B28" s="430">
        <v>11</v>
      </c>
    </row>
    <row r="29" spans="1:2" ht="15.5" x14ac:dyDescent="0.35">
      <c r="A29" s="428" t="s">
        <v>787</v>
      </c>
      <c r="B29" s="430">
        <v>8</v>
      </c>
    </row>
    <row r="30" spans="1:2" ht="15.5" x14ac:dyDescent="0.35">
      <c r="A30" s="428" t="s">
        <v>731</v>
      </c>
      <c r="B30" s="430">
        <v>14</v>
      </c>
    </row>
    <row r="31" spans="1:2" ht="16" thickBot="1" x14ac:dyDescent="0.4">
      <c r="A31" s="438" t="s">
        <v>675</v>
      </c>
      <c r="B31" s="445">
        <v>4</v>
      </c>
    </row>
    <row r="32" spans="1:2" ht="15.5" x14ac:dyDescent="0.35">
      <c r="B32" s="448"/>
    </row>
    <row r="33" spans="1:2" ht="16" thickBot="1" x14ac:dyDescent="0.4">
      <c r="A33" s="398" t="s">
        <v>791</v>
      </c>
      <c r="B33" s="5"/>
    </row>
    <row r="34" spans="1:2" ht="15" x14ac:dyDescent="0.35">
      <c r="A34" s="422" t="s">
        <v>730</v>
      </c>
      <c r="B34" s="424" t="s">
        <v>782</v>
      </c>
    </row>
    <row r="35" spans="1:2" ht="15.5" x14ac:dyDescent="0.35">
      <c r="A35" s="428" t="s">
        <v>783</v>
      </c>
      <c r="B35" s="430">
        <v>30</v>
      </c>
    </row>
    <row r="36" spans="1:2" ht="15.5" x14ac:dyDescent="0.35">
      <c r="A36" s="428" t="s">
        <v>784</v>
      </c>
      <c r="B36" s="430">
        <v>12</v>
      </c>
    </row>
    <row r="37" spans="1:2" ht="15.5" x14ac:dyDescent="0.35">
      <c r="A37" s="428" t="s">
        <v>785</v>
      </c>
      <c r="B37" s="430">
        <v>11</v>
      </c>
    </row>
    <row r="38" spans="1:2" ht="15.5" x14ac:dyDescent="0.35">
      <c r="A38" s="428" t="s">
        <v>786</v>
      </c>
      <c r="B38" s="430">
        <v>6</v>
      </c>
    </row>
    <row r="39" spans="1:2" ht="15.5" x14ac:dyDescent="0.35">
      <c r="A39" s="428" t="s">
        <v>732</v>
      </c>
      <c r="B39" s="430">
        <v>1</v>
      </c>
    </row>
    <row r="40" spans="1:2" ht="15.5" x14ac:dyDescent="0.35">
      <c r="A40" s="428" t="s">
        <v>731</v>
      </c>
      <c r="B40" s="430">
        <v>7</v>
      </c>
    </row>
    <row r="41" spans="1:2" ht="16" thickBot="1" x14ac:dyDescent="0.4">
      <c r="A41" s="438" t="s">
        <v>675</v>
      </c>
      <c r="B41" s="445">
        <v>3</v>
      </c>
    </row>
    <row r="43" spans="1:2" ht="16" thickBot="1" x14ac:dyDescent="0.4">
      <c r="A43" s="398" t="s">
        <v>792</v>
      </c>
      <c r="B43" s="5"/>
    </row>
    <row r="44" spans="1:2" ht="15" x14ac:dyDescent="0.35">
      <c r="A44" s="422" t="s">
        <v>730</v>
      </c>
      <c r="B44" s="424" t="s">
        <v>789</v>
      </c>
    </row>
    <row r="45" spans="1:2" ht="15.5" x14ac:dyDescent="0.35">
      <c r="A45" s="428" t="s">
        <v>783</v>
      </c>
      <c r="B45" s="430">
        <v>19</v>
      </c>
    </row>
    <row r="46" spans="1:2" ht="15.5" x14ac:dyDescent="0.35">
      <c r="A46" s="428" t="s">
        <v>784</v>
      </c>
      <c r="B46" s="430">
        <v>8</v>
      </c>
    </row>
    <row r="47" spans="1:2" ht="15.5" x14ac:dyDescent="0.35">
      <c r="A47" s="428" t="s">
        <v>785</v>
      </c>
      <c r="B47" s="430">
        <v>9</v>
      </c>
    </row>
    <row r="48" spans="1:2" ht="15.5" x14ac:dyDescent="0.35">
      <c r="A48" s="428" t="s">
        <v>786</v>
      </c>
      <c r="B48" s="430">
        <v>4</v>
      </c>
    </row>
    <row r="49" spans="1:2" ht="15.5" x14ac:dyDescent="0.35">
      <c r="A49" s="428" t="s">
        <v>732</v>
      </c>
      <c r="B49" s="430">
        <v>1</v>
      </c>
    </row>
    <row r="50" spans="1:2" ht="15.5" x14ac:dyDescent="0.35">
      <c r="A50" s="428" t="s">
        <v>731</v>
      </c>
      <c r="B50" s="430">
        <v>4</v>
      </c>
    </row>
    <row r="51" spans="1:2" ht="16" thickBot="1" x14ac:dyDescent="0.4">
      <c r="A51" s="438" t="s">
        <v>675</v>
      </c>
      <c r="B51" s="445">
        <v>2</v>
      </c>
    </row>
    <row r="52" spans="1:2" ht="15.5" x14ac:dyDescent="0.35">
      <c r="B52" s="448"/>
    </row>
    <row r="53" spans="1:2" ht="16" thickBot="1" x14ac:dyDescent="0.4">
      <c r="A53" s="398" t="s">
        <v>793</v>
      </c>
      <c r="B53" s="5"/>
    </row>
    <row r="54" spans="1:2" ht="15" x14ac:dyDescent="0.35">
      <c r="A54" s="422" t="s">
        <v>730</v>
      </c>
      <c r="B54" s="424" t="s">
        <v>706</v>
      </c>
    </row>
    <row r="55" spans="1:2" ht="15.5" x14ac:dyDescent="0.35">
      <c r="A55" s="428" t="s">
        <v>783</v>
      </c>
      <c r="B55" s="430">
        <v>2</v>
      </c>
    </row>
    <row r="56" spans="1:2" ht="15.5" x14ac:dyDescent="0.35">
      <c r="A56" s="428" t="s">
        <v>784</v>
      </c>
      <c r="B56" s="430">
        <v>1</v>
      </c>
    </row>
    <row r="57" spans="1:2" ht="15.5" x14ac:dyDescent="0.35">
      <c r="A57" s="428" t="s">
        <v>785</v>
      </c>
      <c r="B57" s="430">
        <v>0</v>
      </c>
    </row>
    <row r="58" spans="1:2" ht="15.5" x14ac:dyDescent="0.35">
      <c r="A58" s="428" t="s">
        <v>786</v>
      </c>
      <c r="B58" s="430">
        <v>0</v>
      </c>
    </row>
    <row r="59" spans="1:2" ht="15.5" x14ac:dyDescent="0.35">
      <c r="A59" s="428" t="s">
        <v>787</v>
      </c>
      <c r="B59" s="430">
        <v>0</v>
      </c>
    </row>
    <row r="60" spans="1:2" ht="15.5" x14ac:dyDescent="0.35">
      <c r="A60" s="428" t="s">
        <v>731</v>
      </c>
      <c r="B60" s="430">
        <v>0</v>
      </c>
    </row>
    <row r="61" spans="1:2" ht="16" thickBot="1" x14ac:dyDescent="0.4">
      <c r="A61" s="438" t="s">
        <v>675</v>
      </c>
      <c r="B61" s="449">
        <v>0</v>
      </c>
    </row>
    <row r="62" spans="1:2" ht="15.5" x14ac:dyDescent="0.35">
      <c r="B62" s="448"/>
    </row>
    <row r="63" spans="1:2" ht="16" thickBot="1" x14ac:dyDescent="0.4">
      <c r="A63" s="398" t="s">
        <v>794</v>
      </c>
      <c r="B63" s="5"/>
    </row>
    <row r="64" spans="1:2" ht="15" x14ac:dyDescent="0.35">
      <c r="A64" s="422" t="s">
        <v>730</v>
      </c>
      <c r="B64" s="424" t="s">
        <v>782</v>
      </c>
    </row>
    <row r="65" spans="1:2" ht="15.5" x14ac:dyDescent="0.35">
      <c r="A65" s="428" t="s">
        <v>783</v>
      </c>
      <c r="B65" s="430">
        <v>24545</v>
      </c>
    </row>
    <row r="66" spans="1:2" ht="15.5" x14ac:dyDescent="0.35">
      <c r="A66" s="428" t="s">
        <v>784</v>
      </c>
      <c r="B66" s="430">
        <v>22976</v>
      </c>
    </row>
    <row r="67" spans="1:2" ht="15.5" x14ac:dyDescent="0.35">
      <c r="A67" s="428" t="s">
        <v>785</v>
      </c>
      <c r="B67" s="430">
        <v>16174</v>
      </c>
    </row>
    <row r="68" spans="1:2" ht="15.5" x14ac:dyDescent="0.35">
      <c r="A68" s="428" t="s">
        <v>786</v>
      </c>
      <c r="B68" s="430">
        <v>6941</v>
      </c>
    </row>
    <row r="69" spans="1:2" ht="15.5" x14ac:dyDescent="0.35">
      <c r="A69" s="428" t="s">
        <v>787</v>
      </c>
      <c r="B69" s="430">
        <v>5977</v>
      </c>
    </row>
    <row r="70" spans="1:2" ht="15.5" x14ac:dyDescent="0.35">
      <c r="A70" s="428" t="s">
        <v>731</v>
      </c>
      <c r="B70" s="430">
        <v>9042</v>
      </c>
    </row>
    <row r="71" spans="1:2" ht="16" thickBot="1" x14ac:dyDescent="0.4">
      <c r="A71" s="438" t="s">
        <v>675</v>
      </c>
      <c r="B71" s="445">
        <v>4516</v>
      </c>
    </row>
    <row r="73" spans="1:2" ht="16" thickBot="1" x14ac:dyDescent="0.4">
      <c r="A73" s="398" t="s">
        <v>795</v>
      </c>
      <c r="B73" s="5"/>
    </row>
    <row r="74" spans="1:2" ht="15" x14ac:dyDescent="0.35">
      <c r="A74" s="422" t="s">
        <v>730</v>
      </c>
      <c r="B74" s="424" t="s">
        <v>789</v>
      </c>
    </row>
    <row r="75" spans="1:2" ht="15.5" x14ac:dyDescent="0.35">
      <c r="A75" s="428" t="s">
        <v>783</v>
      </c>
      <c r="B75" s="430">
        <v>25793</v>
      </c>
    </row>
    <row r="76" spans="1:2" ht="15.5" x14ac:dyDescent="0.35">
      <c r="A76" s="428" t="s">
        <v>784</v>
      </c>
      <c r="B76" s="430">
        <v>24371</v>
      </c>
    </row>
    <row r="77" spans="1:2" ht="15.5" x14ac:dyDescent="0.35">
      <c r="A77" s="428" t="s">
        <v>785</v>
      </c>
      <c r="B77" s="430">
        <v>17657</v>
      </c>
    </row>
    <row r="78" spans="1:2" ht="15.5" x14ac:dyDescent="0.35">
      <c r="A78" s="428" t="s">
        <v>786</v>
      </c>
      <c r="B78" s="430">
        <v>7422</v>
      </c>
    </row>
    <row r="79" spans="1:2" ht="15.5" x14ac:dyDescent="0.35">
      <c r="A79" s="428" t="s">
        <v>787</v>
      </c>
      <c r="B79" s="430">
        <v>6468</v>
      </c>
    </row>
    <row r="80" spans="1:2" ht="15.5" x14ac:dyDescent="0.35">
      <c r="A80" s="428" t="s">
        <v>731</v>
      </c>
      <c r="B80" s="430">
        <v>9470</v>
      </c>
    </row>
    <row r="81" spans="1:8" ht="16" thickBot="1" x14ac:dyDescent="0.4">
      <c r="A81" s="438" t="s">
        <v>675</v>
      </c>
      <c r="B81" s="445">
        <v>4657</v>
      </c>
    </row>
    <row r="82" spans="1:8" ht="15.5" x14ac:dyDescent="0.35">
      <c r="B82" s="448"/>
    </row>
    <row r="83" spans="1:8" ht="16" thickBot="1" x14ac:dyDescent="0.4">
      <c r="A83" s="398" t="s">
        <v>796</v>
      </c>
      <c r="B83" s="5"/>
    </row>
    <row r="84" spans="1:8" ht="15" x14ac:dyDescent="0.35">
      <c r="A84" s="422" t="s">
        <v>730</v>
      </c>
      <c r="B84" s="424" t="s">
        <v>706</v>
      </c>
    </row>
    <row r="85" spans="1:8" ht="15.5" x14ac:dyDescent="0.35">
      <c r="A85" s="428" t="s">
        <v>783</v>
      </c>
      <c r="B85" s="430">
        <v>13632</v>
      </c>
    </row>
    <row r="86" spans="1:8" ht="15.5" x14ac:dyDescent="0.35">
      <c r="A86" s="428" t="s">
        <v>784</v>
      </c>
      <c r="B86" s="430">
        <v>13203</v>
      </c>
    </row>
    <row r="87" spans="1:8" ht="15.5" x14ac:dyDescent="0.35">
      <c r="A87" s="428" t="s">
        <v>785</v>
      </c>
      <c r="B87" s="430">
        <v>10998</v>
      </c>
    </row>
    <row r="88" spans="1:8" ht="15.5" x14ac:dyDescent="0.35">
      <c r="A88" s="428" t="s">
        <v>786</v>
      </c>
      <c r="B88" s="430">
        <v>64</v>
      </c>
    </row>
    <row r="89" spans="1:8" ht="15.5" x14ac:dyDescent="0.35">
      <c r="A89" s="428" t="s">
        <v>787</v>
      </c>
      <c r="B89" s="430">
        <v>4065</v>
      </c>
    </row>
    <row r="90" spans="1:8" ht="15.5" x14ac:dyDescent="0.35">
      <c r="A90" s="428" t="s">
        <v>731</v>
      </c>
      <c r="B90" s="430">
        <v>5801</v>
      </c>
    </row>
    <row r="91" spans="1:8" ht="16" thickBot="1" x14ac:dyDescent="0.4">
      <c r="A91" s="438" t="s">
        <v>675</v>
      </c>
      <c r="B91" s="445">
        <v>3049</v>
      </c>
    </row>
    <row r="92" spans="1:8" ht="15.5" x14ac:dyDescent="0.35">
      <c r="B92" s="448"/>
    </row>
    <row r="93" spans="1:8" ht="16" thickBot="1" x14ac:dyDescent="0.4">
      <c r="A93" s="398" t="s">
        <v>797</v>
      </c>
      <c r="B93" s="5"/>
    </row>
    <row r="94" spans="1:8" ht="15" x14ac:dyDescent="0.35">
      <c r="A94" s="422" t="s">
        <v>798</v>
      </c>
      <c r="B94" s="423" t="s">
        <v>783</v>
      </c>
      <c r="C94" s="423" t="s">
        <v>784</v>
      </c>
      <c r="D94" s="423" t="s">
        <v>785</v>
      </c>
      <c r="E94" s="423" t="s">
        <v>786</v>
      </c>
      <c r="F94" s="423" t="s">
        <v>732</v>
      </c>
      <c r="G94" s="423" t="s">
        <v>731</v>
      </c>
      <c r="H94" s="424" t="s">
        <v>675</v>
      </c>
    </row>
    <row r="95" spans="1:8" ht="15.5" x14ac:dyDescent="0.35">
      <c r="A95" s="428" t="s">
        <v>799</v>
      </c>
      <c r="B95" s="450"/>
      <c r="C95" s="450"/>
      <c r="D95" s="450"/>
      <c r="E95" s="450"/>
      <c r="F95" s="429">
        <v>23</v>
      </c>
      <c r="G95" s="429">
        <v>123</v>
      </c>
      <c r="H95" s="430">
        <v>41</v>
      </c>
    </row>
    <row r="96" spans="1:8" ht="15.5" x14ac:dyDescent="0.35">
      <c r="A96" s="428" t="s">
        <v>800</v>
      </c>
      <c r="B96" s="450">
        <v>0</v>
      </c>
      <c r="C96" s="450">
        <v>0</v>
      </c>
      <c r="D96" s="450">
        <v>0</v>
      </c>
      <c r="E96" s="429">
        <v>10</v>
      </c>
      <c r="F96" s="429">
        <v>37</v>
      </c>
      <c r="G96" s="429">
        <v>69</v>
      </c>
      <c r="H96" s="430">
        <v>32</v>
      </c>
    </row>
    <row r="97" spans="1:8" ht="15.5" x14ac:dyDescent="0.35">
      <c r="A97" s="428" t="s">
        <v>801</v>
      </c>
      <c r="B97" s="450"/>
      <c r="C97" s="450"/>
      <c r="D97" s="450"/>
      <c r="E97" s="450"/>
      <c r="F97" s="429">
        <v>54</v>
      </c>
      <c r="G97" s="429">
        <v>129</v>
      </c>
      <c r="H97" s="430">
        <v>25</v>
      </c>
    </row>
    <row r="98" spans="1:8" ht="15.5" x14ac:dyDescent="0.35">
      <c r="A98" s="428" t="s">
        <v>802</v>
      </c>
      <c r="B98" s="429">
        <v>10119</v>
      </c>
      <c r="C98" s="429">
        <v>9164</v>
      </c>
      <c r="D98" s="429">
        <v>6123</v>
      </c>
      <c r="E98" s="429">
        <v>5270</v>
      </c>
      <c r="F98" s="429">
        <v>6607</v>
      </c>
      <c r="G98" s="429">
        <v>5089</v>
      </c>
      <c r="H98" s="430">
        <v>2368</v>
      </c>
    </row>
    <row r="99" spans="1:8" ht="15.5" x14ac:dyDescent="0.35">
      <c r="A99" s="428" t="s">
        <v>803</v>
      </c>
      <c r="B99" s="450"/>
      <c r="C99" s="450"/>
      <c r="D99" s="450"/>
      <c r="E99" s="450"/>
      <c r="F99" s="450"/>
      <c r="G99" s="429">
        <v>39</v>
      </c>
      <c r="H99" s="430">
        <v>14</v>
      </c>
    </row>
    <row r="100" spans="1:8" ht="15.5" x14ac:dyDescent="0.35">
      <c r="A100" s="428" t="s">
        <v>804</v>
      </c>
      <c r="B100" s="450">
        <v>0</v>
      </c>
      <c r="C100" s="450">
        <v>0</v>
      </c>
      <c r="D100" s="450">
        <v>0</v>
      </c>
      <c r="E100" s="429">
        <v>1303</v>
      </c>
      <c r="F100" s="429">
        <v>4296</v>
      </c>
      <c r="G100" s="429">
        <v>1008</v>
      </c>
      <c r="H100" s="430">
        <v>269</v>
      </c>
    </row>
    <row r="101" spans="1:8" ht="15.5" x14ac:dyDescent="0.35">
      <c r="A101" s="428" t="s">
        <v>805</v>
      </c>
      <c r="B101" s="429">
        <v>13597</v>
      </c>
      <c r="C101" s="429">
        <v>13716</v>
      </c>
      <c r="D101" s="429">
        <v>9950</v>
      </c>
      <c r="E101" s="429">
        <v>10790</v>
      </c>
      <c r="F101" s="429">
        <v>16487</v>
      </c>
      <c r="G101" s="429">
        <v>11532</v>
      </c>
      <c r="H101" s="430">
        <v>5797</v>
      </c>
    </row>
    <row r="102" spans="1:8" ht="15.5" x14ac:dyDescent="0.35">
      <c r="A102" s="428" t="s">
        <v>806</v>
      </c>
      <c r="B102" s="429">
        <v>53</v>
      </c>
      <c r="C102" s="429">
        <v>34</v>
      </c>
      <c r="D102" s="429">
        <v>36</v>
      </c>
      <c r="E102" s="429">
        <v>11</v>
      </c>
      <c r="F102" s="429">
        <v>30</v>
      </c>
      <c r="G102" s="429">
        <v>58</v>
      </c>
      <c r="H102" s="430">
        <v>19</v>
      </c>
    </row>
    <row r="103" spans="1:8" ht="15.5" x14ac:dyDescent="0.35">
      <c r="A103" s="428" t="s">
        <v>807</v>
      </c>
      <c r="B103" s="429">
        <v>637</v>
      </c>
      <c r="C103" s="429">
        <v>823</v>
      </c>
      <c r="D103" s="429">
        <v>543</v>
      </c>
      <c r="E103" s="429">
        <v>2222</v>
      </c>
      <c r="F103" s="429">
        <v>10858</v>
      </c>
      <c r="G103" s="429">
        <v>21525</v>
      </c>
      <c r="H103" s="430">
        <v>5342</v>
      </c>
    </row>
    <row r="104" spans="1:8" ht="15.5" x14ac:dyDescent="0.35">
      <c r="A104" s="428" t="s">
        <v>808</v>
      </c>
      <c r="B104" s="429">
        <v>236</v>
      </c>
      <c r="C104" s="429">
        <v>132</v>
      </c>
      <c r="D104" s="429">
        <v>105</v>
      </c>
      <c r="E104" s="429">
        <v>52</v>
      </c>
      <c r="F104" s="429">
        <v>88</v>
      </c>
      <c r="G104" s="429">
        <v>194</v>
      </c>
      <c r="H104" s="430">
        <v>34</v>
      </c>
    </row>
    <row r="105" spans="1:8" ht="15.5" x14ac:dyDescent="0.35">
      <c r="A105" s="428" t="s">
        <v>809</v>
      </c>
      <c r="B105" s="429">
        <v>81</v>
      </c>
      <c r="C105" s="429">
        <v>40</v>
      </c>
      <c r="D105" s="429">
        <v>29</v>
      </c>
      <c r="E105" s="429">
        <v>12</v>
      </c>
      <c r="F105" s="429">
        <v>5</v>
      </c>
      <c r="G105" s="429">
        <v>8</v>
      </c>
      <c r="H105" s="430">
        <v>3</v>
      </c>
    </row>
    <row r="106" spans="1:8" ht="15.5" x14ac:dyDescent="0.35">
      <c r="A106" s="428" t="s">
        <v>810</v>
      </c>
      <c r="B106" s="429">
        <v>134</v>
      </c>
      <c r="C106" s="429">
        <v>82</v>
      </c>
      <c r="D106" s="429">
        <v>72</v>
      </c>
      <c r="E106" s="429">
        <v>29</v>
      </c>
      <c r="F106" s="429">
        <v>26</v>
      </c>
      <c r="G106" s="429">
        <v>38</v>
      </c>
      <c r="H106" s="430">
        <v>27</v>
      </c>
    </row>
    <row r="107" spans="1:8" ht="15.5" x14ac:dyDescent="0.35">
      <c r="A107" s="428" t="s">
        <v>811</v>
      </c>
      <c r="B107" s="429">
        <v>27</v>
      </c>
      <c r="C107" s="429">
        <v>19</v>
      </c>
      <c r="D107" s="429">
        <v>17</v>
      </c>
      <c r="E107" s="429">
        <v>7</v>
      </c>
      <c r="F107" s="429">
        <v>12</v>
      </c>
      <c r="G107" s="429">
        <v>25</v>
      </c>
      <c r="H107" s="430">
        <v>26</v>
      </c>
    </row>
    <row r="108" spans="1:8" ht="15.5" x14ac:dyDescent="0.35">
      <c r="A108" s="428" t="s">
        <v>812</v>
      </c>
      <c r="B108" s="450"/>
      <c r="C108" s="450"/>
      <c r="D108" s="450"/>
      <c r="E108" s="450"/>
      <c r="F108" s="429">
        <v>86</v>
      </c>
      <c r="G108" s="429">
        <v>199</v>
      </c>
      <c r="H108" s="430">
        <v>18</v>
      </c>
    </row>
    <row r="109" spans="1:8" ht="15.5" x14ac:dyDescent="0.35">
      <c r="A109" s="428" t="s">
        <v>813</v>
      </c>
      <c r="B109" s="450">
        <v>0</v>
      </c>
      <c r="C109" s="450">
        <v>0</v>
      </c>
      <c r="D109" s="450">
        <v>0</v>
      </c>
      <c r="E109" s="429">
        <v>2452</v>
      </c>
      <c r="F109" s="429">
        <v>17061</v>
      </c>
      <c r="G109" s="429">
        <v>17048</v>
      </c>
      <c r="H109" s="430">
        <v>3158</v>
      </c>
    </row>
    <row r="110" spans="1:8" ht="16" thickBot="1" x14ac:dyDescent="0.4">
      <c r="A110" s="438" t="s">
        <v>814</v>
      </c>
      <c r="B110" s="451">
        <v>51</v>
      </c>
      <c r="C110" s="451">
        <v>32</v>
      </c>
      <c r="D110" s="451">
        <v>14</v>
      </c>
      <c r="E110" s="451">
        <v>5</v>
      </c>
      <c r="F110" s="451">
        <v>24</v>
      </c>
      <c r="G110" s="451">
        <v>9</v>
      </c>
      <c r="H110" s="449">
        <v>8</v>
      </c>
    </row>
    <row r="112" spans="1:8" ht="16" thickBot="1" x14ac:dyDescent="0.4">
      <c r="A112" s="398" t="s">
        <v>815</v>
      </c>
      <c r="B112" s="5"/>
    </row>
    <row r="113" spans="1:8" ht="15" x14ac:dyDescent="0.35">
      <c r="A113" s="422" t="s">
        <v>798</v>
      </c>
      <c r="B113" s="423" t="s">
        <v>783</v>
      </c>
      <c r="C113" s="423" t="s">
        <v>784</v>
      </c>
      <c r="D113" s="423" t="s">
        <v>785</v>
      </c>
      <c r="E113" s="423" t="s">
        <v>786</v>
      </c>
      <c r="F113" s="423" t="s">
        <v>732</v>
      </c>
      <c r="G113" s="423" t="s">
        <v>731</v>
      </c>
      <c r="H113" s="424" t="s">
        <v>675</v>
      </c>
    </row>
    <row r="114" spans="1:8" ht="15.5" x14ac:dyDescent="0.35">
      <c r="A114" s="428" t="s">
        <v>799</v>
      </c>
      <c r="B114" s="450"/>
      <c r="C114" s="450"/>
      <c r="D114" s="450"/>
      <c r="E114" s="450"/>
      <c r="F114" s="429">
        <v>173</v>
      </c>
      <c r="G114" s="429">
        <v>649</v>
      </c>
      <c r="H114" s="430">
        <v>219</v>
      </c>
    </row>
    <row r="115" spans="1:8" ht="15.5" x14ac:dyDescent="0.35">
      <c r="A115" s="428" t="s">
        <v>800</v>
      </c>
      <c r="B115" s="450">
        <v>0</v>
      </c>
      <c r="C115" s="450">
        <v>0</v>
      </c>
      <c r="D115" s="450">
        <v>0</v>
      </c>
      <c r="E115" s="429">
        <v>10</v>
      </c>
      <c r="F115" s="429">
        <v>36</v>
      </c>
      <c r="G115" s="429">
        <v>49</v>
      </c>
      <c r="H115" s="430">
        <v>33</v>
      </c>
    </row>
    <row r="116" spans="1:8" ht="15.5" x14ac:dyDescent="0.35">
      <c r="A116" s="428" t="s">
        <v>801</v>
      </c>
      <c r="B116" s="450"/>
      <c r="C116" s="450"/>
      <c r="D116" s="450"/>
      <c r="E116" s="450"/>
      <c r="F116" s="429">
        <v>108</v>
      </c>
      <c r="G116" s="429">
        <v>689</v>
      </c>
      <c r="H116" s="430">
        <v>44</v>
      </c>
    </row>
    <row r="117" spans="1:8" ht="15.5" x14ac:dyDescent="0.35">
      <c r="A117" s="428" t="s">
        <v>802</v>
      </c>
      <c r="B117" s="429">
        <v>33169</v>
      </c>
      <c r="C117" s="429">
        <v>43408</v>
      </c>
      <c r="D117" s="429">
        <v>11108</v>
      </c>
      <c r="E117" s="429">
        <v>5137</v>
      </c>
      <c r="F117" s="429">
        <v>5367</v>
      </c>
      <c r="G117" s="429">
        <v>8904</v>
      </c>
      <c r="H117" s="430">
        <v>4582</v>
      </c>
    </row>
    <row r="118" spans="1:8" ht="15.5" x14ac:dyDescent="0.35">
      <c r="A118" s="428" t="s">
        <v>803</v>
      </c>
      <c r="B118" s="450"/>
      <c r="C118" s="450"/>
      <c r="D118" s="450"/>
      <c r="E118" s="450"/>
      <c r="F118" s="450"/>
      <c r="G118" s="429">
        <v>200</v>
      </c>
      <c r="H118" s="430">
        <v>43</v>
      </c>
    </row>
    <row r="119" spans="1:8" ht="15.5" x14ac:dyDescent="0.35">
      <c r="A119" s="428" t="s">
        <v>804</v>
      </c>
      <c r="B119" s="450">
        <v>0</v>
      </c>
      <c r="C119" s="450">
        <v>0</v>
      </c>
      <c r="D119" s="450">
        <v>0</v>
      </c>
      <c r="E119" s="429">
        <v>12331</v>
      </c>
      <c r="F119" s="429">
        <v>3926</v>
      </c>
      <c r="G119" s="429">
        <v>1684</v>
      </c>
      <c r="H119" s="430">
        <v>1543</v>
      </c>
    </row>
    <row r="120" spans="1:8" ht="15.5" x14ac:dyDescent="0.35">
      <c r="A120" s="428" t="s">
        <v>805</v>
      </c>
      <c r="B120" s="429">
        <v>62461</v>
      </c>
      <c r="C120" s="429">
        <v>104166</v>
      </c>
      <c r="D120" s="429">
        <v>16860</v>
      </c>
      <c r="E120" s="429">
        <v>13106</v>
      </c>
      <c r="F120" s="429">
        <v>11239</v>
      </c>
      <c r="G120" s="429">
        <v>21610</v>
      </c>
      <c r="H120" s="430">
        <v>12283</v>
      </c>
    </row>
    <row r="121" spans="1:8" ht="15.5" x14ac:dyDescent="0.35">
      <c r="A121" s="428" t="s">
        <v>806</v>
      </c>
      <c r="B121" s="429">
        <v>777</v>
      </c>
      <c r="C121" s="429">
        <v>371</v>
      </c>
      <c r="D121" s="429">
        <v>152</v>
      </c>
      <c r="E121" s="429">
        <v>384</v>
      </c>
      <c r="F121" s="429">
        <v>962</v>
      </c>
      <c r="G121" s="429">
        <v>835</v>
      </c>
      <c r="H121" s="430">
        <v>125</v>
      </c>
    </row>
    <row r="122" spans="1:8" ht="15.5" x14ac:dyDescent="0.35">
      <c r="A122" s="428" t="s">
        <v>807</v>
      </c>
      <c r="B122" s="429">
        <v>3428</v>
      </c>
      <c r="C122" s="429">
        <v>7893</v>
      </c>
      <c r="D122" s="429">
        <v>1467</v>
      </c>
      <c r="E122" s="429">
        <v>26920</v>
      </c>
      <c r="F122" s="429">
        <v>48045</v>
      </c>
      <c r="G122" s="429">
        <v>4448</v>
      </c>
      <c r="H122" s="430">
        <v>7431</v>
      </c>
    </row>
    <row r="123" spans="1:8" ht="15.5" x14ac:dyDescent="0.35">
      <c r="A123" s="428" t="s">
        <v>808</v>
      </c>
      <c r="B123" s="429">
        <v>290</v>
      </c>
      <c r="C123" s="429">
        <v>155</v>
      </c>
      <c r="D123" s="429">
        <v>129</v>
      </c>
      <c r="E123" s="429">
        <v>106</v>
      </c>
      <c r="F123" s="429">
        <v>502</v>
      </c>
      <c r="G123" s="429">
        <v>496</v>
      </c>
      <c r="H123" s="430">
        <v>56</v>
      </c>
    </row>
    <row r="124" spans="1:8" ht="15.5" x14ac:dyDescent="0.35">
      <c r="A124" s="428" t="s">
        <v>809</v>
      </c>
      <c r="B124" s="429">
        <v>113</v>
      </c>
      <c r="C124" s="429">
        <v>61</v>
      </c>
      <c r="D124" s="429">
        <v>39</v>
      </c>
      <c r="E124" s="429">
        <v>15</v>
      </c>
      <c r="F124" s="429">
        <v>9</v>
      </c>
      <c r="G124" s="429">
        <v>11</v>
      </c>
      <c r="H124" s="430">
        <v>2</v>
      </c>
    </row>
    <row r="125" spans="1:8" ht="15.5" x14ac:dyDescent="0.35">
      <c r="A125" s="428" t="s">
        <v>810</v>
      </c>
      <c r="B125" s="429">
        <v>121</v>
      </c>
      <c r="C125" s="429">
        <v>73</v>
      </c>
      <c r="D125" s="429">
        <v>68</v>
      </c>
      <c r="E125" s="429">
        <v>46</v>
      </c>
      <c r="F125" s="429">
        <v>58</v>
      </c>
      <c r="G125" s="429">
        <v>125</v>
      </c>
      <c r="H125" s="430">
        <v>125</v>
      </c>
    </row>
    <row r="126" spans="1:8" ht="15.5" x14ac:dyDescent="0.35">
      <c r="A126" s="428" t="s">
        <v>811</v>
      </c>
      <c r="B126" s="429">
        <v>41</v>
      </c>
      <c r="C126" s="429">
        <v>31</v>
      </c>
      <c r="D126" s="429">
        <v>21</v>
      </c>
      <c r="E126" s="429">
        <v>19</v>
      </c>
      <c r="F126" s="429">
        <v>107</v>
      </c>
      <c r="G126" s="429">
        <v>192</v>
      </c>
      <c r="H126" s="430">
        <v>136</v>
      </c>
    </row>
    <row r="127" spans="1:8" ht="15.5" x14ac:dyDescent="0.35">
      <c r="A127" s="428" t="s">
        <v>812</v>
      </c>
      <c r="B127" s="450"/>
      <c r="C127" s="450"/>
      <c r="D127" s="450"/>
      <c r="E127" s="450"/>
      <c r="F127" s="429">
        <v>75</v>
      </c>
      <c r="G127" s="429">
        <v>105</v>
      </c>
      <c r="H127" s="430">
        <v>49</v>
      </c>
    </row>
    <row r="128" spans="1:8" ht="15.5" x14ac:dyDescent="0.35">
      <c r="A128" s="428" t="s">
        <v>813</v>
      </c>
      <c r="B128" s="450">
        <v>0</v>
      </c>
      <c r="C128" s="450">
        <v>0</v>
      </c>
      <c r="D128" s="450">
        <v>0</v>
      </c>
      <c r="E128" s="429">
        <v>3823</v>
      </c>
      <c r="F128" s="429">
        <v>36644</v>
      </c>
      <c r="G128" s="429">
        <v>14918</v>
      </c>
      <c r="H128" s="430">
        <v>14396</v>
      </c>
    </row>
    <row r="129" spans="1:8" ht="16" thickBot="1" x14ac:dyDescent="0.4">
      <c r="A129" s="438" t="s">
        <v>814</v>
      </c>
      <c r="B129" s="451">
        <v>99</v>
      </c>
      <c r="C129" s="451">
        <v>83</v>
      </c>
      <c r="D129" s="451">
        <v>37</v>
      </c>
      <c r="E129" s="451">
        <v>43</v>
      </c>
      <c r="F129" s="451">
        <v>75</v>
      </c>
      <c r="G129" s="451">
        <v>42</v>
      </c>
      <c r="H129" s="449">
        <v>41</v>
      </c>
    </row>
    <row r="130" spans="1:8" ht="15.5" x14ac:dyDescent="0.35">
      <c r="A130" s="452"/>
      <c r="B130" s="453"/>
      <c r="C130" s="453"/>
      <c r="D130" s="453"/>
      <c r="E130" s="453"/>
      <c r="F130" s="453"/>
    </row>
    <row r="131" spans="1:8" ht="16" thickBot="1" x14ac:dyDescent="0.4">
      <c r="A131" s="398" t="s">
        <v>816</v>
      </c>
      <c r="B131" s="5"/>
    </row>
    <row r="132" spans="1:8" ht="15" x14ac:dyDescent="0.35">
      <c r="A132" s="422" t="s">
        <v>798</v>
      </c>
      <c r="B132" s="423" t="s">
        <v>783</v>
      </c>
      <c r="C132" s="423" t="s">
        <v>784</v>
      </c>
      <c r="D132" s="423" t="s">
        <v>785</v>
      </c>
      <c r="E132" s="423" t="s">
        <v>786</v>
      </c>
      <c r="F132" s="423" t="s">
        <v>732</v>
      </c>
      <c r="G132" s="423" t="s">
        <v>731</v>
      </c>
      <c r="H132" s="424" t="s">
        <v>675</v>
      </c>
    </row>
    <row r="133" spans="1:8" ht="15.5" x14ac:dyDescent="0.35">
      <c r="A133" s="428" t="s">
        <v>799</v>
      </c>
      <c r="B133" s="450"/>
      <c r="C133" s="450"/>
      <c r="D133" s="450"/>
      <c r="E133" s="450"/>
      <c r="F133" s="429">
        <v>8</v>
      </c>
      <c r="G133" s="429">
        <v>47</v>
      </c>
      <c r="H133" s="430">
        <v>67</v>
      </c>
    </row>
    <row r="134" spans="1:8" ht="15.5" x14ac:dyDescent="0.35">
      <c r="A134" s="428" t="s">
        <v>800</v>
      </c>
      <c r="B134" s="450">
        <v>0</v>
      </c>
      <c r="C134" s="450">
        <v>0</v>
      </c>
      <c r="D134" s="450">
        <v>0</v>
      </c>
      <c r="E134" s="429">
        <v>0</v>
      </c>
      <c r="F134" s="429">
        <v>1</v>
      </c>
      <c r="G134" s="429">
        <v>2</v>
      </c>
      <c r="H134" s="430">
        <v>0</v>
      </c>
    </row>
    <row r="135" spans="1:8" ht="15.5" x14ac:dyDescent="0.35">
      <c r="A135" s="428" t="s">
        <v>801</v>
      </c>
      <c r="B135" s="450"/>
      <c r="C135" s="450"/>
      <c r="D135" s="450"/>
      <c r="E135" s="450"/>
      <c r="F135" s="429">
        <v>5</v>
      </c>
      <c r="G135" s="429">
        <v>42</v>
      </c>
      <c r="H135" s="430">
        <v>13</v>
      </c>
    </row>
    <row r="136" spans="1:8" ht="15.5" x14ac:dyDescent="0.35">
      <c r="A136" s="428" t="s">
        <v>802</v>
      </c>
      <c r="B136" s="429">
        <v>15445</v>
      </c>
      <c r="C136" s="429">
        <v>18981</v>
      </c>
      <c r="D136" s="429">
        <v>12590</v>
      </c>
      <c r="E136" s="429">
        <v>2872</v>
      </c>
      <c r="F136" s="429">
        <v>7376</v>
      </c>
      <c r="G136" s="429">
        <v>8600</v>
      </c>
      <c r="H136" s="430">
        <v>7843</v>
      </c>
    </row>
    <row r="137" spans="1:8" ht="15.5" x14ac:dyDescent="0.35">
      <c r="A137" s="428" t="s">
        <v>803</v>
      </c>
      <c r="B137" s="450"/>
      <c r="C137" s="450"/>
      <c r="D137" s="450"/>
      <c r="E137" s="450"/>
      <c r="F137" s="450"/>
      <c r="G137" s="429">
        <v>37</v>
      </c>
      <c r="H137" s="430">
        <v>19</v>
      </c>
    </row>
    <row r="138" spans="1:8" ht="15.5" x14ac:dyDescent="0.35">
      <c r="A138" s="428" t="s">
        <v>804</v>
      </c>
      <c r="B138" s="450">
        <v>0</v>
      </c>
      <c r="C138" s="450">
        <v>0</v>
      </c>
      <c r="D138" s="450">
        <v>0</v>
      </c>
      <c r="E138" s="429">
        <v>16</v>
      </c>
      <c r="F138" s="429">
        <v>1612</v>
      </c>
      <c r="G138" s="429">
        <v>1115</v>
      </c>
      <c r="H138" s="430">
        <v>341</v>
      </c>
    </row>
    <row r="139" spans="1:8" ht="15.5" x14ac:dyDescent="0.35">
      <c r="A139" s="428" t="s">
        <v>805</v>
      </c>
      <c r="B139" s="429">
        <v>28894</v>
      </c>
      <c r="C139" s="429">
        <v>41800</v>
      </c>
      <c r="D139" s="429">
        <v>21139</v>
      </c>
      <c r="E139" s="429">
        <v>4904</v>
      </c>
      <c r="F139" s="429">
        <v>6541</v>
      </c>
      <c r="G139" s="429">
        <v>22631</v>
      </c>
      <c r="H139" s="430">
        <v>25740</v>
      </c>
    </row>
    <row r="140" spans="1:8" ht="15.5" x14ac:dyDescent="0.35">
      <c r="A140" s="428" t="s">
        <v>806</v>
      </c>
      <c r="B140" s="429">
        <v>45</v>
      </c>
      <c r="C140" s="429">
        <v>162</v>
      </c>
      <c r="D140" s="429">
        <v>97</v>
      </c>
      <c r="E140" s="429">
        <v>23</v>
      </c>
      <c r="F140" s="429">
        <v>32</v>
      </c>
      <c r="G140" s="429">
        <v>26</v>
      </c>
      <c r="H140" s="430">
        <v>38</v>
      </c>
    </row>
    <row r="141" spans="1:8" ht="15.5" x14ac:dyDescent="0.35">
      <c r="A141" s="428" t="s">
        <v>807</v>
      </c>
      <c r="B141" s="429">
        <v>879</v>
      </c>
      <c r="C141" s="429">
        <v>2240</v>
      </c>
      <c r="D141" s="429">
        <v>1416</v>
      </c>
      <c r="E141" s="429">
        <v>964</v>
      </c>
      <c r="F141" s="429">
        <v>2605</v>
      </c>
      <c r="G141" s="429">
        <v>2408</v>
      </c>
      <c r="H141" s="430">
        <v>1236</v>
      </c>
    </row>
    <row r="142" spans="1:8" ht="15.5" x14ac:dyDescent="0.35">
      <c r="A142" s="428" t="s">
        <v>808</v>
      </c>
      <c r="B142" s="429">
        <v>229</v>
      </c>
      <c r="C142" s="429">
        <v>151</v>
      </c>
      <c r="D142" s="429">
        <v>112</v>
      </c>
      <c r="E142" s="429">
        <v>47</v>
      </c>
      <c r="F142" s="429">
        <v>23</v>
      </c>
      <c r="G142" s="429">
        <v>47</v>
      </c>
      <c r="H142" s="430">
        <v>42</v>
      </c>
    </row>
    <row r="143" spans="1:8" ht="15.5" x14ac:dyDescent="0.35">
      <c r="A143" s="428" t="s">
        <v>809</v>
      </c>
      <c r="B143" s="429">
        <v>61</v>
      </c>
      <c r="C143" s="429">
        <v>65</v>
      </c>
      <c r="D143" s="429">
        <v>41</v>
      </c>
      <c r="E143" s="429">
        <v>22</v>
      </c>
      <c r="F143" s="429">
        <v>0</v>
      </c>
      <c r="G143" s="429">
        <v>4</v>
      </c>
      <c r="H143" s="430">
        <v>0</v>
      </c>
    </row>
    <row r="144" spans="1:8" ht="15.5" x14ac:dyDescent="0.35">
      <c r="A144" s="428" t="s">
        <v>810</v>
      </c>
      <c r="B144" s="429">
        <v>42</v>
      </c>
      <c r="C144" s="429">
        <v>18</v>
      </c>
      <c r="D144" s="429">
        <v>17</v>
      </c>
      <c r="E144" s="429">
        <v>4</v>
      </c>
      <c r="F144" s="429">
        <v>9</v>
      </c>
      <c r="G144" s="429">
        <v>15</v>
      </c>
      <c r="H144" s="430">
        <v>5</v>
      </c>
    </row>
    <row r="145" spans="1:8" ht="15.5" x14ac:dyDescent="0.35">
      <c r="A145" s="428" t="s">
        <v>811</v>
      </c>
      <c r="B145" s="429">
        <v>7</v>
      </c>
      <c r="C145" s="429">
        <v>9</v>
      </c>
      <c r="D145" s="429">
        <v>2</v>
      </c>
      <c r="E145" s="429">
        <v>0</v>
      </c>
      <c r="F145" s="429">
        <v>6</v>
      </c>
      <c r="G145" s="429">
        <v>19</v>
      </c>
      <c r="H145" s="430">
        <v>2</v>
      </c>
    </row>
    <row r="146" spans="1:8" ht="15.5" x14ac:dyDescent="0.35">
      <c r="A146" s="428" t="s">
        <v>812</v>
      </c>
      <c r="B146" s="450"/>
      <c r="C146" s="450"/>
      <c r="D146" s="450"/>
      <c r="E146" s="450"/>
      <c r="F146" s="429">
        <v>10</v>
      </c>
      <c r="G146" s="429">
        <v>41</v>
      </c>
      <c r="H146" s="430">
        <v>19</v>
      </c>
    </row>
    <row r="147" spans="1:8" ht="15.5" x14ac:dyDescent="0.35">
      <c r="A147" s="428" t="s">
        <v>813</v>
      </c>
      <c r="B147" s="450">
        <v>0</v>
      </c>
      <c r="C147" s="450">
        <v>0</v>
      </c>
      <c r="D147" s="450">
        <v>0</v>
      </c>
      <c r="E147" s="429">
        <v>18</v>
      </c>
      <c r="F147" s="429">
        <v>197</v>
      </c>
      <c r="G147" s="429">
        <v>894</v>
      </c>
      <c r="H147" s="430">
        <v>2580</v>
      </c>
    </row>
    <row r="148" spans="1:8" ht="16" thickBot="1" x14ac:dyDescent="0.4">
      <c r="A148" s="438" t="s">
        <v>814</v>
      </c>
      <c r="B148" s="451">
        <v>24</v>
      </c>
      <c r="C148" s="451">
        <v>46</v>
      </c>
      <c r="D148" s="451">
        <v>14</v>
      </c>
      <c r="E148" s="451">
        <v>6</v>
      </c>
      <c r="F148" s="451">
        <v>17</v>
      </c>
      <c r="G148" s="451">
        <v>12</v>
      </c>
      <c r="H148" s="449">
        <v>5</v>
      </c>
    </row>
  </sheetData>
  <mergeCells count="1">
    <mergeCell ref="A1:L1"/>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7A00-8701-48BE-954A-0B10A26E36B8}">
  <dimension ref="A1:AA118"/>
  <sheetViews>
    <sheetView zoomScale="81" zoomScaleNormal="81" workbookViewId="0">
      <pane xSplit="1" topLeftCell="B1" activePane="topRight" state="frozen"/>
      <selection pane="topRight" activeCell="A5" sqref="A5"/>
    </sheetView>
  </sheetViews>
  <sheetFormatPr defaultColWidth="9.453125" defaultRowHeight="15.5" x14ac:dyDescent="0.35"/>
  <cols>
    <col min="1" max="1" width="90.1796875" style="5" customWidth="1"/>
    <col min="2" max="2" width="56.81640625" style="5" customWidth="1"/>
    <col min="3" max="3" width="24.54296875" style="5" customWidth="1"/>
    <col min="4" max="4" width="9.54296875" style="5" customWidth="1"/>
    <col min="5" max="5" width="9.54296875" style="25" customWidth="1"/>
    <col min="6" max="6" width="11.1796875" style="5" customWidth="1"/>
    <col min="7" max="7" width="22.81640625" style="5" customWidth="1"/>
    <col min="8" max="8" width="21" style="5" customWidth="1"/>
    <col min="9" max="9" width="14.54296875" style="5" customWidth="1"/>
    <col min="10" max="10" width="11.81640625" style="5" customWidth="1"/>
    <col min="11" max="13" width="14.81640625" style="5" customWidth="1"/>
    <col min="14" max="15" width="18" style="5" customWidth="1"/>
    <col min="16" max="16" width="15.453125" style="5" customWidth="1"/>
    <col min="17" max="17" width="17.1796875" style="5" customWidth="1"/>
    <col min="18" max="18" width="14" style="5" customWidth="1"/>
    <col min="19" max="20" width="14.453125" style="5" customWidth="1"/>
    <col min="21" max="21" width="15.54296875" style="5" customWidth="1"/>
    <col min="22" max="22" width="18.453125" style="5" customWidth="1"/>
    <col min="23" max="23" width="18.1796875" style="5" customWidth="1"/>
    <col min="24" max="24" width="15.54296875" style="5" bestFit="1" customWidth="1"/>
    <col min="25" max="25" width="18.54296875" style="20" bestFit="1" customWidth="1"/>
    <col min="26" max="26" width="34" style="5" bestFit="1" customWidth="1"/>
    <col min="27" max="27" width="43.54296875" style="5" customWidth="1"/>
    <col min="28" max="16384" width="9.453125" style="5"/>
  </cols>
  <sheetData>
    <row r="1" spans="1:27" ht="41.9" customHeight="1" x14ac:dyDescent="0.35">
      <c r="A1" s="177" t="s">
        <v>5</v>
      </c>
      <c r="B1" s="177"/>
      <c r="C1" s="177"/>
      <c r="D1" s="177"/>
      <c r="E1" s="21"/>
      <c r="F1" s="1"/>
      <c r="G1" s="1"/>
      <c r="H1" s="1"/>
      <c r="I1" s="1"/>
      <c r="J1" s="1"/>
      <c r="K1" s="1"/>
      <c r="L1" s="1"/>
      <c r="M1" s="1"/>
      <c r="N1" s="1"/>
      <c r="O1" s="1"/>
      <c r="P1" s="1"/>
      <c r="Q1" s="1"/>
      <c r="R1" s="1"/>
      <c r="S1" s="1"/>
      <c r="T1" s="1"/>
      <c r="U1" s="1"/>
      <c r="V1" s="1"/>
      <c r="W1" s="2"/>
      <c r="X1" s="1"/>
      <c r="Y1" s="3"/>
      <c r="Z1" s="4"/>
      <c r="AA1" s="4"/>
    </row>
    <row r="2" spans="1:27" ht="45" customHeight="1" x14ac:dyDescent="0.35">
      <c r="A2" s="178" t="s">
        <v>6</v>
      </c>
      <c r="B2" s="178"/>
      <c r="C2" s="178"/>
      <c r="D2" s="178"/>
      <c r="E2" s="21"/>
      <c r="F2" s="1"/>
      <c r="G2" s="1"/>
      <c r="H2" s="1"/>
      <c r="I2" s="1"/>
      <c r="J2" s="1"/>
      <c r="K2" s="1"/>
      <c r="L2" s="1"/>
      <c r="M2" s="1"/>
      <c r="N2" s="1"/>
      <c r="O2" s="1"/>
      <c r="P2" s="1"/>
      <c r="Q2" s="1"/>
      <c r="R2" s="1"/>
      <c r="S2" s="1"/>
      <c r="T2" s="1"/>
      <c r="U2" s="1"/>
      <c r="V2" s="1"/>
      <c r="W2" s="2"/>
      <c r="X2" s="1"/>
      <c r="Y2" s="3"/>
      <c r="Z2" s="4"/>
      <c r="AA2" s="4"/>
    </row>
    <row r="3" spans="1:27" ht="48.65" customHeight="1" x14ac:dyDescent="0.35">
      <c r="A3" s="174" t="s">
        <v>7</v>
      </c>
      <c r="B3" s="174"/>
      <c r="C3" s="174"/>
      <c r="D3" s="174"/>
      <c r="E3" s="174"/>
      <c r="F3" s="174"/>
      <c r="G3" s="174"/>
      <c r="H3" s="174"/>
      <c r="I3" s="174"/>
      <c r="J3" s="174"/>
      <c r="K3" s="174"/>
      <c r="L3" s="174"/>
      <c r="M3" s="174"/>
      <c r="N3" s="174"/>
      <c r="O3" s="174"/>
      <c r="P3" s="174"/>
      <c r="Q3" s="174"/>
      <c r="R3" s="174"/>
      <c r="S3" s="174"/>
      <c r="T3" s="174"/>
      <c r="U3" s="174"/>
      <c r="V3" s="174"/>
      <c r="W3" s="174"/>
      <c r="X3" s="174"/>
      <c r="Y3" s="174"/>
      <c r="Z3" s="174"/>
      <c r="AA3" s="174"/>
    </row>
    <row r="4" spans="1:27" customFormat="1" ht="30.75" customHeight="1" x14ac:dyDescent="0.35">
      <c r="A4" s="6" t="s">
        <v>8</v>
      </c>
      <c r="B4" s="7"/>
      <c r="C4" s="7"/>
      <c r="D4" s="7"/>
      <c r="E4" s="22"/>
      <c r="F4" s="7"/>
      <c r="G4" s="7"/>
      <c r="H4" s="7"/>
    </row>
    <row r="5" spans="1:27" ht="87.65" customHeight="1" x14ac:dyDescent="0.35">
      <c r="A5" s="8" t="s">
        <v>9</v>
      </c>
      <c r="B5" s="8"/>
      <c r="C5" s="8"/>
      <c r="D5" s="8"/>
      <c r="E5" s="23"/>
      <c r="F5" s="8"/>
      <c r="G5" s="8"/>
      <c r="H5" s="8"/>
      <c r="I5" s="8" t="s">
        <v>10</v>
      </c>
      <c r="J5" s="175" t="s">
        <v>11</v>
      </c>
      <c r="K5" s="175"/>
      <c r="L5" s="175"/>
      <c r="M5" s="175"/>
      <c r="N5" s="175" t="s">
        <v>12</v>
      </c>
      <c r="O5" s="175"/>
      <c r="P5" s="175"/>
      <c r="Q5" s="175"/>
      <c r="R5" s="176" t="s">
        <v>13</v>
      </c>
      <c r="S5" s="176"/>
      <c r="T5" s="176"/>
      <c r="U5" s="176"/>
      <c r="V5" s="9" t="s">
        <v>14</v>
      </c>
      <c r="W5" s="176" t="s">
        <v>15</v>
      </c>
      <c r="X5" s="176"/>
      <c r="Y5" s="176"/>
      <c r="Z5" s="176"/>
      <c r="AA5" s="176"/>
    </row>
    <row r="6" spans="1:27" ht="52.4" customHeight="1" x14ac:dyDescent="0.35">
      <c r="A6" s="10" t="s">
        <v>16</v>
      </c>
      <c r="B6" s="10"/>
      <c r="C6" s="10"/>
      <c r="D6" s="10"/>
      <c r="E6" s="24"/>
      <c r="F6" s="10"/>
      <c r="G6" s="10"/>
      <c r="H6" s="10"/>
      <c r="I6" s="11"/>
      <c r="J6" s="10"/>
      <c r="K6" s="10"/>
      <c r="L6" s="10"/>
      <c r="M6" s="10"/>
      <c r="N6" s="10"/>
      <c r="O6" s="10"/>
      <c r="P6" s="10"/>
      <c r="Q6" s="10"/>
      <c r="R6" s="12"/>
      <c r="S6" s="12"/>
      <c r="T6" s="12"/>
      <c r="U6" s="12"/>
      <c r="V6" s="13"/>
      <c r="W6" s="14"/>
      <c r="X6" s="12"/>
      <c r="Y6" s="12"/>
      <c r="Z6" s="12"/>
      <c r="AA6" s="15"/>
    </row>
    <row r="7" spans="1:27" ht="48" customHeight="1" x14ac:dyDescent="0.35">
      <c r="A7" s="16" t="s">
        <v>17</v>
      </c>
      <c r="B7" s="16" t="s">
        <v>18</v>
      </c>
      <c r="C7" s="16" t="s">
        <v>19</v>
      </c>
      <c r="D7" s="16" t="s">
        <v>20</v>
      </c>
      <c r="E7" s="26" t="s">
        <v>21</v>
      </c>
      <c r="F7" s="16" t="s">
        <v>22</v>
      </c>
      <c r="G7" s="16" t="s">
        <v>23</v>
      </c>
      <c r="H7" s="16" t="s">
        <v>24</v>
      </c>
      <c r="I7" s="17" t="s">
        <v>25</v>
      </c>
      <c r="J7" s="16" t="s">
        <v>26</v>
      </c>
      <c r="K7" s="16" t="s">
        <v>27</v>
      </c>
      <c r="L7" s="16" t="s">
        <v>28</v>
      </c>
      <c r="M7" s="16" t="s">
        <v>29</v>
      </c>
      <c r="N7" s="16" t="s">
        <v>30</v>
      </c>
      <c r="O7" s="16" t="s">
        <v>31</v>
      </c>
      <c r="P7" s="16" t="s">
        <v>32</v>
      </c>
      <c r="Q7" s="16" t="s">
        <v>33</v>
      </c>
      <c r="R7" s="16" t="s">
        <v>34</v>
      </c>
      <c r="S7" s="16" t="s">
        <v>35</v>
      </c>
      <c r="T7" s="16" t="s">
        <v>36</v>
      </c>
      <c r="U7" s="16" t="s">
        <v>37</v>
      </c>
      <c r="V7" s="16" t="s">
        <v>38</v>
      </c>
      <c r="W7" s="16" t="s">
        <v>39</v>
      </c>
      <c r="X7" s="16" t="s">
        <v>40</v>
      </c>
      <c r="Y7" s="18" t="s">
        <v>41</v>
      </c>
      <c r="Z7" s="18" t="s">
        <v>42</v>
      </c>
      <c r="AA7" s="19" t="s">
        <v>43</v>
      </c>
    </row>
    <row r="8" spans="1:27" x14ac:dyDescent="0.35">
      <c r="A8" s="27" t="s">
        <v>44</v>
      </c>
      <c r="B8" s="27" t="s">
        <v>45</v>
      </c>
      <c r="C8" s="27" t="s">
        <v>46</v>
      </c>
      <c r="D8" s="27" t="s">
        <v>47</v>
      </c>
      <c r="E8" s="28">
        <v>27253</v>
      </c>
      <c r="F8" s="27" t="s">
        <v>48</v>
      </c>
      <c r="G8" s="27" t="s">
        <v>49</v>
      </c>
      <c r="H8" s="27" t="s">
        <v>50</v>
      </c>
      <c r="I8" s="29">
        <v>5.4038461538461497</v>
      </c>
      <c r="J8" s="30">
        <v>2.7715736040609138</v>
      </c>
      <c r="K8" s="30">
        <v>4.6649746192893389</v>
      </c>
      <c r="L8" s="30">
        <v>6.4365482233502522</v>
      </c>
      <c r="M8" s="30">
        <v>7.7055837563451801</v>
      </c>
      <c r="N8" s="30">
        <v>17.274111675126949</v>
      </c>
      <c r="O8" s="30">
        <v>4.1675126903553306</v>
      </c>
      <c r="P8" s="30">
        <v>7.1065989847715741E-2</v>
      </c>
      <c r="Q8" s="30">
        <v>6.5989847715736044E-2</v>
      </c>
      <c r="R8" s="30">
        <v>0.42131979695431471</v>
      </c>
      <c r="S8" s="30">
        <v>0.20304568527918782</v>
      </c>
      <c r="T8" s="30">
        <v>0.21827411167512689</v>
      </c>
      <c r="U8" s="30">
        <v>20.736040609137191</v>
      </c>
      <c r="V8" s="30">
        <v>16.116751269035554</v>
      </c>
      <c r="W8" s="31">
        <v>40</v>
      </c>
      <c r="X8" s="43" t="s">
        <v>51</v>
      </c>
      <c r="Y8" s="32">
        <v>45197</v>
      </c>
      <c r="Z8" s="46" t="s">
        <v>52</v>
      </c>
      <c r="AA8" s="46" t="s">
        <v>53</v>
      </c>
    </row>
    <row r="9" spans="1:27" ht="16.399999999999999" customHeight="1" x14ac:dyDescent="0.35">
      <c r="A9" s="27" t="s">
        <v>54</v>
      </c>
      <c r="B9" s="27" t="s">
        <v>55</v>
      </c>
      <c r="C9" s="27" t="s">
        <v>56</v>
      </c>
      <c r="D9" s="27" t="s">
        <v>57</v>
      </c>
      <c r="E9" s="28">
        <v>39120</v>
      </c>
      <c r="F9" s="27" t="s">
        <v>58</v>
      </c>
      <c r="G9" s="27" t="s">
        <v>59</v>
      </c>
      <c r="H9" s="27" t="s">
        <v>50</v>
      </c>
      <c r="I9" s="29">
        <v>46.013280632411103</v>
      </c>
      <c r="J9" s="30">
        <v>1415.3654822335241</v>
      </c>
      <c r="K9" s="30">
        <v>30.507614213197947</v>
      </c>
      <c r="L9" s="30">
        <v>0.67005076142131981</v>
      </c>
      <c r="M9" s="30">
        <v>1.015228426395939E-2</v>
      </c>
      <c r="N9" s="30">
        <v>7.7715736040609151</v>
      </c>
      <c r="O9" s="30">
        <v>1438.7817258883435</v>
      </c>
      <c r="P9" s="30">
        <v>0</v>
      </c>
      <c r="Q9" s="30">
        <v>0</v>
      </c>
      <c r="R9" s="30">
        <v>0.17258883248730966</v>
      </c>
      <c r="S9" s="30">
        <v>0</v>
      </c>
      <c r="T9" s="30">
        <v>0.46700507614213199</v>
      </c>
      <c r="U9" s="30">
        <v>1445.913705583775</v>
      </c>
      <c r="V9" s="30">
        <v>545.57868020304488</v>
      </c>
      <c r="W9" s="31">
        <v>1100</v>
      </c>
      <c r="X9" s="43" t="s">
        <v>51</v>
      </c>
      <c r="Y9" s="32">
        <v>45316</v>
      </c>
      <c r="Z9" s="46" t="s">
        <v>60</v>
      </c>
      <c r="AA9" s="46" t="s">
        <v>53</v>
      </c>
    </row>
    <row r="10" spans="1:27" ht="16.399999999999999" customHeight="1" x14ac:dyDescent="0.35">
      <c r="A10" s="27" t="s">
        <v>61</v>
      </c>
      <c r="B10" s="27" t="s">
        <v>62</v>
      </c>
      <c r="C10" s="27" t="s">
        <v>63</v>
      </c>
      <c r="D10" s="27" t="s">
        <v>64</v>
      </c>
      <c r="E10" s="28">
        <v>92301</v>
      </c>
      <c r="F10" s="27" t="s">
        <v>65</v>
      </c>
      <c r="G10" s="27" t="s">
        <v>66</v>
      </c>
      <c r="H10" s="27" t="s">
        <v>50</v>
      </c>
      <c r="I10" s="29">
        <v>1713</v>
      </c>
      <c r="J10" s="30">
        <v>0</v>
      </c>
      <c r="K10" s="30">
        <v>0.25888324873096447</v>
      </c>
      <c r="L10" s="30">
        <v>1</v>
      </c>
      <c r="M10" s="30">
        <v>5.0761421319796955</v>
      </c>
      <c r="N10" s="30">
        <v>6.0761421319796955</v>
      </c>
      <c r="O10" s="30">
        <v>0</v>
      </c>
      <c r="P10" s="30">
        <v>0.25888324873096447</v>
      </c>
      <c r="Q10" s="30">
        <v>0</v>
      </c>
      <c r="R10" s="30">
        <v>6.0761421319796955</v>
      </c>
      <c r="S10" s="30">
        <v>0</v>
      </c>
      <c r="T10" s="30">
        <v>0</v>
      </c>
      <c r="U10" s="30">
        <v>0.25888324873096447</v>
      </c>
      <c r="V10" s="30">
        <v>6.3350253807106602</v>
      </c>
      <c r="W10" s="31">
        <v>640</v>
      </c>
      <c r="X10" s="43" t="s">
        <v>51</v>
      </c>
      <c r="Y10" s="32">
        <v>45330</v>
      </c>
      <c r="Z10" s="46" t="s">
        <v>60</v>
      </c>
      <c r="AA10" s="46" t="s">
        <v>53</v>
      </c>
    </row>
    <row r="11" spans="1:27" ht="16.399999999999999" customHeight="1" x14ac:dyDescent="0.35">
      <c r="A11" s="27" t="s">
        <v>67</v>
      </c>
      <c r="B11" s="27" t="s">
        <v>68</v>
      </c>
      <c r="C11" s="27" t="s">
        <v>69</v>
      </c>
      <c r="D11" s="27" t="s">
        <v>70</v>
      </c>
      <c r="E11" s="28">
        <v>70655</v>
      </c>
      <c r="F11" s="27" t="s">
        <v>58</v>
      </c>
      <c r="G11" s="27" t="s">
        <v>49</v>
      </c>
      <c r="H11" s="27" t="s">
        <v>71</v>
      </c>
      <c r="I11" s="29">
        <v>47.747767857142897</v>
      </c>
      <c r="J11" s="30">
        <v>107.32994923857866</v>
      </c>
      <c r="K11" s="30">
        <v>2.8629441624365484</v>
      </c>
      <c r="L11" s="30">
        <v>11.959390862944161</v>
      </c>
      <c r="M11" s="30">
        <v>3.6091370558375635</v>
      </c>
      <c r="N11" s="30">
        <v>14.157360406091369</v>
      </c>
      <c r="O11" s="30">
        <v>111.60406091370555</v>
      </c>
      <c r="P11" s="30">
        <v>0</v>
      </c>
      <c r="Q11" s="30">
        <v>0</v>
      </c>
      <c r="R11" s="30">
        <v>9.3147208121827401</v>
      </c>
      <c r="S11" s="30">
        <v>2.6294416243654828</v>
      </c>
      <c r="T11" s="30">
        <v>0.28934010152284262</v>
      </c>
      <c r="U11" s="30">
        <v>113.52791878172584</v>
      </c>
      <c r="V11" s="30">
        <v>71.90355329949243</v>
      </c>
      <c r="W11" s="31">
        <v>170</v>
      </c>
      <c r="X11" s="43" t="s">
        <v>51</v>
      </c>
      <c r="Y11" s="32">
        <v>45218</v>
      </c>
      <c r="Z11" s="46" t="s">
        <v>60</v>
      </c>
      <c r="AA11" s="46" t="s">
        <v>53</v>
      </c>
    </row>
    <row r="12" spans="1:27" x14ac:dyDescent="0.35">
      <c r="A12" s="27" t="s">
        <v>72</v>
      </c>
      <c r="B12" s="27" t="s">
        <v>73</v>
      </c>
      <c r="C12" s="27" t="s">
        <v>74</v>
      </c>
      <c r="D12" s="27" t="s">
        <v>75</v>
      </c>
      <c r="E12" s="28">
        <v>32063</v>
      </c>
      <c r="F12" s="27" t="s">
        <v>76</v>
      </c>
      <c r="G12" s="27" t="s">
        <v>49</v>
      </c>
      <c r="H12" s="27" t="s">
        <v>50</v>
      </c>
      <c r="I12" s="29">
        <v>51.553928095872202</v>
      </c>
      <c r="J12" s="30">
        <v>23.827411167512714</v>
      </c>
      <c r="K12" s="30">
        <v>28.84771573604062</v>
      </c>
      <c r="L12" s="30">
        <v>82.208121827411119</v>
      </c>
      <c r="M12" s="30">
        <v>98.644670050761377</v>
      </c>
      <c r="N12" s="30">
        <v>158.5989847715735</v>
      </c>
      <c r="O12" s="30">
        <v>45.629441624365441</v>
      </c>
      <c r="P12" s="30">
        <v>20.081218274111681</v>
      </c>
      <c r="Q12" s="30">
        <v>9.2182741116751288</v>
      </c>
      <c r="R12" s="30">
        <v>66.426395939086291</v>
      </c>
      <c r="S12" s="30">
        <v>18.578680203045689</v>
      </c>
      <c r="T12" s="30">
        <v>23.274111675126903</v>
      </c>
      <c r="U12" s="30">
        <v>125.24873096446709</v>
      </c>
      <c r="V12" s="30">
        <v>171.03553299492361</v>
      </c>
      <c r="W12" s="31">
        <v>192</v>
      </c>
      <c r="X12" s="43" t="s">
        <v>51</v>
      </c>
      <c r="Y12" s="32">
        <v>45218</v>
      </c>
      <c r="Z12" s="46" t="s">
        <v>52</v>
      </c>
      <c r="AA12" s="46" t="s">
        <v>53</v>
      </c>
    </row>
    <row r="13" spans="1:27" ht="16.399999999999999" customHeight="1" x14ac:dyDescent="0.35">
      <c r="A13" s="27" t="s">
        <v>77</v>
      </c>
      <c r="B13" s="27" t="s">
        <v>78</v>
      </c>
      <c r="C13" s="27" t="s">
        <v>79</v>
      </c>
      <c r="D13" s="27" t="s">
        <v>70</v>
      </c>
      <c r="E13" s="28">
        <v>70515</v>
      </c>
      <c r="F13" s="27" t="s">
        <v>58</v>
      </c>
      <c r="G13" s="27" t="s">
        <v>59</v>
      </c>
      <c r="H13" s="27" t="s">
        <v>50</v>
      </c>
      <c r="I13" s="29">
        <v>43.851553829078803</v>
      </c>
      <c r="J13" s="30">
        <v>662.95431472082078</v>
      </c>
      <c r="K13" s="30">
        <v>37.786802030456855</v>
      </c>
      <c r="L13" s="30">
        <v>51.1725888324873</v>
      </c>
      <c r="M13" s="30">
        <v>12.893401015228427</v>
      </c>
      <c r="N13" s="30">
        <v>2.2944162436548226</v>
      </c>
      <c r="O13" s="30">
        <v>2.1015228426395938</v>
      </c>
      <c r="P13" s="30">
        <v>83.258883248730882</v>
      </c>
      <c r="Q13" s="30">
        <v>677.1522842639688</v>
      </c>
      <c r="R13" s="30">
        <v>48.000000000000014</v>
      </c>
      <c r="S13" s="30">
        <v>14.14213197969544</v>
      </c>
      <c r="T13" s="30">
        <v>8.9086294416243668</v>
      </c>
      <c r="U13" s="30">
        <v>693.75634517767639</v>
      </c>
      <c r="V13" s="30">
        <v>530.95939086293947</v>
      </c>
      <c r="W13" s="31">
        <v>700</v>
      </c>
      <c r="X13" s="43" t="s">
        <v>51</v>
      </c>
      <c r="Y13" s="32">
        <v>44994</v>
      </c>
      <c r="Z13" s="46" t="s">
        <v>60</v>
      </c>
      <c r="AA13" s="46" t="s">
        <v>53</v>
      </c>
    </row>
    <row r="14" spans="1:27" ht="16.399999999999999" customHeight="1" x14ac:dyDescent="0.35">
      <c r="A14" s="27" t="s">
        <v>80</v>
      </c>
      <c r="B14" s="27" t="s">
        <v>81</v>
      </c>
      <c r="C14" s="27" t="s">
        <v>82</v>
      </c>
      <c r="D14" s="27" t="s">
        <v>83</v>
      </c>
      <c r="E14" s="28">
        <v>79501</v>
      </c>
      <c r="F14" s="27" t="s">
        <v>84</v>
      </c>
      <c r="G14" s="27" t="s">
        <v>59</v>
      </c>
      <c r="H14" s="27" t="s">
        <v>71</v>
      </c>
      <c r="I14" s="29">
        <v>48.0879310344828</v>
      </c>
      <c r="J14" s="30">
        <v>375.15228426395913</v>
      </c>
      <c r="K14" s="30">
        <v>91.857868020304537</v>
      </c>
      <c r="L14" s="30">
        <v>86.766497461928878</v>
      </c>
      <c r="M14" s="30">
        <v>55.969543147208135</v>
      </c>
      <c r="N14" s="30">
        <v>164.28426395939067</v>
      </c>
      <c r="O14" s="30">
        <v>362.38578680203113</v>
      </c>
      <c r="P14" s="30">
        <v>3.3857868020304571</v>
      </c>
      <c r="Q14" s="30">
        <v>79.690355329948986</v>
      </c>
      <c r="R14" s="30">
        <v>45.64467005076142</v>
      </c>
      <c r="S14" s="30">
        <v>25.436548223350261</v>
      </c>
      <c r="T14" s="30">
        <v>42.162436548223361</v>
      </c>
      <c r="U14" s="30">
        <v>496.50253807106645</v>
      </c>
      <c r="V14" s="30">
        <v>410.54822335025369</v>
      </c>
      <c r="W14" s="31">
        <v>750</v>
      </c>
      <c r="X14" s="43" t="s">
        <v>51</v>
      </c>
      <c r="Y14" s="32">
        <v>45274</v>
      </c>
      <c r="Z14" s="46" t="s">
        <v>60</v>
      </c>
      <c r="AA14" s="46" t="s">
        <v>53</v>
      </c>
    </row>
    <row r="15" spans="1:27" x14ac:dyDescent="0.35">
      <c r="A15" s="27" t="s">
        <v>85</v>
      </c>
      <c r="B15" s="27" t="s">
        <v>86</v>
      </c>
      <c r="C15" s="27" t="s">
        <v>87</v>
      </c>
      <c r="D15" s="27" t="s">
        <v>88</v>
      </c>
      <c r="E15" s="28">
        <v>41005</v>
      </c>
      <c r="F15" s="27" t="s">
        <v>89</v>
      </c>
      <c r="G15" s="27" t="s">
        <v>90</v>
      </c>
      <c r="H15" s="27" t="s">
        <v>50</v>
      </c>
      <c r="I15" s="29">
        <v>36.5</v>
      </c>
      <c r="J15" s="30">
        <v>21.715736040609151</v>
      </c>
      <c r="K15" s="30">
        <v>14.913705583756355</v>
      </c>
      <c r="L15" s="30">
        <v>44.304568527918761</v>
      </c>
      <c r="M15" s="30">
        <v>49.527918781725916</v>
      </c>
      <c r="N15" s="30">
        <v>96.80710659898476</v>
      </c>
      <c r="O15" s="30">
        <v>31.385786802030491</v>
      </c>
      <c r="P15" s="30">
        <v>1.6243654822335025</v>
      </c>
      <c r="Q15" s="30">
        <v>0.64467005076142136</v>
      </c>
      <c r="R15" s="30">
        <v>36.812182741116743</v>
      </c>
      <c r="S15" s="30">
        <v>7.1827411167512674</v>
      </c>
      <c r="T15" s="30">
        <v>7.0406091370558377</v>
      </c>
      <c r="U15" s="30">
        <v>79.426395939086433</v>
      </c>
      <c r="V15" s="30">
        <v>103.60406091370552</v>
      </c>
      <c r="W15" s="31" t="s">
        <v>91</v>
      </c>
      <c r="X15" s="43" t="s">
        <v>51</v>
      </c>
      <c r="Y15" s="32">
        <v>45246</v>
      </c>
      <c r="Z15" s="46" t="s">
        <v>52</v>
      </c>
      <c r="AA15" s="46" t="s">
        <v>53</v>
      </c>
    </row>
    <row r="16" spans="1:27" ht="16.399999999999999" customHeight="1" x14ac:dyDescent="0.35">
      <c r="A16" s="27" t="s">
        <v>92</v>
      </c>
      <c r="B16" s="27" t="s">
        <v>93</v>
      </c>
      <c r="C16" s="27" t="s">
        <v>94</v>
      </c>
      <c r="D16" s="27" t="s">
        <v>95</v>
      </c>
      <c r="E16" s="28">
        <v>939</v>
      </c>
      <c r="F16" s="27" t="s">
        <v>76</v>
      </c>
      <c r="G16" s="27" t="s">
        <v>96</v>
      </c>
      <c r="H16" s="27" t="s">
        <v>50</v>
      </c>
      <c r="I16" s="29">
        <v>7.9629629629629601</v>
      </c>
      <c r="J16" s="30">
        <v>9.1370558375634514E-2</v>
      </c>
      <c r="K16" s="30">
        <v>0.89847715736040623</v>
      </c>
      <c r="L16" s="30">
        <v>2.9035532994923861</v>
      </c>
      <c r="M16" s="30">
        <v>1.6294416243654821</v>
      </c>
      <c r="N16" s="30">
        <v>4.4365482233502531</v>
      </c>
      <c r="O16" s="30">
        <v>1.086294416243655</v>
      </c>
      <c r="P16" s="30">
        <v>0</v>
      </c>
      <c r="Q16" s="30">
        <v>0</v>
      </c>
      <c r="R16" s="30">
        <v>7.1065989847715727E-2</v>
      </c>
      <c r="S16" s="30">
        <v>1.5228426395939087E-2</v>
      </c>
      <c r="T16" s="30">
        <v>0</v>
      </c>
      <c r="U16" s="30">
        <v>5.4365482233502549</v>
      </c>
      <c r="V16" s="30">
        <v>5.0761421319796955</v>
      </c>
      <c r="W16" s="31" t="s">
        <v>91</v>
      </c>
      <c r="X16" s="43" t="s">
        <v>91</v>
      </c>
      <c r="Y16" s="32" t="s">
        <v>91</v>
      </c>
      <c r="Z16" s="46" t="s">
        <v>91</v>
      </c>
      <c r="AA16" s="46" t="s">
        <v>97</v>
      </c>
    </row>
    <row r="17" spans="1:27" x14ac:dyDescent="0.35">
      <c r="A17" s="27" t="s">
        <v>98</v>
      </c>
      <c r="B17" s="27" t="s">
        <v>99</v>
      </c>
      <c r="C17" s="27" t="s">
        <v>100</v>
      </c>
      <c r="D17" s="27" t="s">
        <v>101</v>
      </c>
      <c r="E17" s="28">
        <v>96819</v>
      </c>
      <c r="F17" s="27" t="s">
        <v>102</v>
      </c>
      <c r="G17" s="27" t="s">
        <v>96</v>
      </c>
      <c r="H17" s="27" t="s">
        <v>50</v>
      </c>
      <c r="I17" s="29">
        <v>32.903225806451601</v>
      </c>
      <c r="J17" s="30">
        <v>0.85279187817258895</v>
      </c>
      <c r="K17" s="30">
        <v>7.3096446700507594</v>
      </c>
      <c r="L17" s="30">
        <v>3.7614213197969546</v>
      </c>
      <c r="M17" s="30">
        <v>6.1269035532994929</v>
      </c>
      <c r="N17" s="30">
        <v>11.000000000000005</v>
      </c>
      <c r="O17" s="30">
        <v>4.1979695431472068</v>
      </c>
      <c r="P17" s="30">
        <v>1.1928934010152283</v>
      </c>
      <c r="Q17" s="30">
        <v>1.6598984771573604</v>
      </c>
      <c r="R17" s="30">
        <v>10.360406091370564</v>
      </c>
      <c r="S17" s="30">
        <v>0.72588832487309651</v>
      </c>
      <c r="T17" s="30">
        <v>0.34517766497461932</v>
      </c>
      <c r="U17" s="30">
        <v>6.6192893401015205</v>
      </c>
      <c r="V17" s="30">
        <v>14.152284263959398</v>
      </c>
      <c r="W17" s="31" t="s">
        <v>91</v>
      </c>
      <c r="X17" s="43" t="s">
        <v>91</v>
      </c>
      <c r="Y17" s="34" t="s">
        <v>91</v>
      </c>
      <c r="Z17" s="44" t="s">
        <v>91</v>
      </c>
      <c r="AA17" s="44" t="s">
        <v>91</v>
      </c>
    </row>
    <row r="18" spans="1:27" x14ac:dyDescent="0.35">
      <c r="A18" s="27" t="s">
        <v>103</v>
      </c>
      <c r="B18" s="27" t="s">
        <v>104</v>
      </c>
      <c r="C18" s="27" t="s">
        <v>105</v>
      </c>
      <c r="D18" s="27" t="s">
        <v>106</v>
      </c>
      <c r="E18" s="28">
        <v>14020</v>
      </c>
      <c r="F18" s="27" t="s">
        <v>107</v>
      </c>
      <c r="G18" s="27" t="s">
        <v>108</v>
      </c>
      <c r="H18" s="27" t="s">
        <v>50</v>
      </c>
      <c r="I18" s="29">
        <v>57.9474616292798</v>
      </c>
      <c r="J18" s="30">
        <v>232.97461928933831</v>
      </c>
      <c r="K18" s="30">
        <v>35.989847715736062</v>
      </c>
      <c r="L18" s="30">
        <v>94.807106598984717</v>
      </c>
      <c r="M18" s="30">
        <v>165.92385786802038</v>
      </c>
      <c r="N18" s="30">
        <v>249.21319796954296</v>
      </c>
      <c r="O18" s="30">
        <v>280.47715736040516</v>
      </c>
      <c r="P18" s="30">
        <v>0</v>
      </c>
      <c r="Q18" s="30">
        <v>5.076142131979695E-3</v>
      </c>
      <c r="R18" s="30">
        <v>135.1624365482233</v>
      </c>
      <c r="S18" s="30">
        <v>20.48223350253808</v>
      </c>
      <c r="T18" s="30">
        <v>9.1218274111675139</v>
      </c>
      <c r="U18" s="30">
        <v>364.92893401015169</v>
      </c>
      <c r="V18" s="30">
        <v>400.52284263959217</v>
      </c>
      <c r="W18" s="31">
        <v>400</v>
      </c>
      <c r="X18" s="43" t="s">
        <v>51</v>
      </c>
      <c r="Y18" s="32">
        <v>45225</v>
      </c>
      <c r="Z18" s="46" t="s">
        <v>60</v>
      </c>
      <c r="AA18" s="46" t="s">
        <v>53</v>
      </c>
    </row>
    <row r="19" spans="1:27" ht="16.399999999999999" customHeight="1" x14ac:dyDescent="0.35">
      <c r="A19" s="27" t="s">
        <v>109</v>
      </c>
      <c r="B19" s="27" t="s">
        <v>110</v>
      </c>
      <c r="C19" s="27" t="s">
        <v>111</v>
      </c>
      <c r="D19" s="27" t="s">
        <v>64</v>
      </c>
      <c r="E19" s="28">
        <v>93301</v>
      </c>
      <c r="F19" s="27" t="s">
        <v>102</v>
      </c>
      <c r="G19" s="27" t="s">
        <v>66</v>
      </c>
      <c r="H19" s="27" t="s">
        <v>50</v>
      </c>
      <c r="I19" s="29">
        <v>199.193548387097</v>
      </c>
      <c r="J19" s="30">
        <v>1.015228426395939E-2</v>
      </c>
      <c r="K19" s="30">
        <v>0.91878172588832474</v>
      </c>
      <c r="L19" s="30">
        <v>14.101522842639595</v>
      </c>
      <c r="M19" s="30">
        <v>30.756345177664965</v>
      </c>
      <c r="N19" s="30">
        <v>45.786802030456819</v>
      </c>
      <c r="O19" s="30">
        <v>0</v>
      </c>
      <c r="P19" s="30">
        <v>0</v>
      </c>
      <c r="Q19" s="30">
        <v>0</v>
      </c>
      <c r="R19" s="30">
        <v>28.385786802030449</v>
      </c>
      <c r="S19" s="30">
        <v>1.7563451776649748</v>
      </c>
      <c r="T19" s="30">
        <v>0</v>
      </c>
      <c r="U19" s="30">
        <v>15.644670050761423</v>
      </c>
      <c r="V19" s="30">
        <v>36.807106598984753</v>
      </c>
      <c r="W19" s="31">
        <v>320</v>
      </c>
      <c r="X19" s="43" t="s">
        <v>51</v>
      </c>
      <c r="Y19" s="32">
        <v>45302</v>
      </c>
      <c r="Z19" s="46" t="s">
        <v>60</v>
      </c>
      <c r="AA19" s="46" t="s">
        <v>53</v>
      </c>
    </row>
    <row r="20" spans="1:27" ht="16.399999999999999" customHeight="1" x14ac:dyDescent="0.35">
      <c r="A20" s="27" t="s">
        <v>112</v>
      </c>
      <c r="B20" s="27" t="s">
        <v>113</v>
      </c>
      <c r="C20" s="27" t="s">
        <v>63</v>
      </c>
      <c r="D20" s="27" t="s">
        <v>64</v>
      </c>
      <c r="E20" s="28">
        <v>92301</v>
      </c>
      <c r="F20" s="27" t="s">
        <v>65</v>
      </c>
      <c r="G20" s="27" t="s">
        <v>66</v>
      </c>
      <c r="H20" s="27" t="s">
        <v>50</v>
      </c>
      <c r="I20" s="29">
        <v>24.5199355618204</v>
      </c>
      <c r="J20" s="30">
        <v>180.39593908629402</v>
      </c>
      <c r="K20" s="30">
        <v>13.385786802030454</v>
      </c>
      <c r="L20" s="30">
        <v>77.416243654822367</v>
      </c>
      <c r="M20" s="30">
        <v>113.35025380710655</v>
      </c>
      <c r="N20" s="30">
        <v>188.30456852791863</v>
      </c>
      <c r="O20" s="30">
        <v>194.43654822334952</v>
      </c>
      <c r="P20" s="30">
        <v>1.8071065989847717</v>
      </c>
      <c r="Q20" s="30">
        <v>0</v>
      </c>
      <c r="R20" s="30">
        <v>111.4467005076142</v>
      </c>
      <c r="S20" s="30">
        <v>29.624365482233507</v>
      </c>
      <c r="T20" s="30">
        <v>7.2131979695431472</v>
      </c>
      <c r="U20" s="30">
        <v>236.26395939086211</v>
      </c>
      <c r="V20" s="30">
        <v>261.23857868020019</v>
      </c>
      <c r="W20" s="31">
        <v>480</v>
      </c>
      <c r="X20" s="43" t="s">
        <v>51</v>
      </c>
      <c r="Y20" s="32">
        <v>45351</v>
      </c>
      <c r="Z20" s="46" t="s">
        <v>60</v>
      </c>
      <c r="AA20" s="46" t="s">
        <v>53</v>
      </c>
    </row>
    <row r="21" spans="1:27" x14ac:dyDescent="0.35">
      <c r="A21" s="27" t="s">
        <v>114</v>
      </c>
      <c r="B21" s="27" t="s">
        <v>115</v>
      </c>
      <c r="C21" s="27" t="s">
        <v>116</v>
      </c>
      <c r="D21" s="27" t="s">
        <v>117</v>
      </c>
      <c r="E21" s="28">
        <v>49014</v>
      </c>
      <c r="F21" s="27" t="s">
        <v>118</v>
      </c>
      <c r="G21" s="27" t="s">
        <v>49</v>
      </c>
      <c r="H21" s="27" t="s">
        <v>50</v>
      </c>
      <c r="I21" s="29">
        <v>53.6086956521739</v>
      </c>
      <c r="J21" s="30">
        <v>69.857868020304537</v>
      </c>
      <c r="K21" s="30">
        <v>15.588832487309649</v>
      </c>
      <c r="L21" s="30">
        <v>25.091370558375644</v>
      </c>
      <c r="M21" s="30">
        <v>17.847715736040612</v>
      </c>
      <c r="N21" s="30">
        <v>49.426395939086305</v>
      </c>
      <c r="O21" s="30">
        <v>57.827411167512686</v>
      </c>
      <c r="P21" s="30">
        <v>4.3553299492385786</v>
      </c>
      <c r="Q21" s="30">
        <v>16.776649746192906</v>
      </c>
      <c r="R21" s="30">
        <v>18.949238578680209</v>
      </c>
      <c r="S21" s="30">
        <v>10.893401015228427</v>
      </c>
      <c r="T21" s="30">
        <v>15.299492385786806</v>
      </c>
      <c r="U21" s="30">
        <v>83.243654822334975</v>
      </c>
      <c r="V21" s="30">
        <v>95.081218274111663</v>
      </c>
      <c r="W21" s="33">
        <v>75</v>
      </c>
      <c r="X21" s="43" t="s">
        <v>51</v>
      </c>
      <c r="Y21" s="32">
        <v>45029</v>
      </c>
      <c r="Z21" s="46" t="s">
        <v>52</v>
      </c>
      <c r="AA21" s="46" t="s">
        <v>53</v>
      </c>
    </row>
    <row r="22" spans="1:27" x14ac:dyDescent="0.35">
      <c r="A22" s="27" t="s">
        <v>119</v>
      </c>
      <c r="B22" s="27" t="s">
        <v>120</v>
      </c>
      <c r="C22" s="27" t="s">
        <v>121</v>
      </c>
      <c r="D22" s="27" t="s">
        <v>122</v>
      </c>
      <c r="E22" s="28">
        <v>22427</v>
      </c>
      <c r="F22" s="27" t="s">
        <v>123</v>
      </c>
      <c r="G22" s="27" t="s">
        <v>59</v>
      </c>
      <c r="H22" s="27" t="s">
        <v>50</v>
      </c>
      <c r="I22" s="29">
        <v>56.970074812967603</v>
      </c>
      <c r="J22" s="30">
        <v>95.80710659898466</v>
      </c>
      <c r="K22" s="30">
        <v>32.263959390862951</v>
      </c>
      <c r="L22" s="30">
        <v>50.451776649746151</v>
      </c>
      <c r="M22" s="30">
        <v>73.639593908629422</v>
      </c>
      <c r="N22" s="30">
        <v>139.29441624365489</v>
      </c>
      <c r="O22" s="30">
        <v>112.86802030456835</v>
      </c>
      <c r="P22" s="30">
        <v>0</v>
      </c>
      <c r="Q22" s="30">
        <v>0</v>
      </c>
      <c r="R22" s="30">
        <v>41.984771573604043</v>
      </c>
      <c r="S22" s="30">
        <v>28.081218274111674</v>
      </c>
      <c r="T22" s="30">
        <v>17.340101522842641</v>
      </c>
      <c r="U22" s="30">
        <v>164.75634517766477</v>
      </c>
      <c r="V22" s="30">
        <v>152.89340101522828</v>
      </c>
      <c r="W22" s="31">
        <v>224</v>
      </c>
      <c r="X22" s="43" t="s">
        <v>51</v>
      </c>
      <c r="Y22" s="32">
        <v>45302</v>
      </c>
      <c r="Z22" s="46" t="s">
        <v>60</v>
      </c>
      <c r="AA22" s="46" t="s">
        <v>53</v>
      </c>
    </row>
    <row r="23" spans="1:27" ht="16.399999999999999" customHeight="1" x14ac:dyDescent="0.35">
      <c r="A23" s="27" t="s">
        <v>124</v>
      </c>
      <c r="B23" s="27" t="s">
        <v>125</v>
      </c>
      <c r="C23" s="27" t="s">
        <v>126</v>
      </c>
      <c r="D23" s="27" t="s">
        <v>127</v>
      </c>
      <c r="E23" s="28">
        <v>85232</v>
      </c>
      <c r="F23" s="27" t="s">
        <v>128</v>
      </c>
      <c r="G23" s="27" t="s">
        <v>90</v>
      </c>
      <c r="H23" s="27" t="s">
        <v>71</v>
      </c>
      <c r="I23" s="29">
        <v>45.539385847797099</v>
      </c>
      <c r="J23" s="30">
        <v>62.517766497461885</v>
      </c>
      <c r="K23" s="30">
        <v>32.218274111675136</v>
      </c>
      <c r="L23" s="30">
        <v>141.60913705583755</v>
      </c>
      <c r="M23" s="30">
        <v>134.54314720812167</v>
      </c>
      <c r="N23" s="30">
        <v>249.45685279187768</v>
      </c>
      <c r="O23" s="30">
        <v>121.12690355329926</v>
      </c>
      <c r="P23" s="30">
        <v>0.3045685279187817</v>
      </c>
      <c r="Q23" s="30">
        <v>0</v>
      </c>
      <c r="R23" s="30">
        <v>72.208121827411105</v>
      </c>
      <c r="S23" s="30">
        <v>19.375634517766503</v>
      </c>
      <c r="T23" s="30">
        <v>13.659898477157363</v>
      </c>
      <c r="U23" s="30">
        <v>265.64467005076068</v>
      </c>
      <c r="V23" s="30">
        <v>273.73096446700458</v>
      </c>
      <c r="W23" s="31" t="s">
        <v>91</v>
      </c>
      <c r="X23" s="43" t="s">
        <v>51</v>
      </c>
      <c r="Y23" s="32">
        <v>45267</v>
      </c>
      <c r="Z23" s="46" t="s">
        <v>52</v>
      </c>
      <c r="AA23" s="46" t="s">
        <v>53</v>
      </c>
    </row>
    <row r="24" spans="1:27" x14ac:dyDescent="0.35">
      <c r="A24" s="27" t="s">
        <v>129</v>
      </c>
      <c r="B24" s="27" t="s">
        <v>130</v>
      </c>
      <c r="C24" s="27" t="s">
        <v>131</v>
      </c>
      <c r="D24" s="27" t="s">
        <v>83</v>
      </c>
      <c r="E24" s="28">
        <v>76574</v>
      </c>
      <c r="F24" s="27" t="s">
        <v>132</v>
      </c>
      <c r="G24" s="27" t="s">
        <v>59</v>
      </c>
      <c r="H24" s="27" t="s">
        <v>71</v>
      </c>
      <c r="I24" s="29">
        <v>52.731322823851997</v>
      </c>
      <c r="J24" s="30">
        <v>193.578680203045</v>
      </c>
      <c r="K24" s="30">
        <v>42.16243654822334</v>
      </c>
      <c r="L24" s="30">
        <v>82.862944162436605</v>
      </c>
      <c r="M24" s="30">
        <v>108.46700507614207</v>
      </c>
      <c r="N24" s="30">
        <v>183.38578680203011</v>
      </c>
      <c r="O24" s="30">
        <v>243.68527918781623</v>
      </c>
      <c r="P24" s="30">
        <v>0</v>
      </c>
      <c r="Q24" s="30">
        <v>0</v>
      </c>
      <c r="R24" s="30">
        <v>56.182741116751231</v>
      </c>
      <c r="S24" s="30">
        <v>35.208121827411176</v>
      </c>
      <c r="T24" s="30">
        <v>59.395939086294391</v>
      </c>
      <c r="U24" s="30">
        <v>276.28426395938965</v>
      </c>
      <c r="V24" s="30">
        <v>347.63959390862925</v>
      </c>
      <c r="W24" s="31">
        <v>461</v>
      </c>
      <c r="X24" s="43" t="s">
        <v>51</v>
      </c>
      <c r="Y24" s="32">
        <v>45274</v>
      </c>
      <c r="Z24" s="46" t="s">
        <v>60</v>
      </c>
      <c r="AA24" s="46" t="s">
        <v>53</v>
      </c>
    </row>
    <row r="25" spans="1:27" x14ac:dyDescent="0.35">
      <c r="A25" s="27" t="s">
        <v>133</v>
      </c>
      <c r="B25" s="27" t="s">
        <v>134</v>
      </c>
      <c r="C25" s="27" t="s">
        <v>135</v>
      </c>
      <c r="D25" s="27" t="s">
        <v>64</v>
      </c>
      <c r="E25" s="28">
        <v>92154</v>
      </c>
      <c r="F25" s="27" t="s">
        <v>136</v>
      </c>
      <c r="G25" s="27" t="s">
        <v>66</v>
      </c>
      <c r="H25" s="27" t="s">
        <v>50</v>
      </c>
      <c r="I25" s="29">
        <v>63.565054691997702</v>
      </c>
      <c r="J25" s="30">
        <v>967.84263959390751</v>
      </c>
      <c r="K25" s="30">
        <v>117.63959390862937</v>
      </c>
      <c r="L25" s="30">
        <v>65.390862944162407</v>
      </c>
      <c r="M25" s="30">
        <v>100.01522842639599</v>
      </c>
      <c r="N25" s="30">
        <v>257.22335025380698</v>
      </c>
      <c r="O25" s="30">
        <v>749.99999999999989</v>
      </c>
      <c r="P25" s="30">
        <v>23.604060913705585</v>
      </c>
      <c r="Q25" s="30">
        <v>220.06091370558326</v>
      </c>
      <c r="R25" s="30">
        <v>145.70050761421319</v>
      </c>
      <c r="S25" s="30">
        <v>43.847715736040598</v>
      </c>
      <c r="T25" s="30">
        <v>49.309644670050744</v>
      </c>
      <c r="U25" s="30">
        <v>1012.0304568527908</v>
      </c>
      <c r="V25" s="30">
        <v>668.50761421319839</v>
      </c>
      <c r="W25" s="31">
        <v>750</v>
      </c>
      <c r="X25" s="43" t="s">
        <v>51</v>
      </c>
      <c r="Y25" s="32">
        <v>45232</v>
      </c>
      <c r="Z25" s="46" t="s">
        <v>60</v>
      </c>
      <c r="AA25" s="46" t="s">
        <v>53</v>
      </c>
    </row>
    <row r="26" spans="1:27" x14ac:dyDescent="0.35">
      <c r="A26" s="27" t="s">
        <v>137</v>
      </c>
      <c r="B26" s="27" t="s">
        <v>138</v>
      </c>
      <c r="C26" s="27" t="s">
        <v>139</v>
      </c>
      <c r="D26" s="27" t="s">
        <v>140</v>
      </c>
      <c r="E26" s="28">
        <v>66845</v>
      </c>
      <c r="F26" s="27" t="s">
        <v>89</v>
      </c>
      <c r="G26" s="27" t="s">
        <v>49</v>
      </c>
      <c r="H26" s="27" t="s">
        <v>50</v>
      </c>
      <c r="I26" s="29">
        <v>28.572580645161299</v>
      </c>
      <c r="J26" s="30">
        <v>7.3857868020304567</v>
      </c>
      <c r="K26" s="30">
        <v>13.812182741116755</v>
      </c>
      <c r="L26" s="30">
        <v>33.73096446700508</v>
      </c>
      <c r="M26" s="30">
        <v>21.812182741116761</v>
      </c>
      <c r="N26" s="30">
        <v>48.944162436548261</v>
      </c>
      <c r="O26" s="30">
        <v>21.624365482233507</v>
      </c>
      <c r="P26" s="30">
        <v>4.6700507614213205</v>
      </c>
      <c r="Q26" s="30">
        <v>1.5025380710659899</v>
      </c>
      <c r="R26" s="30">
        <v>18.710659898477161</v>
      </c>
      <c r="S26" s="30">
        <v>5.0659898477157359</v>
      </c>
      <c r="T26" s="30">
        <v>9.695431472081216</v>
      </c>
      <c r="U26" s="30">
        <v>43.269035532994906</v>
      </c>
      <c r="V26" s="30">
        <v>65.847715736040712</v>
      </c>
      <c r="W26" s="31" t="s">
        <v>91</v>
      </c>
      <c r="X26" s="43" t="s">
        <v>51</v>
      </c>
      <c r="Y26" s="32">
        <v>45001</v>
      </c>
      <c r="Z26" s="46" t="s">
        <v>52</v>
      </c>
      <c r="AA26" s="46" t="s">
        <v>53</v>
      </c>
    </row>
    <row r="27" spans="1:27" ht="16.399999999999999" customHeight="1" x14ac:dyDescent="0.35">
      <c r="A27" s="27" t="s">
        <v>141</v>
      </c>
      <c r="B27" s="27" t="s">
        <v>142</v>
      </c>
      <c r="C27" s="27" t="s">
        <v>143</v>
      </c>
      <c r="D27" s="27" t="s">
        <v>117</v>
      </c>
      <c r="E27" s="28">
        <v>49783</v>
      </c>
      <c r="F27" s="27" t="s">
        <v>118</v>
      </c>
      <c r="G27" s="27" t="s">
        <v>49</v>
      </c>
      <c r="H27" s="27" t="s">
        <v>50</v>
      </c>
      <c r="I27" s="29">
        <v>69.400000000000006</v>
      </c>
      <c r="J27" s="30">
        <v>7.2842639593908629</v>
      </c>
      <c r="K27" s="30">
        <v>0.67512690355329952</v>
      </c>
      <c r="L27" s="30">
        <v>1.2893401015228425</v>
      </c>
      <c r="M27" s="30">
        <v>2.4568527918781728</v>
      </c>
      <c r="N27" s="30">
        <v>3.8274111675126909</v>
      </c>
      <c r="O27" s="30">
        <v>7.8781725888324869</v>
      </c>
      <c r="P27" s="30">
        <v>0</v>
      </c>
      <c r="Q27" s="30">
        <v>0</v>
      </c>
      <c r="R27" s="30">
        <v>1.1776649746192893</v>
      </c>
      <c r="S27" s="30">
        <v>0</v>
      </c>
      <c r="T27" s="30">
        <v>0.57360406091370564</v>
      </c>
      <c r="U27" s="30">
        <v>9.9543147208121852</v>
      </c>
      <c r="V27" s="30">
        <v>9.5431472081218285</v>
      </c>
      <c r="W27" s="31" t="s">
        <v>91</v>
      </c>
      <c r="X27" s="43" t="s">
        <v>51</v>
      </c>
      <c r="Y27" s="32">
        <v>45057</v>
      </c>
      <c r="Z27" s="46" t="s">
        <v>52</v>
      </c>
      <c r="AA27" s="46" t="s">
        <v>53</v>
      </c>
    </row>
    <row r="28" spans="1:27" ht="16.399999999999999" customHeight="1" x14ac:dyDescent="0.35">
      <c r="A28" s="27" t="s">
        <v>144</v>
      </c>
      <c r="B28" s="27" t="s">
        <v>145</v>
      </c>
      <c r="C28" s="27" t="s">
        <v>146</v>
      </c>
      <c r="D28" s="27" t="s">
        <v>147</v>
      </c>
      <c r="E28" s="28">
        <v>87021</v>
      </c>
      <c r="F28" s="27" t="s">
        <v>148</v>
      </c>
      <c r="G28" s="27" t="s">
        <v>49</v>
      </c>
      <c r="H28" s="27" t="s">
        <v>71</v>
      </c>
      <c r="I28" s="29">
        <v>32.625</v>
      </c>
      <c r="J28" s="30">
        <v>178.34517766497427</v>
      </c>
      <c r="K28" s="30">
        <v>3.5685279187817271</v>
      </c>
      <c r="L28" s="30">
        <v>0.43654822335025378</v>
      </c>
      <c r="M28" s="30">
        <v>2.030456852791878E-2</v>
      </c>
      <c r="N28" s="30">
        <v>6.0812182741116736</v>
      </c>
      <c r="O28" s="30">
        <v>176.2893401015225</v>
      </c>
      <c r="P28" s="30">
        <v>0</v>
      </c>
      <c r="Q28" s="30">
        <v>0</v>
      </c>
      <c r="R28" s="30">
        <v>0</v>
      </c>
      <c r="S28" s="30">
        <v>1.7411167512690358</v>
      </c>
      <c r="T28" s="30">
        <v>0.9949238578680204</v>
      </c>
      <c r="U28" s="30">
        <v>179.63451776649708</v>
      </c>
      <c r="V28" s="30">
        <v>173.04060913705544</v>
      </c>
      <c r="W28" s="31" t="s">
        <v>91</v>
      </c>
      <c r="X28" s="43" t="s">
        <v>51</v>
      </c>
      <c r="Y28" s="32">
        <v>45351</v>
      </c>
      <c r="Z28" s="46" t="s">
        <v>60</v>
      </c>
      <c r="AA28" s="46" t="s">
        <v>53</v>
      </c>
    </row>
    <row r="29" spans="1:27" ht="16.399999999999999" customHeight="1" x14ac:dyDescent="0.35">
      <c r="A29" s="27" t="s">
        <v>149</v>
      </c>
      <c r="B29" s="27" t="s">
        <v>150</v>
      </c>
      <c r="C29" s="27" t="s">
        <v>151</v>
      </c>
      <c r="D29" s="27" t="s">
        <v>152</v>
      </c>
      <c r="E29" s="28">
        <v>47834</v>
      </c>
      <c r="F29" s="27" t="s">
        <v>89</v>
      </c>
      <c r="G29" s="27" t="s">
        <v>90</v>
      </c>
      <c r="H29" s="27" t="s">
        <v>50</v>
      </c>
      <c r="I29" s="29">
        <v>8.3161676646706599</v>
      </c>
      <c r="J29" s="30">
        <v>6.3451776649746314</v>
      </c>
      <c r="K29" s="30">
        <v>5.9847715736040623</v>
      </c>
      <c r="L29" s="30">
        <v>12.380710659898492</v>
      </c>
      <c r="M29" s="30">
        <v>11.543147208121837</v>
      </c>
      <c r="N29" s="30">
        <v>23.527918781725948</v>
      </c>
      <c r="O29" s="30">
        <v>11.751269035533021</v>
      </c>
      <c r="P29" s="30">
        <v>0.61928934010152292</v>
      </c>
      <c r="Q29" s="30">
        <v>0.35532994923857869</v>
      </c>
      <c r="R29" s="30">
        <v>5.5482233502538092</v>
      </c>
      <c r="S29" s="30">
        <v>2.0558375634517763</v>
      </c>
      <c r="T29" s="30">
        <v>3.0456852791878166</v>
      </c>
      <c r="U29" s="30">
        <v>25.604060913705659</v>
      </c>
      <c r="V29" s="30">
        <v>26.395939086294501</v>
      </c>
      <c r="W29" s="31" t="s">
        <v>91</v>
      </c>
      <c r="X29" s="43" t="s">
        <v>51</v>
      </c>
      <c r="Y29" s="32">
        <v>45302</v>
      </c>
      <c r="Z29" s="46" t="s">
        <v>52</v>
      </c>
      <c r="AA29" s="46" t="s">
        <v>53</v>
      </c>
    </row>
    <row r="30" spans="1:27" ht="16.399999999999999" customHeight="1" x14ac:dyDescent="0.35">
      <c r="A30" s="27" t="s">
        <v>153</v>
      </c>
      <c r="B30" s="27" t="s">
        <v>154</v>
      </c>
      <c r="C30" s="27" t="s">
        <v>155</v>
      </c>
      <c r="D30" s="27" t="s">
        <v>106</v>
      </c>
      <c r="E30" s="28">
        <v>12901</v>
      </c>
      <c r="F30" s="27" t="s">
        <v>107</v>
      </c>
      <c r="G30" s="27" t="s">
        <v>90</v>
      </c>
      <c r="H30" s="27" t="s">
        <v>50</v>
      </c>
      <c r="I30" s="29">
        <v>5.7796610169491496</v>
      </c>
      <c r="J30" s="30">
        <v>0.27918781725888325</v>
      </c>
      <c r="K30" s="30">
        <v>0.32994923857868014</v>
      </c>
      <c r="L30" s="30">
        <v>1.360406091370558</v>
      </c>
      <c r="M30" s="30">
        <v>0.42639593908629436</v>
      </c>
      <c r="N30" s="30">
        <v>0.47715736040609136</v>
      </c>
      <c r="O30" s="30">
        <v>0.97461928934010156</v>
      </c>
      <c r="P30" s="30">
        <v>0.6649746192893401</v>
      </c>
      <c r="Q30" s="30">
        <v>0.27918781725888325</v>
      </c>
      <c r="R30" s="30">
        <v>0.6649746192893401</v>
      </c>
      <c r="S30" s="30">
        <v>0</v>
      </c>
      <c r="T30" s="30">
        <v>0</v>
      </c>
      <c r="U30" s="30">
        <v>1.7309644670050759</v>
      </c>
      <c r="V30" s="30">
        <v>1.6192893401015225</v>
      </c>
      <c r="W30" s="31" t="s">
        <v>91</v>
      </c>
      <c r="X30" s="43" t="s">
        <v>51</v>
      </c>
      <c r="Y30" s="32" t="s">
        <v>97</v>
      </c>
      <c r="Z30" s="46" t="s">
        <v>156</v>
      </c>
      <c r="AA30" s="46" t="s">
        <v>53</v>
      </c>
    </row>
    <row r="31" spans="1:27" x14ac:dyDescent="0.35">
      <c r="A31" s="27" t="s">
        <v>157</v>
      </c>
      <c r="B31" s="27" t="s">
        <v>158</v>
      </c>
      <c r="C31" s="27" t="s">
        <v>159</v>
      </c>
      <c r="D31" s="27" t="s">
        <v>160</v>
      </c>
      <c r="E31" s="28">
        <v>17748</v>
      </c>
      <c r="F31" s="27" t="s">
        <v>161</v>
      </c>
      <c r="G31" s="27" t="s">
        <v>90</v>
      </c>
      <c r="H31" s="27" t="s">
        <v>71</v>
      </c>
      <c r="I31" s="29">
        <v>56.747422680412399</v>
      </c>
      <c r="J31" s="30">
        <v>2.6040609137055837</v>
      </c>
      <c r="K31" s="30">
        <v>9.4720812182741128</v>
      </c>
      <c r="L31" s="30">
        <v>32.2030456852792</v>
      </c>
      <c r="M31" s="30">
        <v>13.74111675126904</v>
      </c>
      <c r="N31" s="30">
        <v>54.192893401015233</v>
      </c>
      <c r="O31" s="30">
        <v>2.6497461928934012</v>
      </c>
      <c r="P31" s="30">
        <v>0</v>
      </c>
      <c r="Q31" s="30">
        <v>1.1776649746192893</v>
      </c>
      <c r="R31" s="30">
        <v>18.309644670050762</v>
      </c>
      <c r="S31" s="30">
        <v>15.472081218274111</v>
      </c>
      <c r="T31" s="30">
        <v>0.28934010152284262</v>
      </c>
      <c r="U31" s="30">
        <v>23.949238578680223</v>
      </c>
      <c r="V31" s="30">
        <v>52.451776649746193</v>
      </c>
      <c r="W31" s="31" t="s">
        <v>91</v>
      </c>
      <c r="X31" s="43" t="s">
        <v>51</v>
      </c>
      <c r="Y31" s="32">
        <v>45316</v>
      </c>
      <c r="Z31" s="46" t="s">
        <v>52</v>
      </c>
      <c r="AA31" s="46" t="s">
        <v>53</v>
      </c>
    </row>
    <row r="32" spans="1:27" ht="16.399999999999999" customHeight="1" x14ac:dyDescent="0.35">
      <c r="A32" s="27" t="s">
        <v>162</v>
      </c>
      <c r="B32" s="27" t="s">
        <v>163</v>
      </c>
      <c r="C32" s="27" t="s">
        <v>164</v>
      </c>
      <c r="D32" s="27" t="s">
        <v>75</v>
      </c>
      <c r="E32" s="28">
        <v>34112</v>
      </c>
      <c r="F32" s="27" t="s">
        <v>76</v>
      </c>
      <c r="G32" s="27" t="s">
        <v>49</v>
      </c>
      <c r="H32" s="27" t="s">
        <v>50</v>
      </c>
      <c r="I32" s="29">
        <v>3.0732673267326698</v>
      </c>
      <c r="J32" s="30">
        <v>2.7461928934010116</v>
      </c>
      <c r="K32" s="30">
        <v>1.2335025380710656</v>
      </c>
      <c r="L32" s="30">
        <v>2.2030456852791866</v>
      </c>
      <c r="M32" s="30">
        <v>1.6294416243654823</v>
      </c>
      <c r="N32" s="30">
        <v>5.3045685279187804</v>
      </c>
      <c r="O32" s="30">
        <v>2.2131979695431472</v>
      </c>
      <c r="P32" s="30">
        <v>0.14720812182741116</v>
      </c>
      <c r="Q32" s="30">
        <v>0.14720812182741114</v>
      </c>
      <c r="R32" s="30">
        <v>0.18781725888324874</v>
      </c>
      <c r="S32" s="30">
        <v>0.13197969543147206</v>
      </c>
      <c r="T32" s="30">
        <v>8.6294416243654831E-2</v>
      </c>
      <c r="U32" s="30">
        <v>7.4060913705583866</v>
      </c>
      <c r="V32" s="30">
        <v>5.7969543147208169</v>
      </c>
      <c r="W32" s="31" t="s">
        <v>91</v>
      </c>
      <c r="X32" s="43" t="s">
        <v>51</v>
      </c>
      <c r="Y32" s="32">
        <v>45029</v>
      </c>
      <c r="Z32" s="46" t="s">
        <v>52</v>
      </c>
      <c r="AA32" s="46" t="s">
        <v>53</v>
      </c>
    </row>
    <row r="33" spans="1:27" ht="16.399999999999999" customHeight="1" x14ac:dyDescent="0.35">
      <c r="A33" s="27" t="s">
        <v>165</v>
      </c>
      <c r="B33" s="27" t="s">
        <v>166</v>
      </c>
      <c r="C33" s="27" t="s">
        <v>167</v>
      </c>
      <c r="D33" s="27" t="s">
        <v>168</v>
      </c>
      <c r="E33" s="28">
        <v>98421</v>
      </c>
      <c r="F33" s="27" t="s">
        <v>169</v>
      </c>
      <c r="G33" s="27" t="s">
        <v>66</v>
      </c>
      <c r="H33" s="27" t="s">
        <v>50</v>
      </c>
      <c r="I33" s="29">
        <v>76.519911504424797</v>
      </c>
      <c r="J33" s="30">
        <v>481.63451776649759</v>
      </c>
      <c r="K33" s="30">
        <v>59.045685279187794</v>
      </c>
      <c r="L33" s="30">
        <v>112.0558375634518</v>
      </c>
      <c r="M33" s="30">
        <v>117.02538071065992</v>
      </c>
      <c r="N33" s="30">
        <v>241.2131979695431</v>
      </c>
      <c r="O33" s="30">
        <v>397.45177664974642</v>
      </c>
      <c r="P33" s="30">
        <v>36.994923857868002</v>
      </c>
      <c r="Q33" s="30">
        <v>94.101522842639582</v>
      </c>
      <c r="R33" s="30">
        <v>139.90355329949227</v>
      </c>
      <c r="S33" s="30">
        <v>28.558375634517773</v>
      </c>
      <c r="T33" s="30">
        <v>12.350253807106599</v>
      </c>
      <c r="U33" s="30">
        <v>588.94923857867866</v>
      </c>
      <c r="V33" s="30">
        <v>646.26395939086444</v>
      </c>
      <c r="W33" s="31">
        <v>1181</v>
      </c>
      <c r="X33" s="43" t="s">
        <v>51</v>
      </c>
      <c r="Y33" s="32">
        <v>45316</v>
      </c>
      <c r="Z33" s="46" t="s">
        <v>60</v>
      </c>
      <c r="AA33" s="46" t="s">
        <v>53</v>
      </c>
    </row>
    <row r="34" spans="1:27" ht="16.399999999999999" customHeight="1" x14ac:dyDescent="0.35">
      <c r="A34" s="27" t="s">
        <v>170</v>
      </c>
      <c r="B34" s="27" t="s">
        <v>171</v>
      </c>
      <c r="C34" s="27" t="s">
        <v>172</v>
      </c>
      <c r="D34" s="27" t="s">
        <v>173</v>
      </c>
      <c r="E34" s="28">
        <v>4102</v>
      </c>
      <c r="F34" s="27" t="s">
        <v>174</v>
      </c>
      <c r="G34" s="27" t="s">
        <v>90</v>
      </c>
      <c r="H34" s="27" t="s">
        <v>50</v>
      </c>
      <c r="I34" s="29">
        <v>5.1100917431192698</v>
      </c>
      <c r="J34" s="30">
        <v>1.350253807106599</v>
      </c>
      <c r="K34" s="30">
        <v>0.73096446700507611</v>
      </c>
      <c r="L34" s="30">
        <v>0.63959390862944154</v>
      </c>
      <c r="M34" s="30">
        <v>0.11167512690355332</v>
      </c>
      <c r="N34" s="30">
        <v>1.1116751269035534</v>
      </c>
      <c r="O34" s="30">
        <v>1.7005076142131981</v>
      </c>
      <c r="P34" s="30">
        <v>0</v>
      </c>
      <c r="Q34" s="30">
        <v>2.030456852791878E-2</v>
      </c>
      <c r="R34" s="30">
        <v>0</v>
      </c>
      <c r="S34" s="30">
        <v>0</v>
      </c>
      <c r="T34" s="30">
        <v>0</v>
      </c>
      <c r="U34" s="30">
        <v>2.8324873096446694</v>
      </c>
      <c r="V34" s="30">
        <v>1.7055837563451779</v>
      </c>
      <c r="W34" s="31" t="s">
        <v>91</v>
      </c>
      <c r="X34" s="43" t="s">
        <v>51</v>
      </c>
      <c r="Y34" s="32">
        <v>45197</v>
      </c>
      <c r="Z34" s="46" t="s">
        <v>52</v>
      </c>
      <c r="AA34" s="46" t="s">
        <v>53</v>
      </c>
    </row>
    <row r="35" spans="1:27" ht="16.399999999999999" customHeight="1" x14ac:dyDescent="0.35">
      <c r="A35" s="27" t="s">
        <v>175</v>
      </c>
      <c r="B35" s="27" t="s">
        <v>176</v>
      </c>
      <c r="C35" s="27" t="s">
        <v>177</v>
      </c>
      <c r="D35" s="27" t="s">
        <v>83</v>
      </c>
      <c r="E35" s="28">
        <v>75202</v>
      </c>
      <c r="F35" s="27" t="s">
        <v>84</v>
      </c>
      <c r="G35" s="27" t="s">
        <v>90</v>
      </c>
      <c r="H35" s="27" t="s">
        <v>50</v>
      </c>
      <c r="I35" s="29">
        <v>1.25080042689434</v>
      </c>
      <c r="J35" s="30">
        <v>5.8223350253807666</v>
      </c>
      <c r="K35" s="30">
        <v>3.0456852791878174E-2</v>
      </c>
      <c r="L35" s="30">
        <v>3.5532994923857864E-2</v>
      </c>
      <c r="M35" s="30">
        <v>1.5228426395939085E-2</v>
      </c>
      <c r="N35" s="30">
        <v>2.4010152284263908</v>
      </c>
      <c r="O35" s="30">
        <v>3.2233502538071042</v>
      </c>
      <c r="P35" s="30">
        <v>6.0913705583756347E-2</v>
      </c>
      <c r="Q35" s="30">
        <v>0.21827411167512681</v>
      </c>
      <c r="R35" s="30">
        <v>2.5380710659898477E-2</v>
      </c>
      <c r="S35" s="30">
        <v>1.5228426395939085E-2</v>
      </c>
      <c r="T35" s="30">
        <v>1.015228426395939E-2</v>
      </c>
      <c r="U35" s="30">
        <v>5.8527918781726456</v>
      </c>
      <c r="V35" s="30">
        <v>3.0152284263959492</v>
      </c>
      <c r="W35" s="31" t="s">
        <v>91</v>
      </c>
      <c r="X35" s="43" t="s">
        <v>51</v>
      </c>
      <c r="Y35" s="32" t="s">
        <v>97</v>
      </c>
      <c r="Z35" s="46" t="s">
        <v>156</v>
      </c>
      <c r="AA35" s="46" t="s">
        <v>53</v>
      </c>
    </row>
    <row r="36" spans="1:27" x14ac:dyDescent="0.35">
      <c r="A36" s="27" t="s">
        <v>178</v>
      </c>
      <c r="B36" s="27" t="s">
        <v>179</v>
      </c>
      <c r="C36" s="27" t="s">
        <v>180</v>
      </c>
      <c r="D36" s="27" t="s">
        <v>181</v>
      </c>
      <c r="E36" s="28">
        <v>80010</v>
      </c>
      <c r="F36" s="27" t="s">
        <v>182</v>
      </c>
      <c r="G36" s="27" t="s">
        <v>66</v>
      </c>
      <c r="H36" s="27" t="s">
        <v>50</v>
      </c>
      <c r="I36" s="29">
        <v>42.013445821249697</v>
      </c>
      <c r="J36" s="30">
        <v>707.30456852792486</v>
      </c>
      <c r="K36" s="30">
        <v>51.786802030456883</v>
      </c>
      <c r="L36" s="30">
        <v>121.99492385786807</v>
      </c>
      <c r="M36" s="30">
        <v>93.213197969543131</v>
      </c>
      <c r="N36" s="30">
        <v>189.82741116751271</v>
      </c>
      <c r="O36" s="30">
        <v>712.10152284264586</v>
      </c>
      <c r="P36" s="30">
        <v>12.969543147208125</v>
      </c>
      <c r="Q36" s="30">
        <v>59.401015228426402</v>
      </c>
      <c r="R36" s="30">
        <v>93.741116751269033</v>
      </c>
      <c r="S36" s="30">
        <v>30.989847715736047</v>
      </c>
      <c r="T36" s="30">
        <v>29.659898477157356</v>
      </c>
      <c r="U36" s="30">
        <v>819.90862944162973</v>
      </c>
      <c r="V36" s="30">
        <v>565.25380710661125</v>
      </c>
      <c r="W36" s="31">
        <v>600</v>
      </c>
      <c r="X36" s="43" t="s">
        <v>51</v>
      </c>
      <c r="Y36" s="32">
        <v>45337</v>
      </c>
      <c r="Z36" s="46" t="s">
        <v>60</v>
      </c>
      <c r="AA36" s="46" t="s">
        <v>53</v>
      </c>
    </row>
    <row r="37" spans="1:27" ht="16.399999999999999" customHeight="1" x14ac:dyDescent="0.35">
      <c r="A37" s="27" t="s">
        <v>183</v>
      </c>
      <c r="B37" s="27" t="s">
        <v>184</v>
      </c>
      <c r="C37" s="27" t="s">
        <v>185</v>
      </c>
      <c r="D37" s="27" t="s">
        <v>186</v>
      </c>
      <c r="E37" s="28">
        <v>53039</v>
      </c>
      <c r="F37" s="27" t="s">
        <v>89</v>
      </c>
      <c r="G37" s="27" t="s">
        <v>90</v>
      </c>
      <c r="H37" s="27" t="s">
        <v>50</v>
      </c>
      <c r="I37" s="29">
        <v>39.751037344398299</v>
      </c>
      <c r="J37" s="30">
        <v>12.360406091370564</v>
      </c>
      <c r="K37" s="30">
        <v>10.781725888324877</v>
      </c>
      <c r="L37" s="30">
        <v>43.477157360406153</v>
      </c>
      <c r="M37" s="30">
        <v>54.517766497461963</v>
      </c>
      <c r="N37" s="30">
        <v>87.888324873096522</v>
      </c>
      <c r="O37" s="30">
        <v>30.934010152284273</v>
      </c>
      <c r="P37" s="30">
        <v>1.8020304568527918</v>
      </c>
      <c r="Q37" s="30">
        <v>0.51269035532994922</v>
      </c>
      <c r="R37" s="30">
        <v>22.781725888324875</v>
      </c>
      <c r="S37" s="30">
        <v>9.2081218274111691</v>
      </c>
      <c r="T37" s="30">
        <v>6.0203045685279193</v>
      </c>
      <c r="U37" s="30">
        <v>83.126903553299513</v>
      </c>
      <c r="V37" s="30">
        <v>84.939086294416256</v>
      </c>
      <c r="W37" s="31" t="s">
        <v>91</v>
      </c>
      <c r="X37" s="43" t="s">
        <v>51</v>
      </c>
      <c r="Y37" s="32">
        <v>45022</v>
      </c>
      <c r="Z37" s="46" t="s">
        <v>156</v>
      </c>
      <c r="AA37" s="46" t="s">
        <v>53</v>
      </c>
    </row>
    <row r="38" spans="1:27" ht="16.399999999999999" customHeight="1" x14ac:dyDescent="0.35">
      <c r="A38" s="27" t="s">
        <v>187</v>
      </c>
      <c r="B38" s="27" t="s">
        <v>188</v>
      </c>
      <c r="C38" s="27" t="s">
        <v>189</v>
      </c>
      <c r="D38" s="27" t="s">
        <v>127</v>
      </c>
      <c r="E38" s="28">
        <v>85131</v>
      </c>
      <c r="F38" s="27" t="s">
        <v>128</v>
      </c>
      <c r="G38" s="27" t="s">
        <v>59</v>
      </c>
      <c r="H38" s="27" t="s">
        <v>50</v>
      </c>
      <c r="I38" s="29">
        <v>32.666823197933802</v>
      </c>
      <c r="J38" s="30">
        <v>1237.6243654822285</v>
      </c>
      <c r="K38" s="30">
        <v>50.157360406091364</v>
      </c>
      <c r="L38" s="30">
        <v>72.842639593908658</v>
      </c>
      <c r="M38" s="30">
        <v>59.329949238578692</v>
      </c>
      <c r="N38" s="30">
        <v>119.68527918781717</v>
      </c>
      <c r="O38" s="30">
        <v>778.12182741117351</v>
      </c>
      <c r="P38" s="30">
        <v>54.284263959390842</v>
      </c>
      <c r="Q38" s="30">
        <v>467.86294416243618</v>
      </c>
      <c r="R38" s="30">
        <v>50.253807106598948</v>
      </c>
      <c r="S38" s="30">
        <v>20.680203045685282</v>
      </c>
      <c r="T38" s="30">
        <v>49.898477157360404</v>
      </c>
      <c r="U38" s="30">
        <v>1299.1218274111604</v>
      </c>
      <c r="V38" s="30">
        <v>1042.4771573604123</v>
      </c>
      <c r="W38" s="31">
        <v>900</v>
      </c>
      <c r="X38" s="43" t="s">
        <v>51</v>
      </c>
      <c r="Y38" s="32">
        <v>45225</v>
      </c>
      <c r="Z38" s="46" t="s">
        <v>60</v>
      </c>
      <c r="AA38" s="46" t="s">
        <v>53</v>
      </c>
    </row>
    <row r="39" spans="1:27" x14ac:dyDescent="0.35">
      <c r="A39" s="27" t="s">
        <v>190</v>
      </c>
      <c r="B39" s="27" t="s">
        <v>191</v>
      </c>
      <c r="C39" s="27" t="s">
        <v>192</v>
      </c>
      <c r="D39" s="27" t="s">
        <v>83</v>
      </c>
      <c r="E39" s="28">
        <v>76837</v>
      </c>
      <c r="F39" s="27" t="s">
        <v>84</v>
      </c>
      <c r="G39" s="27" t="s">
        <v>90</v>
      </c>
      <c r="H39" s="27" t="s">
        <v>71</v>
      </c>
      <c r="I39" s="29">
        <v>43.109302325581403</v>
      </c>
      <c r="J39" s="30">
        <v>148.73604060913587</v>
      </c>
      <c r="K39" s="30">
        <v>29.279187817258901</v>
      </c>
      <c r="L39" s="30">
        <v>2.1878172588832481</v>
      </c>
      <c r="M39" s="30">
        <v>0.15736040609137056</v>
      </c>
      <c r="N39" s="30">
        <v>18.27411167512691</v>
      </c>
      <c r="O39" s="30">
        <v>162.08629441624248</v>
      </c>
      <c r="P39" s="30">
        <v>0</v>
      </c>
      <c r="Q39" s="30">
        <v>0</v>
      </c>
      <c r="R39" s="30">
        <v>0.31472081218274128</v>
      </c>
      <c r="S39" s="30">
        <v>2.1319796954314727</v>
      </c>
      <c r="T39" s="30">
        <v>7.0659898477157341</v>
      </c>
      <c r="U39" s="30">
        <v>170.84771573603948</v>
      </c>
      <c r="V39" s="30">
        <v>65.517766497461992</v>
      </c>
      <c r="W39" s="31" t="s">
        <v>91</v>
      </c>
      <c r="X39" s="43" t="s">
        <v>51</v>
      </c>
      <c r="Y39" s="32">
        <v>45351</v>
      </c>
      <c r="Z39" s="46" t="s">
        <v>52</v>
      </c>
      <c r="AA39" s="46" t="s">
        <v>53</v>
      </c>
    </row>
    <row r="40" spans="1:27" ht="16.399999999999999" customHeight="1" x14ac:dyDescent="0.35">
      <c r="A40" s="27" t="s">
        <v>193</v>
      </c>
      <c r="B40" s="27" t="s">
        <v>194</v>
      </c>
      <c r="C40" s="27" t="s">
        <v>195</v>
      </c>
      <c r="D40" s="27" t="s">
        <v>83</v>
      </c>
      <c r="E40" s="28">
        <v>78562</v>
      </c>
      <c r="F40" s="27" t="s">
        <v>196</v>
      </c>
      <c r="G40" s="27" t="s">
        <v>90</v>
      </c>
      <c r="H40" s="27" t="s">
        <v>50</v>
      </c>
      <c r="I40" s="29">
        <v>5.5116279069767398</v>
      </c>
      <c r="J40" s="30">
        <v>0.30964467005076146</v>
      </c>
      <c r="K40" s="30">
        <v>0.60913705583756361</v>
      </c>
      <c r="L40" s="30">
        <v>0.70558375634517767</v>
      </c>
      <c r="M40" s="30">
        <v>4.060913705583756E-2</v>
      </c>
      <c r="N40" s="30">
        <v>1.63959390862944</v>
      </c>
      <c r="O40" s="30">
        <v>5.076142131979695E-3</v>
      </c>
      <c r="P40" s="30">
        <v>2.030456852791878E-2</v>
      </c>
      <c r="Q40" s="30">
        <v>0</v>
      </c>
      <c r="R40" s="30">
        <v>0.58375634517766517</v>
      </c>
      <c r="S40" s="30">
        <v>3.0456852791878174E-2</v>
      </c>
      <c r="T40" s="30">
        <v>0</v>
      </c>
      <c r="U40" s="30">
        <v>1.0507614213197962</v>
      </c>
      <c r="V40" s="30">
        <v>1.6395939086294402</v>
      </c>
      <c r="W40" s="31" t="s">
        <v>91</v>
      </c>
      <c r="X40" s="43" t="s">
        <v>51</v>
      </c>
      <c r="Y40" s="32">
        <v>45120</v>
      </c>
      <c r="Z40" s="46" t="s">
        <v>156</v>
      </c>
      <c r="AA40" s="46" t="s">
        <v>53</v>
      </c>
    </row>
    <row r="41" spans="1:27" ht="16.399999999999999" customHeight="1" x14ac:dyDescent="0.35">
      <c r="A41" s="27" t="s">
        <v>197</v>
      </c>
      <c r="B41" s="27" t="s">
        <v>198</v>
      </c>
      <c r="C41" s="27" t="s">
        <v>199</v>
      </c>
      <c r="D41" s="27" t="s">
        <v>83</v>
      </c>
      <c r="E41" s="28">
        <v>78580</v>
      </c>
      <c r="F41" s="27" t="s">
        <v>196</v>
      </c>
      <c r="G41" s="27" t="s">
        <v>59</v>
      </c>
      <c r="H41" s="27" t="s">
        <v>50</v>
      </c>
      <c r="I41" s="29">
        <v>29.999278369114201</v>
      </c>
      <c r="J41" s="30">
        <v>820.86802030457386</v>
      </c>
      <c r="K41" s="30">
        <v>6.6548223350253801</v>
      </c>
      <c r="L41" s="30">
        <v>8.1522842639593875</v>
      </c>
      <c r="M41" s="30">
        <v>12.664974619289339</v>
      </c>
      <c r="N41" s="30">
        <v>28.532994923857906</v>
      </c>
      <c r="O41" s="30">
        <v>338.00507614213177</v>
      </c>
      <c r="P41" s="30">
        <v>7.9086294416243659</v>
      </c>
      <c r="Q41" s="30">
        <v>473.89340101522873</v>
      </c>
      <c r="R41" s="30">
        <v>12.116751269035536</v>
      </c>
      <c r="S41" s="30">
        <v>2.5228426395939092</v>
      </c>
      <c r="T41" s="30">
        <v>7.8781725888324834</v>
      </c>
      <c r="U41" s="30">
        <v>825.82233502538634</v>
      </c>
      <c r="V41" s="30">
        <v>588.45685279188501</v>
      </c>
      <c r="W41" s="31">
        <v>600</v>
      </c>
      <c r="X41" s="43" t="s">
        <v>51</v>
      </c>
      <c r="Y41" s="32">
        <v>44994</v>
      </c>
      <c r="Z41" s="46" t="s">
        <v>60</v>
      </c>
      <c r="AA41" s="46" t="s">
        <v>53</v>
      </c>
    </row>
    <row r="42" spans="1:27" ht="17.149999999999999" customHeight="1" x14ac:dyDescent="0.35">
      <c r="A42" s="27" t="s">
        <v>200</v>
      </c>
      <c r="B42" s="27" t="s">
        <v>201</v>
      </c>
      <c r="C42" s="27" t="s">
        <v>202</v>
      </c>
      <c r="D42" s="27" t="s">
        <v>203</v>
      </c>
      <c r="E42" s="28">
        <v>7201</v>
      </c>
      <c r="F42" s="27" t="s">
        <v>204</v>
      </c>
      <c r="G42" s="27" t="s">
        <v>66</v>
      </c>
      <c r="H42" s="27" t="s">
        <v>50</v>
      </c>
      <c r="I42" s="29">
        <v>17.557522123893801</v>
      </c>
      <c r="J42" s="30">
        <v>118.1522842639596</v>
      </c>
      <c r="K42" s="30">
        <v>91.208121827411134</v>
      </c>
      <c r="L42" s="30">
        <v>9.3502538071066716</v>
      </c>
      <c r="M42" s="30">
        <v>3.8832487309644605</v>
      </c>
      <c r="N42" s="30">
        <v>32.355329949238651</v>
      </c>
      <c r="O42" s="30">
        <v>175.42639593908524</v>
      </c>
      <c r="P42" s="30">
        <v>1.796954314720812</v>
      </c>
      <c r="Q42" s="30">
        <v>13.015228426395952</v>
      </c>
      <c r="R42" s="30">
        <v>4.6852791878172591</v>
      </c>
      <c r="S42" s="30">
        <v>7.5989847715736056</v>
      </c>
      <c r="T42" s="30">
        <v>11.842639593908631</v>
      </c>
      <c r="U42" s="30">
        <v>198.46700507614065</v>
      </c>
      <c r="V42" s="30">
        <v>98.939086294415787</v>
      </c>
      <c r="W42" s="31">
        <v>285</v>
      </c>
      <c r="X42" s="43" t="s">
        <v>51</v>
      </c>
      <c r="Y42" s="32">
        <v>45260</v>
      </c>
      <c r="Z42" s="46" t="s">
        <v>60</v>
      </c>
      <c r="AA42" s="46" t="s">
        <v>53</v>
      </c>
    </row>
    <row r="43" spans="1:27" x14ac:dyDescent="0.35">
      <c r="A43" s="27" t="s">
        <v>205</v>
      </c>
      <c r="B43" s="27" t="s">
        <v>206</v>
      </c>
      <c r="C43" s="27" t="s">
        <v>207</v>
      </c>
      <c r="D43" s="27" t="s">
        <v>83</v>
      </c>
      <c r="E43" s="28">
        <v>79925</v>
      </c>
      <c r="F43" s="27" t="s">
        <v>148</v>
      </c>
      <c r="G43" s="27" t="s">
        <v>108</v>
      </c>
      <c r="H43" s="27" t="s">
        <v>50</v>
      </c>
      <c r="I43" s="29">
        <v>40.486077318194098</v>
      </c>
      <c r="J43" s="30">
        <v>448.14213197969707</v>
      </c>
      <c r="K43" s="30">
        <v>168.71065989847651</v>
      </c>
      <c r="L43" s="30">
        <v>99.167512690355323</v>
      </c>
      <c r="M43" s="30">
        <v>50.076142131979665</v>
      </c>
      <c r="N43" s="30">
        <v>248.329949238577</v>
      </c>
      <c r="O43" s="30">
        <v>297.98477157360401</v>
      </c>
      <c r="P43" s="30">
        <v>52.888324873096423</v>
      </c>
      <c r="Q43" s="30">
        <v>166.89340101522757</v>
      </c>
      <c r="R43" s="30">
        <v>44.598984771573612</v>
      </c>
      <c r="S43" s="30">
        <v>66.959390862944119</v>
      </c>
      <c r="T43" s="30">
        <v>95.411167512690326</v>
      </c>
      <c r="U43" s="30">
        <v>559.12690355330597</v>
      </c>
      <c r="V43" s="30">
        <v>635.86294416244539</v>
      </c>
      <c r="W43" s="31">
        <v>450</v>
      </c>
      <c r="X43" s="43" t="s">
        <v>51</v>
      </c>
      <c r="Y43" s="32">
        <v>45337</v>
      </c>
      <c r="Z43" s="46" t="s">
        <v>60</v>
      </c>
      <c r="AA43" s="46" t="s">
        <v>53</v>
      </c>
    </row>
    <row r="44" spans="1:27" ht="15.65" customHeight="1" x14ac:dyDescent="0.35">
      <c r="A44" s="27" t="s">
        <v>208</v>
      </c>
      <c r="B44" s="27" t="s">
        <v>209</v>
      </c>
      <c r="C44" s="27" t="s">
        <v>210</v>
      </c>
      <c r="D44" s="27" t="s">
        <v>211</v>
      </c>
      <c r="E44" s="28">
        <v>31537</v>
      </c>
      <c r="F44" s="27" t="s">
        <v>48</v>
      </c>
      <c r="G44" s="27" t="s">
        <v>59</v>
      </c>
      <c r="H44" s="27" t="s">
        <v>71</v>
      </c>
      <c r="I44" s="29">
        <v>40.815843621399203</v>
      </c>
      <c r="J44" s="30">
        <v>174.87817258883265</v>
      </c>
      <c r="K44" s="30">
        <v>19.319796954314711</v>
      </c>
      <c r="L44" s="30">
        <v>18.020304568527926</v>
      </c>
      <c r="M44" s="30">
        <v>31.517766497461942</v>
      </c>
      <c r="N44" s="30">
        <v>62.106598984771566</v>
      </c>
      <c r="O44" s="30">
        <v>181.62944162436568</v>
      </c>
      <c r="P44" s="30">
        <v>0</v>
      </c>
      <c r="Q44" s="30">
        <v>0</v>
      </c>
      <c r="R44" s="30">
        <v>18.10659898477158</v>
      </c>
      <c r="S44" s="30">
        <v>8.4213197969543181</v>
      </c>
      <c r="T44" s="30">
        <v>4.1167512690355332</v>
      </c>
      <c r="U44" s="30">
        <v>213.09137055837593</v>
      </c>
      <c r="V44" s="30">
        <v>160.8426395939089</v>
      </c>
      <c r="W44" s="31">
        <v>338</v>
      </c>
      <c r="X44" s="43" t="s">
        <v>51</v>
      </c>
      <c r="Y44" s="32">
        <v>45323</v>
      </c>
      <c r="Z44" s="46" t="s">
        <v>60</v>
      </c>
      <c r="AA44" s="46" t="s">
        <v>53</v>
      </c>
    </row>
    <row r="45" spans="1:27" ht="15.65" customHeight="1" x14ac:dyDescent="0.35">
      <c r="A45" s="27" t="s">
        <v>212</v>
      </c>
      <c r="B45" s="27" t="s">
        <v>213</v>
      </c>
      <c r="C45" s="27" t="s">
        <v>210</v>
      </c>
      <c r="D45" s="27" t="s">
        <v>211</v>
      </c>
      <c r="E45" s="28">
        <v>31537</v>
      </c>
      <c r="F45" s="27" t="s">
        <v>48</v>
      </c>
      <c r="G45" s="27" t="s">
        <v>59</v>
      </c>
      <c r="H45" s="27" t="s">
        <v>71</v>
      </c>
      <c r="I45" s="29">
        <v>52.0040431266846</v>
      </c>
      <c r="J45" s="30">
        <v>487.91878172588741</v>
      </c>
      <c r="K45" s="30">
        <v>82.060913705583815</v>
      </c>
      <c r="L45" s="30">
        <v>39.70558375634517</v>
      </c>
      <c r="M45" s="30">
        <v>29.355329949238584</v>
      </c>
      <c r="N45" s="30">
        <v>118.9644670050761</v>
      </c>
      <c r="O45" s="30">
        <v>520.07614213197996</v>
      </c>
      <c r="P45" s="30">
        <v>0</v>
      </c>
      <c r="Q45" s="30">
        <v>0</v>
      </c>
      <c r="R45" s="30">
        <v>21.436548223350258</v>
      </c>
      <c r="S45" s="30">
        <v>16.898477157360407</v>
      </c>
      <c r="T45" s="30">
        <v>18.000000000000011</v>
      </c>
      <c r="U45" s="30">
        <v>582.70558375634562</v>
      </c>
      <c r="V45" s="30">
        <v>400.73604060913755</v>
      </c>
      <c r="W45" s="31">
        <v>544</v>
      </c>
      <c r="X45" s="43" t="s">
        <v>51</v>
      </c>
      <c r="Y45" s="32">
        <v>44959</v>
      </c>
      <c r="Z45" s="46" t="s">
        <v>60</v>
      </c>
      <c r="AA45" s="46" t="s">
        <v>53</v>
      </c>
    </row>
    <row r="46" spans="1:27" x14ac:dyDescent="0.35">
      <c r="A46" s="27" t="s">
        <v>214</v>
      </c>
      <c r="B46" s="27" t="s">
        <v>215</v>
      </c>
      <c r="C46" s="27" t="s">
        <v>126</v>
      </c>
      <c r="D46" s="27" t="s">
        <v>127</v>
      </c>
      <c r="E46" s="28">
        <v>85132</v>
      </c>
      <c r="F46" s="27" t="s">
        <v>128</v>
      </c>
      <c r="G46" s="27" t="s">
        <v>108</v>
      </c>
      <c r="H46" s="27" t="s">
        <v>71</v>
      </c>
      <c r="I46" s="29">
        <v>11.657921462423801</v>
      </c>
      <c r="J46" s="30">
        <v>312.25380710660272</v>
      </c>
      <c r="K46" s="30">
        <v>62.639593908629053</v>
      </c>
      <c r="L46" s="30">
        <v>1.9847715736040492</v>
      </c>
      <c r="M46" s="30">
        <v>1.8984771573604005</v>
      </c>
      <c r="N46" s="30">
        <v>85.040609137055355</v>
      </c>
      <c r="O46" s="30">
        <v>293.62944162436497</v>
      </c>
      <c r="P46" s="30">
        <v>3.0456852791878174E-2</v>
      </c>
      <c r="Q46" s="30">
        <v>7.6142131979695438E-2</v>
      </c>
      <c r="R46" s="30">
        <v>5.8984771573604107</v>
      </c>
      <c r="S46" s="30">
        <v>3.4010152284263939</v>
      </c>
      <c r="T46" s="30">
        <v>22.248730964467025</v>
      </c>
      <c r="U46" s="30">
        <v>347.22842639594631</v>
      </c>
      <c r="V46" s="30">
        <v>265.59898477156605</v>
      </c>
      <c r="W46" s="31">
        <v>392</v>
      </c>
      <c r="X46" s="43" t="s">
        <v>51</v>
      </c>
      <c r="Y46" s="32">
        <v>45337</v>
      </c>
      <c r="Z46" s="46" t="s">
        <v>60</v>
      </c>
      <c r="AA46" s="46" t="s">
        <v>53</v>
      </c>
    </row>
    <row r="47" spans="1:27" ht="15.65" customHeight="1" x14ac:dyDescent="0.35">
      <c r="A47" s="27" t="s">
        <v>216</v>
      </c>
      <c r="B47" s="27" t="s">
        <v>217</v>
      </c>
      <c r="C47" s="27" t="s">
        <v>218</v>
      </c>
      <c r="D47" s="27" t="s">
        <v>219</v>
      </c>
      <c r="E47" s="28">
        <v>56007</v>
      </c>
      <c r="F47" s="27" t="s">
        <v>220</v>
      </c>
      <c r="G47" s="27" t="s">
        <v>49</v>
      </c>
      <c r="H47" s="27" t="s">
        <v>71</v>
      </c>
      <c r="I47" s="29">
        <v>41.173076923076898</v>
      </c>
      <c r="J47" s="30">
        <v>2.67005076142132</v>
      </c>
      <c r="K47" s="30">
        <v>6.7715736040609142</v>
      </c>
      <c r="L47" s="30">
        <v>25.38071065989849</v>
      </c>
      <c r="M47" s="30">
        <v>6.8883248730964448</v>
      </c>
      <c r="N47" s="30">
        <v>27.512690355329962</v>
      </c>
      <c r="O47" s="30">
        <v>14.197969543147213</v>
      </c>
      <c r="P47" s="30">
        <v>0</v>
      </c>
      <c r="Q47" s="30">
        <v>0</v>
      </c>
      <c r="R47" s="30">
        <v>11.908629441624367</v>
      </c>
      <c r="S47" s="30">
        <v>1.5786802030456852</v>
      </c>
      <c r="T47" s="30">
        <v>2.0609137055837561</v>
      </c>
      <c r="U47" s="30">
        <v>26.162436548223365</v>
      </c>
      <c r="V47" s="30">
        <v>35.654822335025386</v>
      </c>
      <c r="W47" s="31" t="s">
        <v>91</v>
      </c>
      <c r="X47" s="43" t="s">
        <v>51</v>
      </c>
      <c r="Y47" s="32">
        <v>44959</v>
      </c>
      <c r="Z47" s="46" t="s">
        <v>52</v>
      </c>
      <c r="AA47" s="46" t="s">
        <v>53</v>
      </c>
    </row>
    <row r="48" spans="1:27" ht="15.65" customHeight="1" x14ac:dyDescent="0.35">
      <c r="A48" s="27" t="s">
        <v>221</v>
      </c>
      <c r="B48" s="27" t="s">
        <v>222</v>
      </c>
      <c r="C48" s="27" t="s">
        <v>223</v>
      </c>
      <c r="D48" s="27" t="s">
        <v>122</v>
      </c>
      <c r="E48" s="28">
        <v>23901</v>
      </c>
      <c r="F48" s="27" t="s">
        <v>123</v>
      </c>
      <c r="G48" s="27" t="s">
        <v>59</v>
      </c>
      <c r="H48" s="27" t="s">
        <v>71</v>
      </c>
      <c r="I48" s="29">
        <v>66.445692883895106</v>
      </c>
      <c r="J48" s="30">
        <v>32.289340101522853</v>
      </c>
      <c r="K48" s="30">
        <v>20.18781725888325</v>
      </c>
      <c r="L48" s="30">
        <v>54.761421319796938</v>
      </c>
      <c r="M48" s="30">
        <v>83.893401015228406</v>
      </c>
      <c r="N48" s="30">
        <v>136.63959390862942</v>
      </c>
      <c r="O48" s="30">
        <v>54.492385786802096</v>
      </c>
      <c r="P48" s="30">
        <v>0</v>
      </c>
      <c r="Q48" s="30">
        <v>0</v>
      </c>
      <c r="R48" s="30">
        <v>50.680203045685303</v>
      </c>
      <c r="S48" s="30">
        <v>11.451776649746192</v>
      </c>
      <c r="T48" s="30">
        <v>11.487309644670049</v>
      </c>
      <c r="U48" s="30">
        <v>117.51269035532994</v>
      </c>
      <c r="V48" s="30">
        <v>138.85279187817267</v>
      </c>
      <c r="W48" s="31">
        <v>459</v>
      </c>
      <c r="X48" s="43" t="s">
        <v>51</v>
      </c>
      <c r="Y48" s="32">
        <v>45043</v>
      </c>
      <c r="Z48" s="46" t="s">
        <v>224</v>
      </c>
      <c r="AA48" s="46" t="s">
        <v>53</v>
      </c>
    </row>
    <row r="49" spans="1:27" ht="15.65" customHeight="1" x14ac:dyDescent="0.35">
      <c r="A49" s="27" t="s">
        <v>225</v>
      </c>
      <c r="B49" s="27" t="s">
        <v>215</v>
      </c>
      <c r="C49" s="27" t="s">
        <v>126</v>
      </c>
      <c r="D49" s="27" t="s">
        <v>127</v>
      </c>
      <c r="E49" s="28">
        <v>85232</v>
      </c>
      <c r="F49" s="27" t="s">
        <v>128</v>
      </c>
      <c r="G49" s="27" t="s">
        <v>226</v>
      </c>
      <c r="H49" s="27" t="s">
        <v>71</v>
      </c>
      <c r="I49" s="29">
        <v>3.07831568738382</v>
      </c>
      <c r="J49" s="30">
        <v>135.66497461928546</v>
      </c>
      <c r="K49" s="30">
        <v>23.90355329949265</v>
      </c>
      <c r="L49" s="30">
        <v>12.385786802030577</v>
      </c>
      <c r="M49" s="30">
        <v>6.715736040609162</v>
      </c>
      <c r="N49" s="30">
        <v>39.274111675126477</v>
      </c>
      <c r="O49" s="30">
        <v>136.21827411167166</v>
      </c>
      <c r="P49" s="30">
        <v>0.67005076142132014</v>
      </c>
      <c r="Q49" s="30">
        <v>2.5076142131979671</v>
      </c>
      <c r="R49" s="30">
        <v>2.9035532994923878</v>
      </c>
      <c r="S49" s="30">
        <v>1.0304568527918792</v>
      </c>
      <c r="T49" s="30">
        <v>1.7461928934010087</v>
      </c>
      <c r="U49" s="30">
        <v>172.98984771573029</v>
      </c>
      <c r="V49" s="30">
        <v>129.20812182740718</v>
      </c>
      <c r="W49" s="31" t="s">
        <v>91</v>
      </c>
      <c r="X49" s="43" t="s">
        <v>91</v>
      </c>
      <c r="Y49" s="32" t="s">
        <v>91</v>
      </c>
      <c r="Z49" s="46" t="s">
        <v>91</v>
      </c>
      <c r="AA49" s="46" t="s">
        <v>91</v>
      </c>
    </row>
    <row r="50" spans="1:27" ht="15.65" customHeight="1" x14ac:dyDescent="0.35">
      <c r="A50" s="27" t="s">
        <v>227</v>
      </c>
      <c r="B50" s="27" t="s">
        <v>228</v>
      </c>
      <c r="C50" s="27" t="s">
        <v>229</v>
      </c>
      <c r="D50" s="27" t="s">
        <v>230</v>
      </c>
      <c r="E50" s="28">
        <v>44024</v>
      </c>
      <c r="F50" s="27" t="s">
        <v>118</v>
      </c>
      <c r="G50" s="27" t="s">
        <v>90</v>
      </c>
      <c r="H50" s="27" t="s">
        <v>50</v>
      </c>
      <c r="I50" s="29">
        <v>61.1265060240964</v>
      </c>
      <c r="J50" s="30">
        <v>31.532994923857871</v>
      </c>
      <c r="K50" s="30">
        <v>6.1167512690355341</v>
      </c>
      <c r="L50" s="30">
        <v>9.6446700507614178</v>
      </c>
      <c r="M50" s="30">
        <v>3.9492385786802027</v>
      </c>
      <c r="N50" s="30">
        <v>17.994923857868024</v>
      </c>
      <c r="O50" s="30">
        <v>26.401015228426392</v>
      </c>
      <c r="P50" s="30">
        <v>0.73096446700507611</v>
      </c>
      <c r="Q50" s="30">
        <v>6.1167512690355323</v>
      </c>
      <c r="R50" s="30">
        <v>4.0761421319796955</v>
      </c>
      <c r="S50" s="30">
        <v>3.7563451776649743</v>
      </c>
      <c r="T50" s="30">
        <v>6.4010152284263953</v>
      </c>
      <c r="U50" s="30">
        <v>37.010152284263967</v>
      </c>
      <c r="V50" s="30">
        <v>29.756345177664972</v>
      </c>
      <c r="W50" s="31" t="s">
        <v>91</v>
      </c>
      <c r="X50" s="43" t="s">
        <v>51</v>
      </c>
      <c r="Y50" s="32">
        <v>45323</v>
      </c>
      <c r="Z50" s="46" t="s">
        <v>52</v>
      </c>
      <c r="AA50" s="46" t="s">
        <v>53</v>
      </c>
    </row>
    <row r="51" spans="1:27" x14ac:dyDescent="0.35">
      <c r="A51" s="27" t="s">
        <v>231</v>
      </c>
      <c r="B51" s="27" t="s">
        <v>232</v>
      </c>
      <c r="C51" s="27" t="s">
        <v>233</v>
      </c>
      <c r="D51" s="27" t="s">
        <v>64</v>
      </c>
      <c r="E51" s="28">
        <v>93250</v>
      </c>
      <c r="F51" s="27" t="s">
        <v>102</v>
      </c>
      <c r="G51" s="27" t="s">
        <v>66</v>
      </c>
      <c r="H51" s="27" t="s">
        <v>50</v>
      </c>
      <c r="I51" s="29">
        <v>63.499121265377902</v>
      </c>
      <c r="J51" s="30">
        <v>57.411167512690255</v>
      </c>
      <c r="K51" s="30">
        <v>26.979695431472098</v>
      </c>
      <c r="L51" s="30">
        <v>62.192893401015233</v>
      </c>
      <c r="M51" s="30">
        <v>137.16751269035524</v>
      </c>
      <c r="N51" s="30">
        <v>192.507614213198</v>
      </c>
      <c r="O51" s="30">
        <v>90.847715736040655</v>
      </c>
      <c r="P51" s="30">
        <v>0.39593908629441626</v>
      </c>
      <c r="Q51" s="30">
        <v>0</v>
      </c>
      <c r="R51" s="30">
        <v>103.34010152284264</v>
      </c>
      <c r="S51" s="30">
        <v>9.4974619289340101</v>
      </c>
      <c r="T51" s="30">
        <v>9.0609137055837579</v>
      </c>
      <c r="U51" s="30">
        <v>161.85279187817261</v>
      </c>
      <c r="V51" s="30">
        <v>194.03553299492395</v>
      </c>
      <c r="W51" s="31">
        <v>560</v>
      </c>
      <c r="X51" s="43" t="s">
        <v>51</v>
      </c>
      <c r="Y51" s="32">
        <v>45323</v>
      </c>
      <c r="Z51" s="46" t="s">
        <v>60</v>
      </c>
      <c r="AA51" s="46" t="s">
        <v>53</v>
      </c>
    </row>
    <row r="52" spans="1:27" ht="15.65" customHeight="1" x14ac:dyDescent="0.35">
      <c r="A52" s="27" t="s">
        <v>234</v>
      </c>
      <c r="B52" s="27" t="s">
        <v>235</v>
      </c>
      <c r="C52" s="27" t="s">
        <v>236</v>
      </c>
      <c r="D52" s="27" t="s">
        <v>88</v>
      </c>
      <c r="E52" s="28">
        <v>42754</v>
      </c>
      <c r="F52" s="27" t="s">
        <v>89</v>
      </c>
      <c r="G52" s="27" t="s">
        <v>90</v>
      </c>
      <c r="H52" s="27" t="s">
        <v>50</v>
      </c>
      <c r="I52" s="29">
        <v>1.74603174603175</v>
      </c>
      <c r="J52" s="30">
        <v>0.1370558375634518</v>
      </c>
      <c r="K52" s="30">
        <v>0.11167512690355332</v>
      </c>
      <c r="L52" s="30">
        <v>0.44670050761421304</v>
      </c>
      <c r="M52" s="30">
        <v>0.43654822335025356</v>
      </c>
      <c r="N52" s="30">
        <v>0.94923857868020411</v>
      </c>
      <c r="O52" s="30">
        <v>0.17258883248730963</v>
      </c>
      <c r="P52" s="30">
        <v>0</v>
      </c>
      <c r="Q52" s="30">
        <v>1.015228426395939E-2</v>
      </c>
      <c r="R52" s="30">
        <v>0.11167512690355332</v>
      </c>
      <c r="S52" s="30">
        <v>5.076142131979695E-3</v>
      </c>
      <c r="T52" s="30">
        <v>0</v>
      </c>
      <c r="U52" s="30">
        <v>1.0152284263959404</v>
      </c>
      <c r="V52" s="30">
        <v>0.96954314720812296</v>
      </c>
      <c r="W52" s="31" t="s">
        <v>91</v>
      </c>
      <c r="X52" s="43" t="s">
        <v>237</v>
      </c>
      <c r="Y52" s="32">
        <v>45380</v>
      </c>
      <c r="Z52" s="46" t="s">
        <v>238</v>
      </c>
      <c r="AA52" s="46" t="s">
        <v>53</v>
      </c>
    </row>
    <row r="53" spans="1:27" ht="15.65" customHeight="1" x14ac:dyDescent="0.35">
      <c r="A53" s="27" t="s">
        <v>239</v>
      </c>
      <c r="B53" s="27" t="s">
        <v>240</v>
      </c>
      <c r="C53" s="27" t="s">
        <v>241</v>
      </c>
      <c r="D53" s="27" t="s">
        <v>242</v>
      </c>
      <c r="E53" s="28">
        <v>96910</v>
      </c>
      <c r="F53" s="27" t="s">
        <v>102</v>
      </c>
      <c r="G53" s="27" t="s">
        <v>90</v>
      </c>
      <c r="H53" s="27" t="s">
        <v>50</v>
      </c>
      <c r="I53" s="29">
        <v>72.75</v>
      </c>
      <c r="J53" s="30">
        <v>0.49238578680203049</v>
      </c>
      <c r="K53" s="30">
        <v>1.1472081218274113</v>
      </c>
      <c r="L53" s="30">
        <v>4.1116751269035534</v>
      </c>
      <c r="M53" s="30">
        <v>0</v>
      </c>
      <c r="N53" s="30">
        <v>5.4314720812182733</v>
      </c>
      <c r="O53" s="30">
        <v>0.31979695431472083</v>
      </c>
      <c r="P53" s="30">
        <v>0</v>
      </c>
      <c r="Q53" s="30">
        <v>0</v>
      </c>
      <c r="R53" s="30">
        <v>5.0913705583756332</v>
      </c>
      <c r="S53" s="30">
        <v>0.34010152284263961</v>
      </c>
      <c r="T53" s="30">
        <v>0</v>
      </c>
      <c r="U53" s="30">
        <v>0.31979695431472083</v>
      </c>
      <c r="V53" s="30">
        <v>5.4314720812182733</v>
      </c>
      <c r="W53" s="31" t="s">
        <v>91</v>
      </c>
      <c r="X53" s="43" t="s">
        <v>237</v>
      </c>
      <c r="Y53" s="34">
        <v>45365</v>
      </c>
      <c r="Z53" s="44" t="s">
        <v>238</v>
      </c>
      <c r="AA53" s="44" t="s">
        <v>53</v>
      </c>
    </row>
    <row r="54" spans="1:27" ht="15.65" customHeight="1" x14ac:dyDescent="0.35">
      <c r="A54" s="27" t="s">
        <v>243</v>
      </c>
      <c r="B54" s="27" t="s">
        <v>244</v>
      </c>
      <c r="C54" s="27" t="s">
        <v>245</v>
      </c>
      <c r="D54" s="27" t="s">
        <v>57</v>
      </c>
      <c r="E54" s="28">
        <v>39520</v>
      </c>
      <c r="F54" s="27" t="s">
        <v>58</v>
      </c>
      <c r="G54" s="27" t="s">
        <v>49</v>
      </c>
      <c r="H54" s="27" t="s">
        <v>50</v>
      </c>
      <c r="I54" s="29">
        <v>2.6242690058479501</v>
      </c>
      <c r="J54" s="30">
        <v>4.8274111675127074</v>
      </c>
      <c r="K54" s="30">
        <v>1.6040609137055823</v>
      </c>
      <c r="L54" s="30">
        <v>1.9746192893400998</v>
      </c>
      <c r="M54" s="30">
        <v>0.72588832487309662</v>
      </c>
      <c r="N54" s="30">
        <v>2.5837563451776622</v>
      </c>
      <c r="O54" s="30">
        <v>6.3401015228426525</v>
      </c>
      <c r="P54" s="30">
        <v>3.0456852791878174E-2</v>
      </c>
      <c r="Q54" s="30">
        <v>0.17766497461928929</v>
      </c>
      <c r="R54" s="30">
        <v>6.091370558375634E-2</v>
      </c>
      <c r="S54" s="30">
        <v>1.015228426395939E-2</v>
      </c>
      <c r="T54" s="30">
        <v>5.076142131979695E-3</v>
      </c>
      <c r="U54" s="30">
        <v>9.0558375634517869</v>
      </c>
      <c r="V54" s="30">
        <v>4.4467005076142136</v>
      </c>
      <c r="W54" s="31" t="s">
        <v>91</v>
      </c>
      <c r="X54" s="43" t="s">
        <v>237</v>
      </c>
      <c r="Y54" s="32" t="s">
        <v>97</v>
      </c>
      <c r="Z54" s="46" t="s">
        <v>238</v>
      </c>
      <c r="AA54" s="46" t="s">
        <v>53</v>
      </c>
    </row>
    <row r="55" spans="1:27" x14ac:dyDescent="0.35">
      <c r="A55" s="27" t="s">
        <v>246</v>
      </c>
      <c r="B55" s="27" t="s">
        <v>247</v>
      </c>
      <c r="C55" s="27" t="s">
        <v>248</v>
      </c>
      <c r="D55" s="27" t="s">
        <v>249</v>
      </c>
      <c r="E55" s="28">
        <v>89015</v>
      </c>
      <c r="F55" s="27" t="s">
        <v>250</v>
      </c>
      <c r="G55" s="27" t="s">
        <v>90</v>
      </c>
      <c r="H55" s="27" t="s">
        <v>50</v>
      </c>
      <c r="I55" s="29">
        <v>36.792717086834699</v>
      </c>
      <c r="J55" s="30">
        <v>11.345177664974617</v>
      </c>
      <c r="K55" s="30">
        <v>18.913705583756339</v>
      </c>
      <c r="L55" s="30">
        <v>26.370558375634502</v>
      </c>
      <c r="M55" s="30">
        <v>12.48730964467005</v>
      </c>
      <c r="N55" s="30">
        <v>41.370558375634559</v>
      </c>
      <c r="O55" s="30">
        <v>15.12690355329949</v>
      </c>
      <c r="P55" s="30">
        <v>9.4314720812182742</v>
      </c>
      <c r="Q55" s="30">
        <v>3.1878172588832481</v>
      </c>
      <c r="R55" s="30">
        <v>22.26903553299492</v>
      </c>
      <c r="S55" s="30">
        <v>9.9187817258883229</v>
      </c>
      <c r="T55" s="30">
        <v>7.7309644670050748</v>
      </c>
      <c r="U55" s="30">
        <v>29.19796954314722</v>
      </c>
      <c r="V55" s="30">
        <v>57.213197969543188</v>
      </c>
      <c r="W55" s="31" t="s">
        <v>91</v>
      </c>
      <c r="X55" s="43" t="s">
        <v>51</v>
      </c>
      <c r="Y55" s="32">
        <v>45022</v>
      </c>
      <c r="Z55" s="46" t="s">
        <v>156</v>
      </c>
      <c r="AA55" s="46" t="s">
        <v>53</v>
      </c>
    </row>
    <row r="56" spans="1:27" x14ac:dyDescent="0.35">
      <c r="A56" s="27" t="s">
        <v>251</v>
      </c>
      <c r="B56" s="27" t="s">
        <v>252</v>
      </c>
      <c r="C56" s="27" t="s">
        <v>253</v>
      </c>
      <c r="D56" s="27" t="s">
        <v>83</v>
      </c>
      <c r="E56" s="28">
        <v>77032</v>
      </c>
      <c r="F56" s="27" t="s">
        <v>254</v>
      </c>
      <c r="G56" s="27" t="s">
        <v>66</v>
      </c>
      <c r="H56" s="27" t="s">
        <v>50</v>
      </c>
      <c r="I56" s="29">
        <v>35.961395856052299</v>
      </c>
      <c r="J56" s="30">
        <v>769.52284263959905</v>
      </c>
      <c r="K56" s="30">
        <v>18.893401015228424</v>
      </c>
      <c r="L56" s="30">
        <v>2.1928934010152288</v>
      </c>
      <c r="M56" s="30">
        <v>0.58375634517766495</v>
      </c>
      <c r="N56" s="30">
        <v>5.5786802030456863</v>
      </c>
      <c r="O56" s="30">
        <v>646.93401015229028</v>
      </c>
      <c r="P56" s="30">
        <v>0.34010152284263961</v>
      </c>
      <c r="Q56" s="30">
        <v>138.34010152284239</v>
      </c>
      <c r="R56" s="30">
        <v>0.75126903553299496</v>
      </c>
      <c r="S56" s="30">
        <v>2.5279187817258886</v>
      </c>
      <c r="T56" s="30">
        <v>1.3604060913705582</v>
      </c>
      <c r="U56" s="30">
        <v>786.55329949239137</v>
      </c>
      <c r="V56" s="30">
        <v>336.03553299492518</v>
      </c>
      <c r="W56" s="31">
        <v>750</v>
      </c>
      <c r="X56" s="43" t="s">
        <v>51</v>
      </c>
      <c r="Y56" s="34">
        <v>45323</v>
      </c>
      <c r="Z56" s="44" t="s">
        <v>60</v>
      </c>
      <c r="AA56" s="44" t="s">
        <v>53</v>
      </c>
    </row>
    <row r="57" spans="1:27" ht="15.65" customHeight="1" x14ac:dyDescent="0.35">
      <c r="A57" s="27" t="s">
        <v>255</v>
      </c>
      <c r="B57" s="27" t="s">
        <v>256</v>
      </c>
      <c r="C57" s="27" t="s">
        <v>257</v>
      </c>
      <c r="D57" s="27" t="s">
        <v>64</v>
      </c>
      <c r="E57" s="28">
        <v>92231</v>
      </c>
      <c r="F57" s="27" t="s">
        <v>136</v>
      </c>
      <c r="G57" s="27" t="s">
        <v>66</v>
      </c>
      <c r="H57" s="27" t="s">
        <v>50</v>
      </c>
      <c r="I57" s="29">
        <v>43.568660774983002</v>
      </c>
      <c r="J57" s="30">
        <v>591.08121827411412</v>
      </c>
      <c r="K57" s="30">
        <v>7.9492385786802036</v>
      </c>
      <c r="L57" s="30">
        <v>14.573604060913704</v>
      </c>
      <c r="M57" s="30">
        <v>21.345177664974624</v>
      </c>
      <c r="N57" s="30">
        <v>69.345177664974585</v>
      </c>
      <c r="O57" s="30">
        <v>565.279187817261</v>
      </c>
      <c r="P57" s="30">
        <v>0.32487309644670048</v>
      </c>
      <c r="Q57" s="30">
        <v>0</v>
      </c>
      <c r="R57" s="30">
        <v>34.304568527918768</v>
      </c>
      <c r="S57" s="30">
        <v>8.3401015228426392</v>
      </c>
      <c r="T57" s="30">
        <v>11.573604060913706</v>
      </c>
      <c r="U57" s="30">
        <v>580.7309644670072</v>
      </c>
      <c r="V57" s="30">
        <v>338.57360406091431</v>
      </c>
      <c r="W57" s="31">
        <v>640</v>
      </c>
      <c r="X57" s="43" t="s">
        <v>51</v>
      </c>
      <c r="Y57" s="32">
        <v>45316</v>
      </c>
      <c r="Z57" s="46" t="s">
        <v>60</v>
      </c>
      <c r="AA57" s="46" t="s">
        <v>53</v>
      </c>
    </row>
    <row r="58" spans="1:27" x14ac:dyDescent="0.35">
      <c r="A58" s="27" t="s">
        <v>258</v>
      </c>
      <c r="B58" s="27" t="s">
        <v>259</v>
      </c>
      <c r="C58" s="27" t="s">
        <v>260</v>
      </c>
      <c r="D58" s="27" t="s">
        <v>83</v>
      </c>
      <c r="E58" s="28">
        <v>77301</v>
      </c>
      <c r="F58" s="27" t="s">
        <v>254</v>
      </c>
      <c r="G58" s="27" t="s">
        <v>49</v>
      </c>
      <c r="H58" s="27" t="s">
        <v>50</v>
      </c>
      <c r="I58" s="29">
        <v>44.956175298804801</v>
      </c>
      <c r="J58" s="30">
        <v>911.74619289340217</v>
      </c>
      <c r="K58" s="30">
        <v>50.700507614213215</v>
      </c>
      <c r="L58" s="30">
        <v>5.781725888324873</v>
      </c>
      <c r="M58" s="30">
        <v>1.4873096446700509</v>
      </c>
      <c r="N58" s="30">
        <v>15.182741116751272</v>
      </c>
      <c r="O58" s="30">
        <v>954.53299492385884</v>
      </c>
      <c r="P58" s="30">
        <v>0</v>
      </c>
      <c r="Q58" s="30">
        <v>0</v>
      </c>
      <c r="R58" s="30">
        <v>1.898477157360406</v>
      </c>
      <c r="S58" s="30">
        <v>3.4822335025380706</v>
      </c>
      <c r="T58" s="30">
        <v>2.3096446700507611</v>
      </c>
      <c r="U58" s="30">
        <v>962.02538071066056</v>
      </c>
      <c r="V58" s="30">
        <v>704.17766497461935</v>
      </c>
      <c r="W58" s="31" t="s">
        <v>91</v>
      </c>
      <c r="X58" s="43" t="s">
        <v>51</v>
      </c>
      <c r="Y58" s="32">
        <v>45274</v>
      </c>
      <c r="Z58" s="46" t="s">
        <v>52</v>
      </c>
      <c r="AA58" s="46" t="s">
        <v>53</v>
      </c>
    </row>
    <row r="59" spans="1:27" ht="15.65" customHeight="1" x14ac:dyDescent="0.35">
      <c r="A59" s="27" t="s">
        <v>261</v>
      </c>
      <c r="B59" s="27" t="s">
        <v>262</v>
      </c>
      <c r="C59" s="27" t="s">
        <v>263</v>
      </c>
      <c r="D59" s="27" t="s">
        <v>264</v>
      </c>
      <c r="E59" s="28">
        <v>83442</v>
      </c>
      <c r="F59" s="27" t="s">
        <v>250</v>
      </c>
      <c r="G59" s="27" t="s">
        <v>49</v>
      </c>
      <c r="H59" s="27" t="s">
        <v>50</v>
      </c>
      <c r="I59" s="29">
        <v>4.1392405063291102</v>
      </c>
      <c r="J59" s="30">
        <v>0.31979695431472083</v>
      </c>
      <c r="K59" s="30">
        <v>0.57868020304568535</v>
      </c>
      <c r="L59" s="30">
        <v>0.5532994923857868</v>
      </c>
      <c r="M59" s="30">
        <v>0.23857868020304568</v>
      </c>
      <c r="N59" s="30">
        <v>1.3908629441624367</v>
      </c>
      <c r="O59" s="30">
        <v>0.29949238578680198</v>
      </c>
      <c r="P59" s="30">
        <v>0</v>
      </c>
      <c r="Q59" s="30">
        <v>0</v>
      </c>
      <c r="R59" s="30">
        <v>9.1370558375634514E-2</v>
      </c>
      <c r="S59" s="30">
        <v>7.6142131979695438E-2</v>
      </c>
      <c r="T59" s="30">
        <v>9.1370558375634528E-2</v>
      </c>
      <c r="U59" s="30">
        <v>1.4314720812182744</v>
      </c>
      <c r="V59" s="30">
        <v>1.3451776649746192</v>
      </c>
      <c r="W59" s="31" t="s">
        <v>91</v>
      </c>
      <c r="X59" s="43" t="s">
        <v>97</v>
      </c>
      <c r="Y59" s="32" t="s">
        <v>97</v>
      </c>
      <c r="Z59" s="46" t="s">
        <v>97</v>
      </c>
      <c r="AA59" s="46" t="s">
        <v>97</v>
      </c>
    </row>
    <row r="60" spans="1:27" x14ac:dyDescent="0.35">
      <c r="A60" s="27" t="s">
        <v>265</v>
      </c>
      <c r="B60" s="27" t="s">
        <v>266</v>
      </c>
      <c r="C60" s="27" t="s">
        <v>267</v>
      </c>
      <c r="D60" s="27" t="s">
        <v>70</v>
      </c>
      <c r="E60" s="28">
        <v>71342</v>
      </c>
      <c r="F60" s="27" t="s">
        <v>58</v>
      </c>
      <c r="G60" s="27" t="s">
        <v>59</v>
      </c>
      <c r="H60" s="27" t="s">
        <v>50</v>
      </c>
      <c r="I60" s="29">
        <v>36.618584437086099</v>
      </c>
      <c r="J60" s="30">
        <v>396.26903553299525</v>
      </c>
      <c r="K60" s="30">
        <v>188.37563451776617</v>
      </c>
      <c r="L60" s="30">
        <v>269.56345177664946</v>
      </c>
      <c r="M60" s="30">
        <v>184.74111675126881</v>
      </c>
      <c r="N60" s="30">
        <v>501.49746192893139</v>
      </c>
      <c r="O60" s="30">
        <v>536.49746192893701</v>
      </c>
      <c r="P60" s="30">
        <v>0.1116751269035533</v>
      </c>
      <c r="Q60" s="30">
        <v>0.84263959390862964</v>
      </c>
      <c r="R60" s="30">
        <v>187.71065989847705</v>
      </c>
      <c r="S60" s="30">
        <v>79.416243654822395</v>
      </c>
      <c r="T60" s="30">
        <v>96.431472081218246</v>
      </c>
      <c r="U60" s="30">
        <v>675.39086294416825</v>
      </c>
      <c r="V60" s="30">
        <v>811.74619289340421</v>
      </c>
      <c r="W60" s="31">
        <v>1170</v>
      </c>
      <c r="X60" s="43" t="s">
        <v>51</v>
      </c>
      <c r="Y60" s="32">
        <v>45302</v>
      </c>
      <c r="Z60" s="46" t="s">
        <v>60</v>
      </c>
      <c r="AA60" s="46" t="s">
        <v>53</v>
      </c>
    </row>
    <row r="61" spans="1:27" ht="15.65" customHeight="1" x14ac:dyDescent="0.35">
      <c r="A61" s="27" t="s">
        <v>268</v>
      </c>
      <c r="B61" s="27" t="s">
        <v>269</v>
      </c>
      <c r="C61" s="27" t="s">
        <v>270</v>
      </c>
      <c r="D61" s="27" t="s">
        <v>70</v>
      </c>
      <c r="E61" s="28">
        <v>71303</v>
      </c>
      <c r="F61" s="27" t="s">
        <v>58</v>
      </c>
      <c r="G61" s="27" t="s">
        <v>226</v>
      </c>
      <c r="H61" s="27" t="s">
        <v>71</v>
      </c>
      <c r="I61" s="29">
        <v>3.2748186161741302</v>
      </c>
      <c r="J61" s="30">
        <v>161.76142131978634</v>
      </c>
      <c r="K61" s="30">
        <v>27.29949238578725</v>
      </c>
      <c r="L61" s="30">
        <v>52.401015228424406</v>
      </c>
      <c r="M61" s="30">
        <v>42.944162436547451</v>
      </c>
      <c r="N61" s="30">
        <v>104.34010152283898</v>
      </c>
      <c r="O61" s="30">
        <v>180.0203045685121</v>
      </c>
      <c r="P61" s="30">
        <v>1.5228426395939085E-2</v>
      </c>
      <c r="Q61" s="30">
        <v>3.0456852791878174E-2</v>
      </c>
      <c r="R61" s="30">
        <v>36.228426395939017</v>
      </c>
      <c r="S61" s="30">
        <v>15.335025380710814</v>
      </c>
      <c r="T61" s="30">
        <v>17.969543147208345</v>
      </c>
      <c r="U61" s="30">
        <v>214.8730964466782</v>
      </c>
      <c r="V61" s="30">
        <v>279.75126903549852</v>
      </c>
      <c r="W61" s="31" t="s">
        <v>91</v>
      </c>
      <c r="X61" s="43" t="s">
        <v>51</v>
      </c>
      <c r="Y61" s="32">
        <v>45198</v>
      </c>
      <c r="Z61" s="46" t="s">
        <v>224</v>
      </c>
      <c r="AA61" s="46" t="s">
        <v>53</v>
      </c>
    </row>
    <row r="62" spans="1:27" ht="15.65" customHeight="1" x14ac:dyDescent="0.35">
      <c r="A62" s="27" t="s">
        <v>271</v>
      </c>
      <c r="B62" s="27" t="s">
        <v>272</v>
      </c>
      <c r="C62" s="27" t="s">
        <v>273</v>
      </c>
      <c r="D62" s="27" t="s">
        <v>70</v>
      </c>
      <c r="E62" s="28">
        <v>71251</v>
      </c>
      <c r="F62" s="27" t="s">
        <v>58</v>
      </c>
      <c r="G62" s="27" t="s">
        <v>59</v>
      </c>
      <c r="H62" s="27" t="s">
        <v>50</v>
      </c>
      <c r="I62" s="29">
        <v>30.337199385979901</v>
      </c>
      <c r="J62" s="30">
        <v>886.93908629441967</v>
      </c>
      <c r="K62" s="30">
        <v>18.730964467005112</v>
      </c>
      <c r="L62" s="30">
        <v>2.8680203045685282</v>
      </c>
      <c r="M62" s="30">
        <v>0.28934010152284262</v>
      </c>
      <c r="N62" s="30">
        <v>23.482233502538126</v>
      </c>
      <c r="O62" s="30">
        <v>885.26395939086603</v>
      </c>
      <c r="P62" s="30">
        <v>0</v>
      </c>
      <c r="Q62" s="30">
        <v>8.1218274111675121E-2</v>
      </c>
      <c r="R62" s="30">
        <v>1.6497461928934007</v>
      </c>
      <c r="S62" s="30">
        <v>3.0304568527918776</v>
      </c>
      <c r="T62" s="30">
        <v>8.3502538071065935</v>
      </c>
      <c r="U62" s="30">
        <v>895.79695431472396</v>
      </c>
      <c r="V62" s="30">
        <v>666.34517766497345</v>
      </c>
      <c r="W62" s="31">
        <v>500</v>
      </c>
      <c r="X62" s="43" t="s">
        <v>51</v>
      </c>
      <c r="Y62" s="32">
        <v>45267</v>
      </c>
      <c r="Z62" s="46" t="s">
        <v>60</v>
      </c>
      <c r="AA62" s="46" t="s">
        <v>53</v>
      </c>
    </row>
    <row r="63" spans="1:27" ht="15.75" customHeight="1" x14ac:dyDescent="0.35">
      <c r="A63" s="27" t="s">
        <v>274</v>
      </c>
      <c r="B63" s="27" t="s">
        <v>275</v>
      </c>
      <c r="C63" s="27" t="s">
        <v>276</v>
      </c>
      <c r="D63" s="27" t="s">
        <v>219</v>
      </c>
      <c r="E63" s="28">
        <v>56201</v>
      </c>
      <c r="F63" s="27" t="s">
        <v>220</v>
      </c>
      <c r="G63" s="27" t="s">
        <v>49</v>
      </c>
      <c r="H63" s="27" t="s">
        <v>50</v>
      </c>
      <c r="I63" s="29">
        <v>49.7484848484849</v>
      </c>
      <c r="J63" s="30">
        <v>9.3908629441624463</v>
      </c>
      <c r="K63" s="30">
        <v>9.3401015228426374</v>
      </c>
      <c r="L63" s="30">
        <v>53.426395939086348</v>
      </c>
      <c r="M63" s="30">
        <v>15.847715736040611</v>
      </c>
      <c r="N63" s="30">
        <v>50.284263959390884</v>
      </c>
      <c r="O63" s="30">
        <v>25.624365482233504</v>
      </c>
      <c r="P63" s="30">
        <v>7.3299492385786804</v>
      </c>
      <c r="Q63" s="30">
        <v>4.7664974619289335</v>
      </c>
      <c r="R63" s="30">
        <v>22.705583756345174</v>
      </c>
      <c r="S63" s="30">
        <v>6.6852791878172582</v>
      </c>
      <c r="T63" s="30">
        <v>5.6395939086294433</v>
      </c>
      <c r="U63" s="30">
        <v>52.974619289340175</v>
      </c>
      <c r="V63" s="30">
        <v>77.583756345177662</v>
      </c>
      <c r="W63" s="31" t="s">
        <v>91</v>
      </c>
      <c r="X63" s="43" t="s">
        <v>51</v>
      </c>
      <c r="Y63" s="32">
        <v>45001</v>
      </c>
      <c r="Z63" s="46" t="s">
        <v>52</v>
      </c>
      <c r="AA63" s="46" t="s">
        <v>53</v>
      </c>
    </row>
    <row r="64" spans="1:27" ht="15.65" customHeight="1" x14ac:dyDescent="0.35">
      <c r="A64" s="27" t="s">
        <v>277</v>
      </c>
      <c r="B64" s="27" t="s">
        <v>278</v>
      </c>
      <c r="C64" s="27" t="s">
        <v>279</v>
      </c>
      <c r="D64" s="27" t="s">
        <v>83</v>
      </c>
      <c r="E64" s="28">
        <v>78118</v>
      </c>
      <c r="F64" s="27" t="s">
        <v>132</v>
      </c>
      <c r="G64" s="27" t="s">
        <v>90</v>
      </c>
      <c r="H64" s="27" t="s">
        <v>50</v>
      </c>
      <c r="I64" s="29">
        <v>2.1145038167938899</v>
      </c>
      <c r="J64" s="30">
        <v>0.99492385786802062</v>
      </c>
      <c r="K64" s="30">
        <v>0.15228426395939085</v>
      </c>
      <c r="L64" s="30">
        <v>0.24365482233502531</v>
      </c>
      <c r="M64" s="30">
        <v>5.0761421319796954E-2</v>
      </c>
      <c r="N64" s="30">
        <v>0.19289340101522842</v>
      </c>
      <c r="O64" s="30">
        <v>1.2487309644670059</v>
      </c>
      <c r="P64" s="30">
        <v>0</v>
      </c>
      <c r="Q64" s="30">
        <v>0</v>
      </c>
      <c r="R64" s="30">
        <v>0</v>
      </c>
      <c r="S64" s="30">
        <v>0</v>
      </c>
      <c r="T64" s="30">
        <v>0</v>
      </c>
      <c r="U64" s="30">
        <v>1.4416243654822329</v>
      </c>
      <c r="V64" s="30">
        <v>1.0050761421319809</v>
      </c>
      <c r="W64" s="31" t="s">
        <v>91</v>
      </c>
      <c r="X64" s="43" t="s">
        <v>97</v>
      </c>
      <c r="Y64" s="32" t="s">
        <v>97</v>
      </c>
      <c r="Z64" s="46" t="s">
        <v>97</v>
      </c>
      <c r="AA64" s="46" t="s">
        <v>97</v>
      </c>
    </row>
    <row r="65" spans="1:27" ht="15.65" customHeight="1" x14ac:dyDescent="0.35">
      <c r="A65" s="27" t="s">
        <v>280</v>
      </c>
      <c r="B65" s="27" t="s">
        <v>281</v>
      </c>
      <c r="C65" s="27" t="s">
        <v>282</v>
      </c>
      <c r="D65" s="27" t="s">
        <v>283</v>
      </c>
      <c r="E65" s="28">
        <v>74647</v>
      </c>
      <c r="F65" s="27" t="s">
        <v>89</v>
      </c>
      <c r="G65" s="27" t="s">
        <v>49</v>
      </c>
      <c r="H65" s="27" t="s">
        <v>50</v>
      </c>
      <c r="I65" s="29">
        <v>41.047961630695397</v>
      </c>
      <c r="J65" s="30">
        <v>36.101522842639589</v>
      </c>
      <c r="K65" s="30">
        <v>13.649746192893403</v>
      </c>
      <c r="L65" s="30">
        <v>24.304568527918775</v>
      </c>
      <c r="M65" s="30">
        <v>15.807106598984772</v>
      </c>
      <c r="N65" s="30">
        <v>46.680203045685289</v>
      </c>
      <c r="O65" s="30">
        <v>40.634517766497446</v>
      </c>
      <c r="P65" s="30">
        <v>0.34010152284263961</v>
      </c>
      <c r="Q65" s="30">
        <v>2.2081218274111665</v>
      </c>
      <c r="R65" s="30">
        <v>18.096446700507617</v>
      </c>
      <c r="S65" s="30">
        <v>6.7766497461928923</v>
      </c>
      <c r="T65" s="30">
        <v>7.7055837563451774</v>
      </c>
      <c r="U65" s="30">
        <v>57.284263959390842</v>
      </c>
      <c r="V65" s="30">
        <v>72.852791878172582</v>
      </c>
      <c r="W65" s="31" t="s">
        <v>91</v>
      </c>
      <c r="X65" s="43" t="s">
        <v>51</v>
      </c>
      <c r="Y65" s="32">
        <v>44987</v>
      </c>
      <c r="Z65" s="46" t="s">
        <v>60</v>
      </c>
      <c r="AA65" s="46" t="s">
        <v>53</v>
      </c>
    </row>
    <row r="66" spans="1:27" ht="15.65" customHeight="1" x14ac:dyDescent="0.35">
      <c r="A66" s="27" t="s">
        <v>284</v>
      </c>
      <c r="B66" s="27" t="s">
        <v>285</v>
      </c>
      <c r="C66" s="27" t="s">
        <v>286</v>
      </c>
      <c r="D66" s="27" t="s">
        <v>287</v>
      </c>
      <c r="E66" s="28">
        <v>37918</v>
      </c>
      <c r="F66" s="27" t="s">
        <v>58</v>
      </c>
      <c r="G66" s="27" t="s">
        <v>90</v>
      </c>
      <c r="H66" s="27" t="s">
        <v>50</v>
      </c>
      <c r="I66" s="29">
        <v>1.8</v>
      </c>
      <c r="J66" s="30">
        <v>0.62436548223350263</v>
      </c>
      <c r="K66" s="30">
        <v>0.73604060913705627</v>
      </c>
      <c r="L66" s="30">
        <v>0.74619289340101602</v>
      </c>
      <c r="M66" s="30">
        <v>0.30964467005076124</v>
      </c>
      <c r="N66" s="30">
        <v>1.6294416243654803</v>
      </c>
      <c r="O66" s="30">
        <v>0.7461928934010158</v>
      </c>
      <c r="P66" s="30">
        <v>5.076142131979695E-3</v>
      </c>
      <c r="Q66" s="30">
        <v>3.5532994923857864E-2</v>
      </c>
      <c r="R66" s="30">
        <v>2.030456852791878E-2</v>
      </c>
      <c r="S66" s="30">
        <v>0</v>
      </c>
      <c r="T66" s="30">
        <v>0</v>
      </c>
      <c r="U66" s="30">
        <v>2.3959390862944114</v>
      </c>
      <c r="V66" s="30">
        <v>1.9289340101522801</v>
      </c>
      <c r="W66" s="31" t="s">
        <v>91</v>
      </c>
      <c r="X66" s="43" t="s">
        <v>237</v>
      </c>
      <c r="Y66" s="32">
        <v>44949</v>
      </c>
      <c r="Z66" s="46" t="s">
        <v>238</v>
      </c>
      <c r="AA66" s="46" t="s">
        <v>53</v>
      </c>
    </row>
    <row r="67" spans="1:27" ht="15.65" customHeight="1" x14ac:dyDescent="0.35">
      <c r="A67" s="27" t="s">
        <v>288</v>
      </c>
      <c r="B67" s="27" t="s">
        <v>289</v>
      </c>
      <c r="C67" s="27" t="s">
        <v>279</v>
      </c>
      <c r="D67" s="27" t="s">
        <v>83</v>
      </c>
      <c r="E67" s="28">
        <v>78118</v>
      </c>
      <c r="F67" s="27" t="s">
        <v>132</v>
      </c>
      <c r="G67" s="27" t="s">
        <v>59</v>
      </c>
      <c r="H67" s="27" t="s">
        <v>50</v>
      </c>
      <c r="I67" s="29">
        <v>40.120838229533902</v>
      </c>
      <c r="J67" s="30">
        <v>1202.096446700516</v>
      </c>
      <c r="K67" s="30">
        <v>12.071065989847721</v>
      </c>
      <c r="L67" s="30">
        <v>0.42131979695431476</v>
      </c>
      <c r="M67" s="30">
        <v>2.5380710659898477E-2</v>
      </c>
      <c r="N67" s="30">
        <v>31.223350253807141</v>
      </c>
      <c r="O67" s="30">
        <v>1183.3908629441705</v>
      </c>
      <c r="P67" s="30">
        <v>0</v>
      </c>
      <c r="Q67" s="30">
        <v>0</v>
      </c>
      <c r="R67" s="30">
        <v>0.56345177664974622</v>
      </c>
      <c r="S67" s="30">
        <v>2.781725888324873</v>
      </c>
      <c r="T67" s="30">
        <v>21.233502538071068</v>
      </c>
      <c r="U67" s="30">
        <v>1190.0355329949332</v>
      </c>
      <c r="V67" s="30">
        <v>807.19796954314847</v>
      </c>
      <c r="W67" s="31">
        <v>830</v>
      </c>
      <c r="X67" s="43" t="s">
        <v>51</v>
      </c>
      <c r="Y67" s="34">
        <v>45001</v>
      </c>
      <c r="Z67" s="44" t="s">
        <v>60</v>
      </c>
      <c r="AA67" s="44" t="s">
        <v>53</v>
      </c>
    </row>
    <row r="68" spans="1:27" ht="15.65" customHeight="1" x14ac:dyDescent="0.35">
      <c r="A68" s="27" t="s">
        <v>290</v>
      </c>
      <c r="B68" s="27" t="s">
        <v>291</v>
      </c>
      <c r="C68" s="27" t="s">
        <v>292</v>
      </c>
      <c r="D68" s="27" t="s">
        <v>75</v>
      </c>
      <c r="E68" s="28">
        <v>33194</v>
      </c>
      <c r="F68" s="27" t="s">
        <v>76</v>
      </c>
      <c r="G68" s="27" t="s">
        <v>108</v>
      </c>
      <c r="H68" s="27" t="s">
        <v>71</v>
      </c>
      <c r="I68" s="29">
        <v>38.1740196078431</v>
      </c>
      <c r="J68" s="30">
        <v>15.80710659898479</v>
      </c>
      <c r="K68" s="30">
        <v>5.1675126903553288</v>
      </c>
      <c r="L68" s="30">
        <v>245.7969543147203</v>
      </c>
      <c r="M68" s="30">
        <v>311.39593908629416</v>
      </c>
      <c r="N68" s="30">
        <v>391.14720812182679</v>
      </c>
      <c r="O68" s="30">
        <v>186.43147208121832</v>
      </c>
      <c r="P68" s="30">
        <v>0.58883248730964466</v>
      </c>
      <c r="Q68" s="30">
        <v>0</v>
      </c>
      <c r="R68" s="30">
        <v>144.66497461928932</v>
      </c>
      <c r="S68" s="30">
        <v>38.010152284263988</v>
      </c>
      <c r="T68" s="30">
        <v>20.421319796954311</v>
      </c>
      <c r="U68" s="30">
        <v>375.071065989847</v>
      </c>
      <c r="V68" s="30">
        <v>420.63959390862851</v>
      </c>
      <c r="W68" s="31">
        <v>450</v>
      </c>
      <c r="X68" s="43" t="s">
        <v>51</v>
      </c>
      <c r="Y68" s="32">
        <v>45008</v>
      </c>
      <c r="Z68" s="46" t="s">
        <v>60</v>
      </c>
      <c r="AA68" s="46" t="s">
        <v>53</v>
      </c>
    </row>
    <row r="69" spans="1:27" ht="15.65" customHeight="1" x14ac:dyDescent="0.35">
      <c r="A69" s="27" t="s">
        <v>293</v>
      </c>
      <c r="B69" s="27" t="s">
        <v>294</v>
      </c>
      <c r="C69" s="27" t="s">
        <v>295</v>
      </c>
      <c r="D69" s="27" t="s">
        <v>70</v>
      </c>
      <c r="E69" s="28">
        <v>71483</v>
      </c>
      <c r="F69" s="27" t="s">
        <v>58</v>
      </c>
      <c r="G69" s="27" t="s">
        <v>59</v>
      </c>
      <c r="H69" s="27" t="s">
        <v>71</v>
      </c>
      <c r="I69" s="29">
        <v>32.159063804412597</v>
      </c>
      <c r="J69" s="30">
        <v>1252.5583756345156</v>
      </c>
      <c r="K69" s="30">
        <v>69.360406091370535</v>
      </c>
      <c r="L69" s="30">
        <v>86.035532994923869</v>
      </c>
      <c r="M69" s="30">
        <v>46.959390862944161</v>
      </c>
      <c r="N69" s="30">
        <v>169.82233502538045</v>
      </c>
      <c r="O69" s="30">
        <v>1285.0913705583716</v>
      </c>
      <c r="P69" s="30">
        <v>0</v>
      </c>
      <c r="Q69" s="30">
        <v>0</v>
      </c>
      <c r="R69" s="30">
        <v>60.857868020304579</v>
      </c>
      <c r="S69" s="30">
        <v>34.390862944162443</v>
      </c>
      <c r="T69" s="30">
        <v>32.527918781725916</v>
      </c>
      <c r="U69" s="30">
        <v>1327.1370558375609</v>
      </c>
      <c r="V69" s="30">
        <v>890.78680203046235</v>
      </c>
      <c r="W69" s="31">
        <v>946</v>
      </c>
      <c r="X69" s="43" t="s">
        <v>51</v>
      </c>
      <c r="Y69" s="32">
        <v>45316</v>
      </c>
      <c r="Z69" s="46" t="s">
        <v>60</v>
      </c>
      <c r="AA69" s="46" t="s">
        <v>53</v>
      </c>
    </row>
    <row r="70" spans="1:27" x14ac:dyDescent="0.35">
      <c r="A70" s="27" t="s">
        <v>296</v>
      </c>
      <c r="B70" s="27" t="s">
        <v>297</v>
      </c>
      <c r="C70" s="27" t="s">
        <v>298</v>
      </c>
      <c r="D70" s="27" t="s">
        <v>299</v>
      </c>
      <c r="E70" s="28">
        <v>29072</v>
      </c>
      <c r="F70" s="27" t="s">
        <v>48</v>
      </c>
      <c r="G70" s="27" t="s">
        <v>90</v>
      </c>
      <c r="H70" s="27" t="s">
        <v>50</v>
      </c>
      <c r="I70" s="29">
        <v>1.6</v>
      </c>
      <c r="J70" s="30">
        <v>0.17766497461928929</v>
      </c>
      <c r="K70" s="30">
        <v>0.87817258883248839</v>
      </c>
      <c r="L70" s="30">
        <v>0.19289340101522839</v>
      </c>
      <c r="M70" s="30">
        <v>9.1370558375634528E-2</v>
      </c>
      <c r="N70" s="30">
        <v>0.79695431472081313</v>
      </c>
      <c r="O70" s="30">
        <v>0.45177664974619297</v>
      </c>
      <c r="P70" s="30">
        <v>4.5685279187817257E-2</v>
      </c>
      <c r="Q70" s="30">
        <v>4.5685279187817257E-2</v>
      </c>
      <c r="R70" s="30">
        <v>2.030456852791878E-2</v>
      </c>
      <c r="S70" s="30">
        <v>0</v>
      </c>
      <c r="T70" s="30">
        <v>5.076142131979695E-3</v>
      </c>
      <c r="U70" s="30">
        <v>1.3147208121827398</v>
      </c>
      <c r="V70" s="30">
        <v>0.85786802030456988</v>
      </c>
      <c r="W70" s="31" t="s">
        <v>91</v>
      </c>
      <c r="X70" s="43" t="s">
        <v>51</v>
      </c>
      <c r="Y70" s="32">
        <v>44966</v>
      </c>
      <c r="Z70" s="46" t="s">
        <v>156</v>
      </c>
      <c r="AA70" s="46" t="s">
        <v>300</v>
      </c>
    </row>
    <row r="71" spans="1:27" x14ac:dyDescent="0.35">
      <c r="A71" s="27" t="s">
        <v>301</v>
      </c>
      <c r="B71" s="27" t="s">
        <v>302</v>
      </c>
      <c r="C71" s="27" t="s">
        <v>303</v>
      </c>
      <c r="D71" s="27" t="s">
        <v>83</v>
      </c>
      <c r="E71" s="28">
        <v>76642</v>
      </c>
      <c r="F71" s="27" t="s">
        <v>254</v>
      </c>
      <c r="G71" s="27" t="s">
        <v>90</v>
      </c>
      <c r="H71" s="27" t="s">
        <v>71</v>
      </c>
      <c r="I71" s="29">
        <v>35.393220338982999</v>
      </c>
      <c r="J71" s="30">
        <v>59.187817258883292</v>
      </c>
      <c r="K71" s="30">
        <v>1.6142131979695433</v>
      </c>
      <c r="L71" s="30">
        <v>0.89847715736040668</v>
      </c>
      <c r="M71" s="30">
        <v>0.39086294416243655</v>
      </c>
      <c r="N71" s="30">
        <v>2.7360406091370542</v>
      </c>
      <c r="O71" s="30">
        <v>59.355329949238616</v>
      </c>
      <c r="P71" s="30">
        <v>0</v>
      </c>
      <c r="Q71" s="30">
        <v>0</v>
      </c>
      <c r="R71" s="30">
        <v>6.0913705583756347E-2</v>
      </c>
      <c r="S71" s="30">
        <v>0.10659898477157362</v>
      </c>
      <c r="T71" s="30">
        <v>0.71573604060913709</v>
      </c>
      <c r="U71" s="30">
        <v>61.208121827411198</v>
      </c>
      <c r="V71" s="30">
        <v>58.477157360406117</v>
      </c>
      <c r="W71" s="31" t="s">
        <v>91</v>
      </c>
      <c r="X71" s="43" t="s">
        <v>51</v>
      </c>
      <c r="Y71" s="32">
        <v>44938</v>
      </c>
      <c r="Z71" s="46" t="s">
        <v>52</v>
      </c>
      <c r="AA71" s="46" t="s">
        <v>53</v>
      </c>
    </row>
    <row r="72" spans="1:27" ht="15.65" customHeight="1" x14ac:dyDescent="0.35">
      <c r="A72" s="27" t="s">
        <v>304</v>
      </c>
      <c r="B72" s="27" t="s">
        <v>305</v>
      </c>
      <c r="C72" s="27" t="s">
        <v>306</v>
      </c>
      <c r="D72" s="27" t="s">
        <v>83</v>
      </c>
      <c r="E72" s="28">
        <v>78041</v>
      </c>
      <c r="F72" s="27" t="s">
        <v>196</v>
      </c>
      <c r="G72" s="27" t="s">
        <v>59</v>
      </c>
      <c r="H72" s="27" t="s">
        <v>50</v>
      </c>
      <c r="I72" s="29">
        <v>28.062320230105499</v>
      </c>
      <c r="J72" s="30">
        <v>271.93401015228187</v>
      </c>
      <c r="K72" s="30">
        <v>6.1065989847715727</v>
      </c>
      <c r="L72" s="30">
        <v>2.8223350253807107</v>
      </c>
      <c r="M72" s="30">
        <v>7.5786802030456846</v>
      </c>
      <c r="N72" s="30">
        <v>1.6852791878172588</v>
      </c>
      <c r="O72" s="30">
        <v>46.710659898477182</v>
      </c>
      <c r="P72" s="30">
        <v>14.340101522842641</v>
      </c>
      <c r="Q72" s="30">
        <v>225.70558375634513</v>
      </c>
      <c r="R72" s="30">
        <v>4.3705583756345181</v>
      </c>
      <c r="S72" s="30">
        <v>2.7411167512690362</v>
      </c>
      <c r="T72" s="30">
        <v>7.7157360406091371</v>
      </c>
      <c r="U72" s="30">
        <v>273.61421319796705</v>
      </c>
      <c r="V72" s="30">
        <v>228.71573604060862</v>
      </c>
      <c r="W72" s="31" t="s">
        <v>91</v>
      </c>
      <c r="X72" s="43" t="s">
        <v>51</v>
      </c>
      <c r="Y72" s="32">
        <v>45008</v>
      </c>
      <c r="Z72" s="46" t="s">
        <v>52</v>
      </c>
      <c r="AA72" s="46" t="s">
        <v>53</v>
      </c>
    </row>
    <row r="73" spans="1:27" x14ac:dyDescent="0.35">
      <c r="A73" s="27" t="s">
        <v>307</v>
      </c>
      <c r="B73" s="27" t="s">
        <v>308</v>
      </c>
      <c r="C73" s="27" t="s">
        <v>309</v>
      </c>
      <c r="D73" s="27" t="s">
        <v>264</v>
      </c>
      <c r="E73" s="28">
        <v>83318</v>
      </c>
      <c r="F73" s="27" t="s">
        <v>250</v>
      </c>
      <c r="G73" s="27" t="s">
        <v>49</v>
      </c>
      <c r="H73" s="27" t="s">
        <v>50</v>
      </c>
      <c r="I73" s="29">
        <v>3.0320855614973299</v>
      </c>
      <c r="J73" s="30">
        <v>0.21827411167512684</v>
      </c>
      <c r="K73" s="30">
        <v>1.7817258883248726</v>
      </c>
      <c r="L73" s="30">
        <v>0.49746192893401009</v>
      </c>
      <c r="M73" s="30">
        <v>0.43654822335025373</v>
      </c>
      <c r="N73" s="30">
        <v>2.5634517766497442</v>
      </c>
      <c r="O73" s="30">
        <v>0.35025380710659898</v>
      </c>
      <c r="P73" s="30">
        <v>5.076142131979695E-3</v>
      </c>
      <c r="Q73" s="30">
        <v>1.5228426395939087E-2</v>
      </c>
      <c r="R73" s="30">
        <v>0</v>
      </c>
      <c r="S73" s="30">
        <v>1.5228426395939087E-2</v>
      </c>
      <c r="T73" s="30">
        <v>4.060913705583756E-2</v>
      </c>
      <c r="U73" s="30">
        <v>2.8781725888324847</v>
      </c>
      <c r="V73" s="30">
        <v>2.4517766497461899</v>
      </c>
      <c r="W73" s="31" t="s">
        <v>91</v>
      </c>
      <c r="X73" s="43" t="s">
        <v>51</v>
      </c>
      <c r="Y73" s="32">
        <v>45190</v>
      </c>
      <c r="Z73" s="46" t="s">
        <v>52</v>
      </c>
      <c r="AA73" s="46" t="s">
        <v>300</v>
      </c>
    </row>
    <row r="74" spans="1:27" x14ac:dyDescent="0.35">
      <c r="A74" s="27" t="s">
        <v>310</v>
      </c>
      <c r="B74" s="27" t="s">
        <v>311</v>
      </c>
      <c r="C74" s="27" t="s">
        <v>312</v>
      </c>
      <c r="D74" s="27" t="s">
        <v>117</v>
      </c>
      <c r="E74" s="28">
        <v>48161</v>
      </c>
      <c r="F74" s="27" t="s">
        <v>118</v>
      </c>
      <c r="G74" s="27" t="s">
        <v>49</v>
      </c>
      <c r="H74" s="27" t="s">
        <v>71</v>
      </c>
      <c r="I74" s="29">
        <v>65.514124293785301</v>
      </c>
      <c r="J74" s="30">
        <v>50.157360406091392</v>
      </c>
      <c r="K74" s="30">
        <v>0.20304568527918782</v>
      </c>
      <c r="L74" s="30">
        <v>1.6548223350253806</v>
      </c>
      <c r="M74" s="30">
        <v>0.67512690355329952</v>
      </c>
      <c r="N74" s="30">
        <v>3.345177664974619</v>
      </c>
      <c r="O74" s="30">
        <v>49.142131979695449</v>
      </c>
      <c r="P74" s="30">
        <v>0.20304568527918782</v>
      </c>
      <c r="Q74" s="30">
        <v>0</v>
      </c>
      <c r="R74" s="30">
        <v>1.2487309644670053</v>
      </c>
      <c r="S74" s="30">
        <v>2.030456852791878E-2</v>
      </c>
      <c r="T74" s="30">
        <v>0.79187817258883253</v>
      </c>
      <c r="U74" s="30">
        <v>50.629441624365491</v>
      </c>
      <c r="V74" s="30">
        <v>30.675126903553291</v>
      </c>
      <c r="W74" s="31" t="s">
        <v>91</v>
      </c>
      <c r="X74" s="43" t="s">
        <v>51</v>
      </c>
      <c r="Y74" s="32">
        <v>44973</v>
      </c>
      <c r="Z74" s="46" t="s">
        <v>52</v>
      </c>
      <c r="AA74" s="46" t="s">
        <v>53</v>
      </c>
    </row>
    <row r="75" spans="1:27" ht="15.65" customHeight="1" x14ac:dyDescent="0.35">
      <c r="A75" s="27" t="s">
        <v>313</v>
      </c>
      <c r="B75" s="27" t="s">
        <v>314</v>
      </c>
      <c r="C75" s="27" t="s">
        <v>315</v>
      </c>
      <c r="D75" s="27" t="s">
        <v>316</v>
      </c>
      <c r="E75" s="28">
        <v>96950</v>
      </c>
      <c r="F75" s="27" t="s">
        <v>102</v>
      </c>
      <c r="G75" s="27" t="s">
        <v>90</v>
      </c>
      <c r="H75" s="27" t="s">
        <v>50</v>
      </c>
      <c r="I75" s="29">
        <v>96.272727272727295</v>
      </c>
      <c r="J75" s="30">
        <v>1.5228426395939087E-2</v>
      </c>
      <c r="K75" s="30">
        <v>3.8680203045685282</v>
      </c>
      <c r="L75" s="30">
        <v>1.3350253807106598</v>
      </c>
      <c r="M75" s="30">
        <v>0.81218274111675126</v>
      </c>
      <c r="N75" s="30">
        <v>5.5837563451776644</v>
      </c>
      <c r="O75" s="30">
        <v>6.0913705583756347E-2</v>
      </c>
      <c r="P75" s="30">
        <v>0.38578680203045684</v>
      </c>
      <c r="Q75" s="30">
        <v>0</v>
      </c>
      <c r="R75" s="30">
        <v>4.969543147208122</v>
      </c>
      <c r="S75" s="30">
        <v>0</v>
      </c>
      <c r="T75" s="30">
        <v>0</v>
      </c>
      <c r="U75" s="30">
        <v>1.0609137055837563</v>
      </c>
      <c r="V75" s="30">
        <v>6.0152284263959377</v>
      </c>
      <c r="W75" s="31" t="s">
        <v>91</v>
      </c>
      <c r="X75" s="43" t="s">
        <v>237</v>
      </c>
      <c r="Y75" s="32">
        <v>45359</v>
      </c>
      <c r="Z75" s="46" t="s">
        <v>238</v>
      </c>
      <c r="AA75" s="46" t="s">
        <v>53</v>
      </c>
    </row>
    <row r="76" spans="1:27" x14ac:dyDescent="0.35">
      <c r="A76" s="27" t="s">
        <v>317</v>
      </c>
      <c r="B76" s="27" t="s">
        <v>318</v>
      </c>
      <c r="C76" s="27" t="s">
        <v>319</v>
      </c>
      <c r="D76" s="27" t="s">
        <v>160</v>
      </c>
      <c r="E76" s="28">
        <v>16866</v>
      </c>
      <c r="F76" s="27" t="s">
        <v>161</v>
      </c>
      <c r="G76" s="27" t="s">
        <v>59</v>
      </c>
      <c r="H76" s="27" t="s">
        <v>50</v>
      </c>
      <c r="I76" s="29">
        <v>74.965504024530503</v>
      </c>
      <c r="J76" s="30">
        <v>217.34517766497464</v>
      </c>
      <c r="K76" s="30">
        <v>65.05583756345176</v>
      </c>
      <c r="L76" s="30">
        <v>535.01015228426377</v>
      </c>
      <c r="M76" s="30">
        <v>407.75126903553286</v>
      </c>
      <c r="N76" s="30">
        <v>627.35532994923926</v>
      </c>
      <c r="O76" s="30">
        <v>548.4416243654822</v>
      </c>
      <c r="P76" s="30">
        <v>27.375634517766496</v>
      </c>
      <c r="Q76" s="30">
        <v>21.989847715736055</v>
      </c>
      <c r="R76" s="30">
        <v>279.90355329949267</v>
      </c>
      <c r="S76" s="30">
        <v>74.538071065989811</v>
      </c>
      <c r="T76" s="30">
        <v>61.238578680203013</v>
      </c>
      <c r="U76" s="30">
        <v>809.48223350253932</v>
      </c>
      <c r="V76" s="30">
        <v>734.80203045685494</v>
      </c>
      <c r="W76" s="31">
        <v>800</v>
      </c>
      <c r="X76" s="43" t="s">
        <v>51</v>
      </c>
      <c r="Y76" s="32">
        <v>44987</v>
      </c>
      <c r="Z76" s="46" t="s">
        <v>60</v>
      </c>
      <c r="AA76" s="46" t="s">
        <v>53</v>
      </c>
    </row>
    <row r="77" spans="1:27" ht="15.65" customHeight="1" x14ac:dyDescent="0.35">
      <c r="A77" s="27" t="s">
        <v>320</v>
      </c>
      <c r="B77" s="27" t="s">
        <v>321</v>
      </c>
      <c r="C77" s="27" t="s">
        <v>260</v>
      </c>
      <c r="D77" s="27" t="s">
        <v>83</v>
      </c>
      <c r="E77" s="28">
        <v>77301</v>
      </c>
      <c r="F77" s="27" t="s">
        <v>254</v>
      </c>
      <c r="G77" s="27" t="s">
        <v>66</v>
      </c>
      <c r="H77" s="27" t="s">
        <v>50</v>
      </c>
      <c r="I77" s="29">
        <v>39.9614809274495</v>
      </c>
      <c r="J77" s="30">
        <v>360.92385786802168</v>
      </c>
      <c r="K77" s="30">
        <v>432.62436548223354</v>
      </c>
      <c r="L77" s="30">
        <v>242.48223350253764</v>
      </c>
      <c r="M77" s="30">
        <v>143.61928934010132</v>
      </c>
      <c r="N77" s="30">
        <v>539.63451776649708</v>
      </c>
      <c r="O77" s="30">
        <v>535.7005076142143</v>
      </c>
      <c r="P77" s="30">
        <v>35.614213197969555</v>
      </c>
      <c r="Q77" s="30">
        <v>68.700507614213194</v>
      </c>
      <c r="R77" s="30">
        <v>233.60406091370416</v>
      </c>
      <c r="S77" s="30">
        <v>119.5685279187816</v>
      </c>
      <c r="T77" s="30">
        <v>72.903553299492387</v>
      </c>
      <c r="U77" s="30">
        <v>753.57360406091152</v>
      </c>
      <c r="V77" s="30">
        <v>787.51269035533005</v>
      </c>
      <c r="W77" s="31">
        <v>750</v>
      </c>
      <c r="X77" s="43" t="s">
        <v>51</v>
      </c>
      <c r="Y77" s="32">
        <v>45267</v>
      </c>
      <c r="Z77" s="46" t="s">
        <v>60</v>
      </c>
      <c r="AA77" s="46" t="s">
        <v>53</v>
      </c>
    </row>
    <row r="78" spans="1:27" x14ac:dyDescent="0.35">
      <c r="A78" s="27" t="s">
        <v>322</v>
      </c>
      <c r="B78" s="27" t="s">
        <v>323</v>
      </c>
      <c r="C78" s="27" t="s">
        <v>324</v>
      </c>
      <c r="D78" s="27" t="s">
        <v>249</v>
      </c>
      <c r="E78" s="28">
        <v>89060</v>
      </c>
      <c r="F78" s="27" t="s">
        <v>250</v>
      </c>
      <c r="G78" s="27" t="s">
        <v>325</v>
      </c>
      <c r="H78" s="27" t="s">
        <v>50</v>
      </c>
      <c r="I78" s="29">
        <v>44.713389121338899</v>
      </c>
      <c r="J78" s="30">
        <v>91.664974619289353</v>
      </c>
      <c r="K78" s="30">
        <v>44.451776649746208</v>
      </c>
      <c r="L78" s="30">
        <v>40.95939086294419</v>
      </c>
      <c r="M78" s="30">
        <v>38.045685279187836</v>
      </c>
      <c r="N78" s="30">
        <v>109.19796954314714</v>
      </c>
      <c r="O78" s="30">
        <v>105.67512690355335</v>
      </c>
      <c r="P78" s="30">
        <v>0.17766497461928935</v>
      </c>
      <c r="Q78" s="30">
        <v>7.1065989847715741E-2</v>
      </c>
      <c r="R78" s="30">
        <v>45.416243654822381</v>
      </c>
      <c r="S78" s="30">
        <v>16.654822335025386</v>
      </c>
      <c r="T78" s="30">
        <v>12.888324873096451</v>
      </c>
      <c r="U78" s="30">
        <v>140.16243654822355</v>
      </c>
      <c r="V78" s="30">
        <v>174.42639593908629</v>
      </c>
      <c r="W78" s="31" t="s">
        <v>91</v>
      </c>
      <c r="X78" s="43" t="s">
        <v>51</v>
      </c>
      <c r="Y78" s="32">
        <v>45015</v>
      </c>
      <c r="Z78" s="46" t="s">
        <v>326</v>
      </c>
      <c r="AA78" s="46" t="s">
        <v>53</v>
      </c>
    </row>
    <row r="79" spans="1:27" ht="15.65" customHeight="1" x14ac:dyDescent="0.35">
      <c r="A79" s="27" t="s">
        <v>327</v>
      </c>
      <c r="B79" s="27" t="s">
        <v>328</v>
      </c>
      <c r="C79" s="27" t="s">
        <v>324</v>
      </c>
      <c r="D79" s="27" t="s">
        <v>249</v>
      </c>
      <c r="E79" s="28">
        <v>89060</v>
      </c>
      <c r="F79" s="27" t="s">
        <v>250</v>
      </c>
      <c r="G79" s="27" t="s">
        <v>49</v>
      </c>
      <c r="H79" s="27" t="s">
        <v>50</v>
      </c>
      <c r="I79" s="29">
        <v>43.256130790190703</v>
      </c>
      <c r="J79" s="30">
        <v>6.9898477157360412</v>
      </c>
      <c r="K79" s="30">
        <v>15.1015228426396</v>
      </c>
      <c r="L79" s="30">
        <v>18.517766497461945</v>
      </c>
      <c r="M79" s="30">
        <v>28.25380710659898</v>
      </c>
      <c r="N79" s="30">
        <v>59.59898477157364</v>
      </c>
      <c r="O79" s="30">
        <v>9.2639593908629472</v>
      </c>
      <c r="P79" s="30">
        <v>0</v>
      </c>
      <c r="Q79" s="30">
        <v>0</v>
      </c>
      <c r="R79" s="30">
        <v>26.025380710659906</v>
      </c>
      <c r="S79" s="30">
        <v>8.964467005076143</v>
      </c>
      <c r="T79" s="30">
        <v>4.2639593908629445</v>
      </c>
      <c r="U79" s="30">
        <v>29.609137055837582</v>
      </c>
      <c r="V79" s="30">
        <v>57.761421319797009</v>
      </c>
      <c r="W79" s="31" t="s">
        <v>91</v>
      </c>
      <c r="X79" s="43" t="s">
        <v>51</v>
      </c>
      <c r="Y79" s="32">
        <v>45225</v>
      </c>
      <c r="Z79" s="46" t="s">
        <v>52</v>
      </c>
      <c r="AA79" s="46" t="s">
        <v>53</v>
      </c>
    </row>
    <row r="80" spans="1:27" x14ac:dyDescent="0.35">
      <c r="A80" s="27" t="s">
        <v>329</v>
      </c>
      <c r="B80" s="27" t="s">
        <v>330</v>
      </c>
      <c r="C80" s="27" t="s">
        <v>331</v>
      </c>
      <c r="D80" s="27" t="s">
        <v>75</v>
      </c>
      <c r="E80" s="28">
        <v>32839</v>
      </c>
      <c r="F80" s="27" t="s">
        <v>76</v>
      </c>
      <c r="G80" s="27" t="s">
        <v>90</v>
      </c>
      <c r="H80" s="27" t="s">
        <v>50</v>
      </c>
      <c r="I80" s="29">
        <v>1.9675675675675699</v>
      </c>
      <c r="J80" s="30">
        <v>0.13197969543147209</v>
      </c>
      <c r="K80" s="30">
        <v>0.50761421319796929</v>
      </c>
      <c r="L80" s="30">
        <v>0.82741116751269106</v>
      </c>
      <c r="M80" s="30">
        <v>0.40101522842639586</v>
      </c>
      <c r="N80" s="30">
        <v>1.0050761421319809</v>
      </c>
      <c r="O80" s="30">
        <v>0.67005076142132003</v>
      </c>
      <c r="P80" s="30">
        <v>0.10152284263959392</v>
      </c>
      <c r="Q80" s="30">
        <v>9.1370558375634528E-2</v>
      </c>
      <c r="R80" s="30">
        <v>2.5380710659898477E-2</v>
      </c>
      <c r="S80" s="30">
        <v>0</v>
      </c>
      <c r="T80" s="30">
        <v>2.5380710659898477E-2</v>
      </c>
      <c r="U80" s="30">
        <v>1.8172588832487282</v>
      </c>
      <c r="V80" s="30">
        <v>1.3248730964466997</v>
      </c>
      <c r="W80" s="31" t="s">
        <v>91</v>
      </c>
      <c r="X80" s="43" t="s">
        <v>237</v>
      </c>
      <c r="Y80" s="32">
        <v>44930</v>
      </c>
      <c r="Z80" s="46" t="s">
        <v>238</v>
      </c>
      <c r="AA80" s="46" t="s">
        <v>53</v>
      </c>
    </row>
    <row r="81" spans="1:27" ht="15.65" customHeight="1" x14ac:dyDescent="0.35">
      <c r="A81" s="27" t="s">
        <v>329</v>
      </c>
      <c r="B81" s="27" t="s">
        <v>332</v>
      </c>
      <c r="C81" s="27" t="s">
        <v>333</v>
      </c>
      <c r="D81" s="27" t="s">
        <v>106</v>
      </c>
      <c r="E81" s="28">
        <v>10924</v>
      </c>
      <c r="F81" s="27" t="s">
        <v>334</v>
      </c>
      <c r="G81" s="27" t="s">
        <v>49</v>
      </c>
      <c r="H81" s="27" t="s">
        <v>50</v>
      </c>
      <c r="I81" s="29">
        <v>74.871134020618598</v>
      </c>
      <c r="J81" s="30">
        <v>26.314720812182742</v>
      </c>
      <c r="K81" s="30">
        <v>21.604060913705577</v>
      </c>
      <c r="L81" s="30">
        <v>9.8426395939086309</v>
      </c>
      <c r="M81" s="30">
        <v>8.1319796954314736</v>
      </c>
      <c r="N81" s="30">
        <v>41.923857868020328</v>
      </c>
      <c r="O81" s="30">
        <v>23.969543147208121</v>
      </c>
      <c r="P81" s="30">
        <v>0</v>
      </c>
      <c r="Q81" s="30">
        <v>0</v>
      </c>
      <c r="R81" s="30">
        <v>6.8680203045685282</v>
      </c>
      <c r="S81" s="30">
        <v>7.3299492385786813</v>
      </c>
      <c r="T81" s="30">
        <v>8.3553299492385786</v>
      </c>
      <c r="U81" s="30">
        <v>43.340101522842659</v>
      </c>
      <c r="V81" s="30">
        <v>43.157360406091392</v>
      </c>
      <c r="W81" s="31" t="s">
        <v>91</v>
      </c>
      <c r="X81" s="43" t="s">
        <v>51</v>
      </c>
      <c r="Y81" s="32">
        <v>45260</v>
      </c>
      <c r="Z81" s="46" t="s">
        <v>52</v>
      </c>
      <c r="AA81" s="46" t="s">
        <v>53</v>
      </c>
    </row>
    <row r="82" spans="1:27" x14ac:dyDescent="0.35">
      <c r="A82" s="27" t="s">
        <v>335</v>
      </c>
      <c r="B82" s="27" t="s">
        <v>336</v>
      </c>
      <c r="C82" s="27" t="s">
        <v>337</v>
      </c>
      <c r="D82" s="27" t="s">
        <v>147</v>
      </c>
      <c r="E82" s="28">
        <v>88081</v>
      </c>
      <c r="F82" s="27" t="s">
        <v>148</v>
      </c>
      <c r="G82" s="27" t="s">
        <v>59</v>
      </c>
      <c r="H82" s="27" t="s">
        <v>50</v>
      </c>
      <c r="I82" s="29">
        <v>31.212318840579702</v>
      </c>
      <c r="J82" s="30">
        <v>774.95939086295937</v>
      </c>
      <c r="K82" s="30">
        <v>65.248730964466716</v>
      </c>
      <c r="L82" s="30">
        <v>39.065989847715741</v>
      </c>
      <c r="M82" s="30">
        <v>18.350253807106604</v>
      </c>
      <c r="N82" s="30">
        <v>101.26903553299488</v>
      </c>
      <c r="O82" s="30">
        <v>622.60406091371897</v>
      </c>
      <c r="P82" s="30">
        <v>3.6294416243654819</v>
      </c>
      <c r="Q82" s="30">
        <v>170.12182741116865</v>
      </c>
      <c r="R82" s="30">
        <v>17.695431472081221</v>
      </c>
      <c r="S82" s="30">
        <v>9.7309644670050748</v>
      </c>
      <c r="T82" s="30">
        <v>41.548223350253856</v>
      </c>
      <c r="U82" s="30">
        <v>828.64974619291104</v>
      </c>
      <c r="V82" s="30">
        <v>696.80203045687085</v>
      </c>
      <c r="W82" s="31">
        <v>500</v>
      </c>
      <c r="X82" s="43" t="s">
        <v>51</v>
      </c>
      <c r="Y82" s="32">
        <v>45246</v>
      </c>
      <c r="Z82" s="46" t="s">
        <v>60</v>
      </c>
      <c r="AA82" s="46" t="s">
        <v>53</v>
      </c>
    </row>
    <row r="83" spans="1:27" x14ac:dyDescent="0.35">
      <c r="A83" s="27" t="s">
        <v>338</v>
      </c>
      <c r="B83" s="27" t="s">
        <v>339</v>
      </c>
      <c r="C83" s="27" t="s">
        <v>340</v>
      </c>
      <c r="D83" s="27" t="s">
        <v>341</v>
      </c>
      <c r="E83" s="28">
        <v>35447</v>
      </c>
      <c r="F83" s="27" t="s">
        <v>58</v>
      </c>
      <c r="G83" s="27" t="s">
        <v>49</v>
      </c>
      <c r="H83" s="27" t="s">
        <v>50</v>
      </c>
      <c r="I83" s="29">
        <v>3.07475994513032</v>
      </c>
      <c r="J83" s="30">
        <v>3.3299492385786786</v>
      </c>
      <c r="K83" s="30">
        <v>8.1928934010152279</v>
      </c>
      <c r="L83" s="30">
        <v>8.5837563451776759</v>
      </c>
      <c r="M83" s="30">
        <v>2.9898477157360412</v>
      </c>
      <c r="N83" s="30">
        <v>12.218274111675216</v>
      </c>
      <c r="O83" s="30">
        <v>7.7766497461928994</v>
      </c>
      <c r="P83" s="30">
        <v>2.6649746192893415</v>
      </c>
      <c r="Q83" s="30">
        <v>0.43654822335025367</v>
      </c>
      <c r="R83" s="30">
        <v>0.2791878172588832</v>
      </c>
      <c r="S83" s="30">
        <v>0.13705583756345177</v>
      </c>
      <c r="T83" s="30">
        <v>0.11675126903553301</v>
      </c>
      <c r="U83" s="30">
        <v>22.563451776650105</v>
      </c>
      <c r="V83" s="30">
        <v>18.126903553299741</v>
      </c>
      <c r="W83" s="31" t="s">
        <v>91</v>
      </c>
      <c r="X83" s="43" t="s">
        <v>51</v>
      </c>
      <c r="Y83" s="32">
        <v>45260</v>
      </c>
      <c r="Z83" s="46" t="s">
        <v>52</v>
      </c>
      <c r="AA83" s="46" t="s">
        <v>53</v>
      </c>
    </row>
    <row r="84" spans="1:27" ht="15.65" customHeight="1" x14ac:dyDescent="0.35">
      <c r="A84" s="27" t="s">
        <v>342</v>
      </c>
      <c r="B84" s="27" t="s">
        <v>343</v>
      </c>
      <c r="C84" s="27" t="s">
        <v>344</v>
      </c>
      <c r="D84" s="27" t="s">
        <v>345</v>
      </c>
      <c r="E84" s="28">
        <v>68949</v>
      </c>
      <c r="F84" s="27" t="s">
        <v>220</v>
      </c>
      <c r="G84" s="27" t="s">
        <v>90</v>
      </c>
      <c r="H84" s="27" t="s">
        <v>50</v>
      </c>
      <c r="I84" s="29">
        <v>51.3333333333333</v>
      </c>
      <c r="J84" s="30">
        <v>0.75634517766497456</v>
      </c>
      <c r="K84" s="30">
        <v>1.3451776649746194</v>
      </c>
      <c r="L84" s="30">
        <v>4.7360406091370546</v>
      </c>
      <c r="M84" s="30">
        <v>4.6751269035532994</v>
      </c>
      <c r="N84" s="30">
        <v>9.8578680203045685</v>
      </c>
      <c r="O84" s="30">
        <v>0.55837563451776651</v>
      </c>
      <c r="P84" s="30">
        <v>1.0964467005076142</v>
      </c>
      <c r="Q84" s="30">
        <v>0</v>
      </c>
      <c r="R84" s="30">
        <v>5.5076142131979688</v>
      </c>
      <c r="S84" s="30">
        <v>1.2690355329949239</v>
      </c>
      <c r="T84" s="30">
        <v>0.78172588832487311</v>
      </c>
      <c r="U84" s="30">
        <v>3.9543147208121825</v>
      </c>
      <c r="V84" s="30">
        <v>9.4517766497461952</v>
      </c>
      <c r="W84" s="31" t="s">
        <v>91</v>
      </c>
      <c r="X84" s="43" t="s">
        <v>51</v>
      </c>
      <c r="Y84" s="32">
        <v>45015</v>
      </c>
      <c r="Z84" s="46" t="s">
        <v>156</v>
      </c>
      <c r="AA84" s="46" t="s">
        <v>53</v>
      </c>
    </row>
    <row r="85" spans="1:27" ht="15.65" customHeight="1" x14ac:dyDescent="0.35">
      <c r="A85" s="27" t="s">
        <v>346</v>
      </c>
      <c r="B85" s="27" t="s">
        <v>347</v>
      </c>
      <c r="C85" s="27" t="s">
        <v>348</v>
      </c>
      <c r="D85" s="27" t="s">
        <v>83</v>
      </c>
      <c r="E85" s="28">
        <v>78566</v>
      </c>
      <c r="F85" s="27" t="s">
        <v>196</v>
      </c>
      <c r="G85" s="27" t="s">
        <v>108</v>
      </c>
      <c r="H85" s="27" t="s">
        <v>50</v>
      </c>
      <c r="I85" s="29">
        <v>10.621414817067</v>
      </c>
      <c r="J85" s="30">
        <v>977.54822335037397</v>
      </c>
      <c r="K85" s="30">
        <v>43.035532994923869</v>
      </c>
      <c r="L85" s="30">
        <v>4.3654822335025418</v>
      </c>
      <c r="M85" s="30">
        <v>26.736040609137071</v>
      </c>
      <c r="N85" s="30">
        <v>127.34010152284273</v>
      </c>
      <c r="O85" s="30">
        <v>919.52284263969591</v>
      </c>
      <c r="P85" s="30">
        <v>5.0761421319796961E-2</v>
      </c>
      <c r="Q85" s="30">
        <v>4.7715736040609595</v>
      </c>
      <c r="R85" s="30">
        <v>39.111675126903563</v>
      </c>
      <c r="S85" s="30">
        <v>29.93908629441626</v>
      </c>
      <c r="T85" s="30">
        <v>34.730964467005109</v>
      </c>
      <c r="U85" s="30">
        <v>947.9035532996146</v>
      </c>
      <c r="V85" s="30">
        <v>633.56852791885467</v>
      </c>
      <c r="W85" s="31">
        <v>650</v>
      </c>
      <c r="X85" s="43" t="s">
        <v>51</v>
      </c>
      <c r="Y85" s="32">
        <v>45022</v>
      </c>
      <c r="Z85" s="46" t="s">
        <v>60</v>
      </c>
      <c r="AA85" s="46" t="s">
        <v>53</v>
      </c>
    </row>
    <row r="86" spans="1:27" ht="15.65" customHeight="1" x14ac:dyDescent="0.35">
      <c r="A86" s="27" t="s">
        <v>349</v>
      </c>
      <c r="B86" s="27" t="s">
        <v>350</v>
      </c>
      <c r="C86" s="27" t="s">
        <v>351</v>
      </c>
      <c r="D86" s="27" t="s">
        <v>160</v>
      </c>
      <c r="E86" s="28">
        <v>18428</v>
      </c>
      <c r="F86" s="27" t="s">
        <v>161</v>
      </c>
      <c r="G86" s="27" t="s">
        <v>49</v>
      </c>
      <c r="H86" s="27" t="s">
        <v>71</v>
      </c>
      <c r="I86" s="29">
        <v>29.47265625</v>
      </c>
      <c r="J86" s="30">
        <v>44.730964467005094</v>
      </c>
      <c r="K86" s="30">
        <v>7.3350253807106602</v>
      </c>
      <c r="L86" s="30">
        <v>29.375634517766549</v>
      </c>
      <c r="M86" s="30">
        <v>41.497461928934001</v>
      </c>
      <c r="N86" s="30">
        <v>65.593908629441501</v>
      </c>
      <c r="O86" s="30">
        <v>57.345177664974607</v>
      </c>
      <c r="P86" s="30">
        <v>0</v>
      </c>
      <c r="Q86" s="30">
        <v>0</v>
      </c>
      <c r="R86" s="30">
        <v>20.812182741116761</v>
      </c>
      <c r="S86" s="30">
        <v>2.7005076142131981</v>
      </c>
      <c r="T86" s="30">
        <v>3.8781725888324869</v>
      </c>
      <c r="U86" s="30">
        <v>95.548223350253579</v>
      </c>
      <c r="V86" s="30">
        <v>112.9796954314719</v>
      </c>
      <c r="W86" s="31">
        <v>100</v>
      </c>
      <c r="X86" s="43" t="s">
        <v>51</v>
      </c>
      <c r="Y86" s="32">
        <v>45351</v>
      </c>
      <c r="Z86" s="46" t="s">
        <v>60</v>
      </c>
      <c r="AA86" s="46" t="s">
        <v>53</v>
      </c>
    </row>
    <row r="87" spans="1:27" x14ac:dyDescent="0.35">
      <c r="A87" s="27" t="s">
        <v>352</v>
      </c>
      <c r="B87" s="27" t="s">
        <v>353</v>
      </c>
      <c r="C87" s="27" t="s">
        <v>354</v>
      </c>
      <c r="D87" s="27" t="s">
        <v>70</v>
      </c>
      <c r="E87" s="28">
        <v>70576</v>
      </c>
      <c r="F87" s="27" t="s">
        <v>58</v>
      </c>
      <c r="G87" s="27" t="s">
        <v>59</v>
      </c>
      <c r="H87" s="27" t="s">
        <v>71</v>
      </c>
      <c r="I87" s="29">
        <v>18.464059196617299</v>
      </c>
      <c r="J87" s="30">
        <v>277.09137055837726</v>
      </c>
      <c r="K87" s="30">
        <v>35.0304568527919</v>
      </c>
      <c r="L87" s="30">
        <v>43.944162436548226</v>
      </c>
      <c r="M87" s="30">
        <v>22.598984771573733</v>
      </c>
      <c r="N87" s="30">
        <v>86.248730964466219</v>
      </c>
      <c r="O87" s="30">
        <v>292.41624365482352</v>
      </c>
      <c r="P87" s="30">
        <v>0</v>
      </c>
      <c r="Q87" s="30">
        <v>0</v>
      </c>
      <c r="R87" s="30">
        <v>20.142131979695524</v>
      </c>
      <c r="S87" s="30">
        <v>8.670050761421324</v>
      </c>
      <c r="T87" s="30">
        <v>12.558375634517782</v>
      </c>
      <c r="U87" s="30">
        <v>337.29441624365421</v>
      </c>
      <c r="V87" s="30">
        <v>344.52791878172383</v>
      </c>
      <c r="W87" s="31" t="s">
        <v>91</v>
      </c>
      <c r="X87" s="43" t="s">
        <v>51</v>
      </c>
      <c r="Y87" s="32">
        <v>44959</v>
      </c>
      <c r="Z87" s="46" t="s">
        <v>60</v>
      </c>
      <c r="AA87" s="46" t="s">
        <v>53</v>
      </c>
    </row>
    <row r="88" spans="1:27" ht="15.65" customHeight="1" x14ac:dyDescent="0.35">
      <c r="A88" s="27" t="s">
        <v>355</v>
      </c>
      <c r="B88" s="27" t="s">
        <v>356</v>
      </c>
      <c r="C88" s="27" t="s">
        <v>357</v>
      </c>
      <c r="D88" s="27" t="s">
        <v>358</v>
      </c>
      <c r="E88" s="28">
        <v>2360</v>
      </c>
      <c r="F88" s="27" t="s">
        <v>174</v>
      </c>
      <c r="G88" s="27" t="s">
        <v>49</v>
      </c>
      <c r="H88" s="27" t="s">
        <v>71</v>
      </c>
      <c r="I88" s="29">
        <v>38.279816513761503</v>
      </c>
      <c r="J88" s="30">
        <v>79.700507614213066</v>
      </c>
      <c r="K88" s="30">
        <v>13.862944162436548</v>
      </c>
      <c r="L88" s="30">
        <v>46.766497461928928</v>
      </c>
      <c r="M88" s="30">
        <v>41.472081218274134</v>
      </c>
      <c r="N88" s="30">
        <v>59.258883248730974</v>
      </c>
      <c r="O88" s="30">
        <v>122.54314720812161</v>
      </c>
      <c r="P88" s="30">
        <v>0</v>
      </c>
      <c r="Q88" s="30">
        <v>0</v>
      </c>
      <c r="R88" s="30">
        <v>17.822335025380724</v>
      </c>
      <c r="S88" s="30">
        <v>4.9289340101522852</v>
      </c>
      <c r="T88" s="30">
        <v>4.5583756345177662</v>
      </c>
      <c r="U88" s="30">
        <v>154.49238578680234</v>
      </c>
      <c r="V88" s="30">
        <v>120.21827411167489</v>
      </c>
      <c r="W88" s="31" t="s">
        <v>91</v>
      </c>
      <c r="X88" s="43" t="s">
        <v>51</v>
      </c>
      <c r="Y88" s="32">
        <v>45267</v>
      </c>
      <c r="Z88" s="46" t="s">
        <v>52</v>
      </c>
      <c r="AA88" s="46" t="s">
        <v>53</v>
      </c>
    </row>
    <row r="89" spans="1:27" ht="15.65" customHeight="1" x14ac:dyDescent="0.35">
      <c r="A89" s="27" t="s">
        <v>359</v>
      </c>
      <c r="B89" s="27" t="s">
        <v>360</v>
      </c>
      <c r="C89" s="27" t="s">
        <v>361</v>
      </c>
      <c r="D89" s="27" t="s">
        <v>83</v>
      </c>
      <c r="E89" s="28">
        <v>77351</v>
      </c>
      <c r="F89" s="27" t="s">
        <v>254</v>
      </c>
      <c r="G89" s="27" t="s">
        <v>59</v>
      </c>
      <c r="H89" s="27" t="s">
        <v>71</v>
      </c>
      <c r="I89" s="29">
        <v>34.949754615564402</v>
      </c>
      <c r="J89" s="30">
        <v>709.64974619289717</v>
      </c>
      <c r="K89" s="30">
        <v>2.7766497461928923</v>
      </c>
      <c r="L89" s="30">
        <v>0.72588832487309651</v>
      </c>
      <c r="M89" s="30">
        <v>0.42639593908629436</v>
      </c>
      <c r="N89" s="30">
        <v>4.2081218274111674</v>
      </c>
      <c r="O89" s="30">
        <v>709.37055837563798</v>
      </c>
      <c r="P89" s="30">
        <v>0</v>
      </c>
      <c r="Q89" s="30">
        <v>0</v>
      </c>
      <c r="R89" s="30">
        <v>0.24873096446700507</v>
      </c>
      <c r="S89" s="30">
        <v>0.37055837563451777</v>
      </c>
      <c r="T89" s="30">
        <v>1.553299492385787</v>
      </c>
      <c r="U89" s="30">
        <v>711.40609137056197</v>
      </c>
      <c r="V89" s="30">
        <v>245.90355329949202</v>
      </c>
      <c r="W89" s="31">
        <v>350</v>
      </c>
      <c r="X89" s="43" t="s">
        <v>51</v>
      </c>
      <c r="Y89" s="32">
        <v>45337</v>
      </c>
      <c r="Z89" s="46" t="s">
        <v>52</v>
      </c>
      <c r="AA89" s="46" t="s">
        <v>53</v>
      </c>
    </row>
    <row r="90" spans="1:27" ht="15.65" customHeight="1" x14ac:dyDescent="0.35">
      <c r="A90" s="27" t="s">
        <v>362</v>
      </c>
      <c r="B90" s="27" t="s">
        <v>363</v>
      </c>
      <c r="C90" s="27" t="s">
        <v>364</v>
      </c>
      <c r="D90" s="27" t="s">
        <v>365</v>
      </c>
      <c r="E90" s="28">
        <v>50313</v>
      </c>
      <c r="F90" s="27" t="s">
        <v>220</v>
      </c>
      <c r="G90" s="27" t="s">
        <v>90</v>
      </c>
      <c r="H90" s="27" t="s">
        <v>50</v>
      </c>
      <c r="I90" s="29">
        <v>42.857142857142897</v>
      </c>
      <c r="J90" s="30">
        <v>3.1218274111675131</v>
      </c>
      <c r="K90" s="30">
        <v>5.5177664974619294</v>
      </c>
      <c r="L90" s="30">
        <v>7.4162436548223365</v>
      </c>
      <c r="M90" s="30">
        <v>9.1167512690355341</v>
      </c>
      <c r="N90" s="30">
        <v>21.152284263959402</v>
      </c>
      <c r="O90" s="30">
        <v>3.5786802030456855</v>
      </c>
      <c r="P90" s="30">
        <v>0.21319796954314721</v>
      </c>
      <c r="Q90" s="30">
        <v>0.22842639593908629</v>
      </c>
      <c r="R90" s="30">
        <v>7.0050761421319798</v>
      </c>
      <c r="S90" s="30">
        <v>1.3248730964467006</v>
      </c>
      <c r="T90" s="30">
        <v>0.99492385786802018</v>
      </c>
      <c r="U90" s="30">
        <v>15.847715736040611</v>
      </c>
      <c r="V90" s="30">
        <v>22.538071065989865</v>
      </c>
      <c r="W90" s="31" t="s">
        <v>91</v>
      </c>
      <c r="X90" s="43" t="s">
        <v>51</v>
      </c>
      <c r="Y90" s="32">
        <v>45330</v>
      </c>
      <c r="Z90" s="46" t="s">
        <v>52</v>
      </c>
      <c r="AA90" s="46" t="s">
        <v>53</v>
      </c>
    </row>
    <row r="91" spans="1:27" ht="15.65" customHeight="1" x14ac:dyDescent="0.35">
      <c r="A91" s="27" t="s">
        <v>366</v>
      </c>
      <c r="B91" s="27" t="s">
        <v>367</v>
      </c>
      <c r="C91" s="27" t="s">
        <v>368</v>
      </c>
      <c r="D91" s="27" t="s">
        <v>365</v>
      </c>
      <c r="E91" s="28">
        <v>51501</v>
      </c>
      <c r="F91" s="27" t="s">
        <v>220</v>
      </c>
      <c r="G91" s="27" t="s">
        <v>90</v>
      </c>
      <c r="H91" s="27" t="s">
        <v>50</v>
      </c>
      <c r="I91" s="29">
        <v>34.129629629629598</v>
      </c>
      <c r="J91" s="30">
        <v>2.3807106598984769</v>
      </c>
      <c r="K91" s="30">
        <v>2.9390862944162435</v>
      </c>
      <c r="L91" s="30">
        <v>10.304568527918788</v>
      </c>
      <c r="M91" s="30">
        <v>10.619289340101522</v>
      </c>
      <c r="N91" s="30">
        <v>24.411167512690383</v>
      </c>
      <c r="O91" s="30">
        <v>1.6294416243654826</v>
      </c>
      <c r="P91" s="30">
        <v>0.20304568527918782</v>
      </c>
      <c r="Q91" s="30">
        <v>0</v>
      </c>
      <c r="R91" s="30">
        <v>5.126903553299492</v>
      </c>
      <c r="S91" s="30">
        <v>2.4720812182741119</v>
      </c>
      <c r="T91" s="30">
        <v>1.4060913705583757</v>
      </c>
      <c r="U91" s="30">
        <v>17.238578680203055</v>
      </c>
      <c r="V91" s="30">
        <v>24.598984771573633</v>
      </c>
      <c r="W91" s="31" t="s">
        <v>91</v>
      </c>
      <c r="X91" s="43" t="s">
        <v>51</v>
      </c>
      <c r="Y91" s="32">
        <v>45232</v>
      </c>
      <c r="Z91" s="46" t="s">
        <v>52</v>
      </c>
      <c r="AA91" s="46" t="s">
        <v>53</v>
      </c>
    </row>
    <row r="92" spans="1:27" x14ac:dyDescent="0.35">
      <c r="A92" s="27" t="s">
        <v>369</v>
      </c>
      <c r="B92" s="27" t="s">
        <v>370</v>
      </c>
      <c r="C92" s="27" t="s">
        <v>371</v>
      </c>
      <c r="D92" s="27" t="s">
        <v>83</v>
      </c>
      <c r="E92" s="28">
        <v>76009</v>
      </c>
      <c r="F92" s="27" t="s">
        <v>84</v>
      </c>
      <c r="G92" s="27" t="s">
        <v>59</v>
      </c>
      <c r="H92" s="27" t="s">
        <v>50</v>
      </c>
      <c r="I92" s="29">
        <v>21.170273348519402</v>
      </c>
      <c r="J92" s="30">
        <v>172.88832487309284</v>
      </c>
      <c r="K92" s="30">
        <v>87.527918781726044</v>
      </c>
      <c r="L92" s="30">
        <v>196.3654822335015</v>
      </c>
      <c r="M92" s="30">
        <v>116.10659898477138</v>
      </c>
      <c r="N92" s="30">
        <v>278.68020304568353</v>
      </c>
      <c r="O92" s="30">
        <v>247.57360406090689</v>
      </c>
      <c r="P92" s="30">
        <v>20.827411167512697</v>
      </c>
      <c r="Q92" s="30">
        <v>25.807106598984838</v>
      </c>
      <c r="R92" s="30">
        <v>105.56852791878154</v>
      </c>
      <c r="S92" s="30">
        <v>59.827411167512622</v>
      </c>
      <c r="T92" s="30">
        <v>74.177664974619276</v>
      </c>
      <c r="U92" s="30">
        <v>333.31472081218345</v>
      </c>
      <c r="V92" s="30">
        <v>421.01015228426257</v>
      </c>
      <c r="W92" s="31">
        <v>525</v>
      </c>
      <c r="X92" s="43" t="s">
        <v>51</v>
      </c>
      <c r="Y92" s="32">
        <v>45281</v>
      </c>
      <c r="Z92" s="46" t="s">
        <v>224</v>
      </c>
      <c r="AA92" s="46" t="s">
        <v>53</v>
      </c>
    </row>
    <row r="93" spans="1:27" x14ac:dyDescent="0.35">
      <c r="A93" s="27" t="s">
        <v>372</v>
      </c>
      <c r="B93" s="27" t="s">
        <v>373</v>
      </c>
      <c r="C93" s="27" t="s">
        <v>374</v>
      </c>
      <c r="D93" s="27" t="s">
        <v>211</v>
      </c>
      <c r="E93" s="28">
        <v>30250</v>
      </c>
      <c r="F93" s="27" t="s">
        <v>48</v>
      </c>
      <c r="G93" s="27" t="s">
        <v>325</v>
      </c>
      <c r="H93" s="27" t="s">
        <v>50</v>
      </c>
      <c r="I93" s="29">
        <v>1.48484848484848</v>
      </c>
      <c r="J93" s="30">
        <v>0.11675126903553301</v>
      </c>
      <c r="K93" s="30">
        <v>0.4010152284263957</v>
      </c>
      <c r="L93" s="30">
        <v>0.85786802030456955</v>
      </c>
      <c r="M93" s="30">
        <v>0.61421319796954332</v>
      </c>
      <c r="N93" s="30">
        <v>1.0964467005076157</v>
      </c>
      <c r="O93" s="30">
        <v>0.89340101522842708</v>
      </c>
      <c r="P93" s="30">
        <v>0</v>
      </c>
      <c r="Q93" s="30">
        <v>0</v>
      </c>
      <c r="R93" s="30">
        <v>4.5685279187817257E-2</v>
      </c>
      <c r="S93" s="30">
        <v>2.5380710659898477E-2</v>
      </c>
      <c r="T93" s="30">
        <v>0</v>
      </c>
      <c r="U93" s="30">
        <v>1.9187817258883206</v>
      </c>
      <c r="V93" s="30">
        <v>1.284263959390862</v>
      </c>
      <c r="W93" s="31" t="s">
        <v>91</v>
      </c>
      <c r="X93" s="43" t="s">
        <v>51</v>
      </c>
      <c r="Y93" s="32">
        <v>45246</v>
      </c>
      <c r="Z93" s="46" t="s">
        <v>52</v>
      </c>
      <c r="AA93" s="46" t="s">
        <v>53</v>
      </c>
    </row>
    <row r="94" spans="1:27" ht="15.65" customHeight="1" x14ac:dyDescent="0.35">
      <c r="A94" s="27" t="s">
        <v>375</v>
      </c>
      <c r="B94" s="27" t="s">
        <v>376</v>
      </c>
      <c r="C94" s="27" t="s">
        <v>306</v>
      </c>
      <c r="D94" s="27" t="s">
        <v>83</v>
      </c>
      <c r="E94" s="28">
        <v>78046</v>
      </c>
      <c r="F94" s="27" t="s">
        <v>196</v>
      </c>
      <c r="G94" s="27" t="s">
        <v>325</v>
      </c>
      <c r="H94" s="27" t="s">
        <v>71</v>
      </c>
      <c r="I94" s="29">
        <v>26.531296351231099</v>
      </c>
      <c r="J94" s="30">
        <v>385.28426395938561</v>
      </c>
      <c r="K94" s="30">
        <v>13.507614213197966</v>
      </c>
      <c r="L94" s="30">
        <v>19.82233502538072</v>
      </c>
      <c r="M94" s="30">
        <v>66.060913705583744</v>
      </c>
      <c r="N94" s="30">
        <v>59.304568527918796</v>
      </c>
      <c r="O94" s="30">
        <v>425.37055837563042</v>
      </c>
      <c r="P94" s="30">
        <v>0</v>
      </c>
      <c r="Q94" s="30">
        <v>0</v>
      </c>
      <c r="R94" s="30">
        <v>21.340101522842648</v>
      </c>
      <c r="S94" s="30">
        <v>11.49238578680203</v>
      </c>
      <c r="T94" s="30">
        <v>17.781725888324885</v>
      </c>
      <c r="U94" s="30">
        <v>434.06091370557971</v>
      </c>
      <c r="V94" s="30">
        <v>388.42639593908279</v>
      </c>
      <c r="W94" s="31">
        <v>275</v>
      </c>
      <c r="X94" s="43" t="s">
        <v>51</v>
      </c>
      <c r="Y94" s="32">
        <v>45281</v>
      </c>
      <c r="Z94" s="46" t="s">
        <v>52</v>
      </c>
      <c r="AA94" s="46" t="s">
        <v>53</v>
      </c>
    </row>
    <row r="95" spans="1:27" x14ac:dyDescent="0.35">
      <c r="A95" s="27" t="s">
        <v>377</v>
      </c>
      <c r="B95" s="27" t="s">
        <v>378</v>
      </c>
      <c r="C95" s="27" t="s">
        <v>379</v>
      </c>
      <c r="D95" s="27" t="s">
        <v>83</v>
      </c>
      <c r="E95" s="28">
        <v>79118</v>
      </c>
      <c r="F95" s="27" t="s">
        <v>84</v>
      </c>
      <c r="G95" s="27" t="s">
        <v>90</v>
      </c>
      <c r="H95" s="27" t="s">
        <v>50</v>
      </c>
      <c r="I95" s="29">
        <v>1.7906976744186001</v>
      </c>
      <c r="J95" s="30">
        <v>0.36040609137055823</v>
      </c>
      <c r="K95" s="30">
        <v>0.31472081218274101</v>
      </c>
      <c r="L95" s="30">
        <v>0.37563451776649737</v>
      </c>
      <c r="M95" s="30">
        <v>0.15228426395939085</v>
      </c>
      <c r="N95" s="30">
        <v>0.91370558375634625</v>
      </c>
      <c r="O95" s="30">
        <v>0.24365482233502533</v>
      </c>
      <c r="P95" s="30">
        <v>3.0456852791878174E-2</v>
      </c>
      <c r="Q95" s="30">
        <v>1.5228426395939085E-2</v>
      </c>
      <c r="R95" s="30">
        <v>5.0761421319796954E-2</v>
      </c>
      <c r="S95" s="30">
        <v>0</v>
      </c>
      <c r="T95" s="30">
        <v>0</v>
      </c>
      <c r="U95" s="30">
        <v>1.1522842639593911</v>
      </c>
      <c r="V95" s="30">
        <v>0.77664974619289395</v>
      </c>
      <c r="W95" s="31" t="s">
        <v>91</v>
      </c>
      <c r="X95" s="43" t="s">
        <v>237</v>
      </c>
      <c r="Y95" s="32">
        <v>44998</v>
      </c>
      <c r="Z95" s="46" t="s">
        <v>238</v>
      </c>
      <c r="AA95" s="46" t="s">
        <v>53</v>
      </c>
    </row>
    <row r="96" spans="1:27" ht="15.65" customHeight="1" x14ac:dyDescent="0.35">
      <c r="A96" s="27" t="s">
        <v>380</v>
      </c>
      <c r="B96" s="27" t="s">
        <v>381</v>
      </c>
      <c r="C96" s="27" t="s">
        <v>382</v>
      </c>
      <c r="D96" s="27" t="s">
        <v>70</v>
      </c>
      <c r="E96" s="28">
        <v>71334</v>
      </c>
      <c r="F96" s="27" t="s">
        <v>58</v>
      </c>
      <c r="G96" s="27" t="s">
        <v>59</v>
      </c>
      <c r="H96" s="27" t="s">
        <v>71</v>
      </c>
      <c r="I96" s="29">
        <v>53.443104747550898</v>
      </c>
      <c r="J96" s="30">
        <v>469.00507614213228</v>
      </c>
      <c r="K96" s="30">
        <v>11.654822335025381</v>
      </c>
      <c r="L96" s="30">
        <v>0</v>
      </c>
      <c r="M96" s="30">
        <v>0</v>
      </c>
      <c r="N96" s="30">
        <v>4.3147208121827418</v>
      </c>
      <c r="O96" s="30">
        <v>476.34517766497498</v>
      </c>
      <c r="P96" s="30">
        <v>0</v>
      </c>
      <c r="Q96" s="30">
        <v>0</v>
      </c>
      <c r="R96" s="30">
        <v>1.9289340101522841</v>
      </c>
      <c r="S96" s="30">
        <v>0.27918781725888325</v>
      </c>
      <c r="T96" s="30">
        <v>0.55837563451776651</v>
      </c>
      <c r="U96" s="30">
        <v>477.89340101522879</v>
      </c>
      <c r="V96" s="30">
        <v>279.55837563451792</v>
      </c>
      <c r="W96" s="31">
        <v>361</v>
      </c>
      <c r="X96" s="43" t="s">
        <v>51</v>
      </c>
      <c r="Y96" s="32">
        <v>45246</v>
      </c>
      <c r="Z96" s="46" t="s">
        <v>60</v>
      </c>
      <c r="AA96" s="46" t="s">
        <v>53</v>
      </c>
    </row>
    <row r="97" spans="1:27" x14ac:dyDescent="0.35">
      <c r="A97" s="27" t="s">
        <v>383</v>
      </c>
      <c r="B97" s="27" t="s">
        <v>384</v>
      </c>
      <c r="C97" s="27" t="s">
        <v>385</v>
      </c>
      <c r="D97" s="27" t="s">
        <v>70</v>
      </c>
      <c r="E97" s="28">
        <v>71202</v>
      </c>
      <c r="F97" s="27" t="s">
        <v>58</v>
      </c>
      <c r="G97" s="27" t="s">
        <v>59</v>
      </c>
      <c r="H97" s="27" t="s">
        <v>71</v>
      </c>
      <c r="I97" s="29">
        <v>38.048189563365298</v>
      </c>
      <c r="J97" s="30">
        <v>732.07106598984649</v>
      </c>
      <c r="K97" s="30">
        <v>6.5025380710659908</v>
      </c>
      <c r="L97" s="30">
        <v>0.37563451776649748</v>
      </c>
      <c r="M97" s="30">
        <v>0.7258883248730964</v>
      </c>
      <c r="N97" s="30">
        <v>2.6192893401015227</v>
      </c>
      <c r="O97" s="30">
        <v>162.12182741116757</v>
      </c>
      <c r="P97" s="30">
        <v>3.1624365482233507</v>
      </c>
      <c r="Q97" s="30">
        <v>571.77157360406341</v>
      </c>
      <c r="R97" s="30">
        <v>1.2944162436548223</v>
      </c>
      <c r="S97" s="30">
        <v>0.35025380710659898</v>
      </c>
      <c r="T97" s="30">
        <v>2.0406091370558377</v>
      </c>
      <c r="U97" s="30">
        <v>735.9898477157351</v>
      </c>
      <c r="V97" s="30">
        <v>362.63959390863027</v>
      </c>
      <c r="W97" s="31">
        <v>677</v>
      </c>
      <c r="X97" s="43" t="s">
        <v>51</v>
      </c>
      <c r="Y97" s="32">
        <v>45232</v>
      </c>
      <c r="Z97" s="46" t="s">
        <v>60</v>
      </c>
      <c r="AA97" s="46" t="s">
        <v>53</v>
      </c>
    </row>
    <row r="98" spans="1:27" x14ac:dyDescent="0.35">
      <c r="A98" s="27" t="s">
        <v>386</v>
      </c>
      <c r="B98" s="27" t="s">
        <v>387</v>
      </c>
      <c r="C98" s="27" t="s">
        <v>388</v>
      </c>
      <c r="D98" s="27" t="s">
        <v>230</v>
      </c>
      <c r="E98" s="28">
        <v>44883</v>
      </c>
      <c r="F98" s="27" t="s">
        <v>118</v>
      </c>
      <c r="G98" s="27" t="s">
        <v>49</v>
      </c>
      <c r="H98" s="27" t="s">
        <v>50</v>
      </c>
      <c r="I98" s="29">
        <v>39.468319559228597</v>
      </c>
      <c r="J98" s="30">
        <v>27.04060913705586</v>
      </c>
      <c r="K98" s="30">
        <v>9.0812182741116718</v>
      </c>
      <c r="L98" s="30">
        <v>16.076142131979697</v>
      </c>
      <c r="M98" s="30">
        <v>13.522842639593913</v>
      </c>
      <c r="N98" s="30">
        <v>38.52791878172593</v>
      </c>
      <c r="O98" s="30">
        <v>19.000000000000018</v>
      </c>
      <c r="P98" s="30">
        <v>0.91878172588832474</v>
      </c>
      <c r="Q98" s="30">
        <v>7.2741116751269024</v>
      </c>
      <c r="R98" s="30">
        <v>13.360406091370567</v>
      </c>
      <c r="S98" s="30">
        <v>5.3604060913705576</v>
      </c>
      <c r="T98" s="30">
        <v>9.3350253807106611</v>
      </c>
      <c r="U98" s="30">
        <v>37.66497461928936</v>
      </c>
      <c r="V98" s="30">
        <v>50.360406091370599</v>
      </c>
      <c r="W98" s="31" t="s">
        <v>91</v>
      </c>
      <c r="X98" s="43" t="s">
        <v>51</v>
      </c>
      <c r="Y98" s="32">
        <v>45225</v>
      </c>
      <c r="Z98" s="46" t="s">
        <v>52</v>
      </c>
      <c r="AA98" s="46" t="s">
        <v>53</v>
      </c>
    </row>
    <row r="99" spans="1:27" x14ac:dyDescent="0.35">
      <c r="A99" s="27" t="s">
        <v>389</v>
      </c>
      <c r="B99" s="27" t="s">
        <v>390</v>
      </c>
      <c r="C99" s="27" t="s">
        <v>391</v>
      </c>
      <c r="D99" s="27" t="s">
        <v>219</v>
      </c>
      <c r="E99" s="28">
        <v>55330</v>
      </c>
      <c r="F99" s="27" t="s">
        <v>220</v>
      </c>
      <c r="G99" s="27" t="s">
        <v>49</v>
      </c>
      <c r="H99" s="27" t="s">
        <v>50</v>
      </c>
      <c r="I99" s="29">
        <v>4</v>
      </c>
      <c r="J99" s="30">
        <v>0</v>
      </c>
      <c r="K99" s="30">
        <v>0</v>
      </c>
      <c r="L99" s="30">
        <v>2.030456852791878E-2</v>
      </c>
      <c r="M99" s="30">
        <v>1</v>
      </c>
      <c r="N99" s="30">
        <v>1</v>
      </c>
      <c r="O99" s="30">
        <v>0</v>
      </c>
      <c r="P99" s="30">
        <v>2.030456852791878E-2</v>
      </c>
      <c r="Q99" s="30">
        <v>0</v>
      </c>
      <c r="R99" s="30">
        <v>1.0203045685279188</v>
      </c>
      <c r="S99" s="30">
        <v>0</v>
      </c>
      <c r="T99" s="30">
        <v>0</v>
      </c>
      <c r="U99" s="30">
        <v>0</v>
      </c>
      <c r="V99" s="30">
        <v>1.0203045685279188</v>
      </c>
      <c r="W99" s="31" t="s">
        <v>91</v>
      </c>
      <c r="X99" s="43" t="s">
        <v>51</v>
      </c>
      <c r="Y99" s="32">
        <v>44973</v>
      </c>
      <c r="Z99" s="46" t="s">
        <v>52</v>
      </c>
      <c r="AA99" s="46" t="s">
        <v>53</v>
      </c>
    </row>
    <row r="100" spans="1:27" ht="15.65" customHeight="1" x14ac:dyDescent="0.35">
      <c r="A100" s="27" t="s">
        <v>392</v>
      </c>
      <c r="B100" s="27" t="s">
        <v>393</v>
      </c>
      <c r="C100" s="27" t="s">
        <v>394</v>
      </c>
      <c r="D100" s="27" t="s">
        <v>95</v>
      </c>
      <c r="E100" s="28">
        <v>965</v>
      </c>
      <c r="F100" s="27" t="s">
        <v>76</v>
      </c>
      <c r="G100" s="27" t="s">
        <v>226</v>
      </c>
      <c r="H100" s="27" t="s">
        <v>50</v>
      </c>
      <c r="I100" s="29">
        <v>2.3522267206477698</v>
      </c>
      <c r="J100" s="30">
        <v>2.6852791878172582</v>
      </c>
      <c r="K100" s="30">
        <v>0.10152284263959392</v>
      </c>
      <c r="L100" s="30">
        <v>4.5685279187817257E-2</v>
      </c>
      <c r="M100" s="30">
        <v>2.5380710659898477E-2</v>
      </c>
      <c r="N100" s="30">
        <v>0.23857868020304565</v>
      </c>
      <c r="O100" s="30">
        <v>2.1675126903553279</v>
      </c>
      <c r="P100" s="30">
        <v>0</v>
      </c>
      <c r="Q100" s="30">
        <v>0.45177664974619292</v>
      </c>
      <c r="R100" s="30">
        <v>1.015228426395939E-2</v>
      </c>
      <c r="S100" s="30">
        <v>0</v>
      </c>
      <c r="T100" s="30">
        <v>5.076142131979695E-3</v>
      </c>
      <c r="U100" s="30">
        <v>2.8426395939086295</v>
      </c>
      <c r="V100" s="30">
        <v>1.9340101522842619</v>
      </c>
      <c r="W100" s="31" t="s">
        <v>91</v>
      </c>
      <c r="X100" s="43" t="s">
        <v>91</v>
      </c>
      <c r="Y100" s="32" t="s">
        <v>91</v>
      </c>
      <c r="Z100" s="46" t="s">
        <v>91</v>
      </c>
      <c r="AA100" s="46" t="s">
        <v>91</v>
      </c>
    </row>
    <row r="101" spans="1:27" ht="18" customHeight="1" x14ac:dyDescent="0.35">
      <c r="A101" s="27" t="s">
        <v>395</v>
      </c>
      <c r="B101" s="27" t="s">
        <v>396</v>
      </c>
      <c r="C101" s="27" t="s">
        <v>397</v>
      </c>
      <c r="D101" s="27" t="s">
        <v>127</v>
      </c>
      <c r="E101" s="28">
        <v>85349</v>
      </c>
      <c r="F101" s="27" t="s">
        <v>128</v>
      </c>
      <c r="G101" s="27" t="s">
        <v>49</v>
      </c>
      <c r="H101" s="27" t="s">
        <v>50</v>
      </c>
      <c r="I101" s="29">
        <v>5.26088759850684</v>
      </c>
      <c r="J101" s="30">
        <v>58.583756345177903</v>
      </c>
      <c r="K101" s="30">
        <v>3.5939086294416263</v>
      </c>
      <c r="L101" s="30">
        <v>0.80710659898477177</v>
      </c>
      <c r="M101" s="30">
        <v>0.11167512690355329</v>
      </c>
      <c r="N101" s="30">
        <v>2.4822335025380702</v>
      </c>
      <c r="O101" s="30">
        <v>38.837563451777164</v>
      </c>
      <c r="P101" s="30">
        <v>0.72081218274111658</v>
      </c>
      <c r="Q101" s="30">
        <v>21.055837563451949</v>
      </c>
      <c r="R101" s="30">
        <v>0.16751269035532992</v>
      </c>
      <c r="S101" s="30">
        <v>0</v>
      </c>
      <c r="T101" s="30">
        <v>0.32994923857868019</v>
      </c>
      <c r="U101" s="30">
        <v>62.59898477157369</v>
      </c>
      <c r="V101" s="30">
        <v>29.507614213198384</v>
      </c>
      <c r="W101" s="31">
        <v>100</v>
      </c>
      <c r="X101" s="43" t="s">
        <v>51</v>
      </c>
      <c r="Y101" s="32">
        <v>45408</v>
      </c>
      <c r="Z101" s="46" t="s">
        <v>52</v>
      </c>
      <c r="AA101" s="46" t="s">
        <v>53</v>
      </c>
    </row>
    <row r="102" spans="1:27" ht="15.65" customHeight="1" x14ac:dyDescent="0.35">
      <c r="A102" s="27" t="s">
        <v>398</v>
      </c>
      <c r="B102" s="27" t="s">
        <v>399</v>
      </c>
      <c r="C102" s="27" t="s">
        <v>400</v>
      </c>
      <c r="D102" s="27" t="s">
        <v>401</v>
      </c>
      <c r="E102" s="28">
        <v>84119</v>
      </c>
      <c r="F102" s="27" t="s">
        <v>250</v>
      </c>
      <c r="G102" s="27" t="s">
        <v>90</v>
      </c>
      <c r="H102" s="27" t="s">
        <v>50</v>
      </c>
      <c r="I102" s="29">
        <v>2.0558252427184498</v>
      </c>
      <c r="J102" s="30">
        <v>0.26903553299492383</v>
      </c>
      <c r="K102" s="30">
        <v>3.3401015228426272</v>
      </c>
      <c r="L102" s="30">
        <v>0.41116751269035512</v>
      </c>
      <c r="M102" s="30">
        <v>0.26903553299492389</v>
      </c>
      <c r="N102" s="30">
        <v>2.9492385786801951</v>
      </c>
      <c r="O102" s="30">
        <v>1.0659898477157372</v>
      </c>
      <c r="P102" s="30">
        <v>0.17766497461928932</v>
      </c>
      <c r="Q102" s="30">
        <v>9.6446700507614225E-2</v>
      </c>
      <c r="R102" s="30">
        <v>0.53299492385786784</v>
      </c>
      <c r="S102" s="30">
        <v>5.0761421319796954E-2</v>
      </c>
      <c r="T102" s="30">
        <v>6.0913705583756347E-2</v>
      </c>
      <c r="U102" s="30">
        <v>3.6446700507614076</v>
      </c>
      <c r="V102" s="30">
        <v>3.6700507614213076</v>
      </c>
      <c r="W102" s="31" t="s">
        <v>91</v>
      </c>
      <c r="X102" s="43" t="s">
        <v>51</v>
      </c>
      <c r="Y102" s="32">
        <v>45134</v>
      </c>
      <c r="Z102" s="46" t="s">
        <v>52</v>
      </c>
      <c r="AA102" s="46" t="s">
        <v>300</v>
      </c>
    </row>
    <row r="103" spans="1:27" ht="15.65" customHeight="1" x14ac:dyDescent="0.35">
      <c r="A103" s="27" t="s">
        <v>402</v>
      </c>
      <c r="B103" s="27" t="s">
        <v>403</v>
      </c>
      <c r="C103" s="27" t="s">
        <v>404</v>
      </c>
      <c r="D103" s="27" t="s">
        <v>83</v>
      </c>
      <c r="E103" s="28">
        <v>78061</v>
      </c>
      <c r="F103" s="27" t="s">
        <v>132</v>
      </c>
      <c r="G103" s="27" t="s">
        <v>66</v>
      </c>
      <c r="H103" s="27" t="s">
        <v>50</v>
      </c>
      <c r="I103" s="29">
        <v>36.835241479141999</v>
      </c>
      <c r="J103" s="30">
        <v>1258.2588832487402</v>
      </c>
      <c r="K103" s="30">
        <v>123.72081218274097</v>
      </c>
      <c r="L103" s="30">
        <v>170.98477157360369</v>
      </c>
      <c r="M103" s="30">
        <v>67.649746192893119</v>
      </c>
      <c r="N103" s="30">
        <v>338.42131979695296</v>
      </c>
      <c r="O103" s="30">
        <v>1275.9187817258971</v>
      </c>
      <c r="P103" s="30">
        <v>1.3451776649746188</v>
      </c>
      <c r="Q103" s="30">
        <v>4.9289340101522816</v>
      </c>
      <c r="R103" s="30">
        <v>78.893401015228065</v>
      </c>
      <c r="S103" s="30">
        <v>60.451776649746016</v>
      </c>
      <c r="T103" s="30">
        <v>157.94923857868008</v>
      </c>
      <c r="U103" s="30">
        <v>1323.3197969543255</v>
      </c>
      <c r="V103" s="30">
        <v>1219.0609137055974</v>
      </c>
      <c r="W103" s="31">
        <v>1350</v>
      </c>
      <c r="X103" s="43" t="s">
        <v>51</v>
      </c>
      <c r="Y103" s="32">
        <v>45330</v>
      </c>
      <c r="Z103" s="46" t="s">
        <v>60</v>
      </c>
      <c r="AA103" s="46" t="s">
        <v>53</v>
      </c>
    </row>
    <row r="104" spans="1:27" x14ac:dyDescent="0.35">
      <c r="A104" s="27" t="s">
        <v>405</v>
      </c>
      <c r="B104" s="27" t="s">
        <v>406</v>
      </c>
      <c r="C104" s="27" t="s">
        <v>407</v>
      </c>
      <c r="D104" s="27" t="s">
        <v>117</v>
      </c>
      <c r="E104" s="28">
        <v>48060</v>
      </c>
      <c r="F104" s="27" t="s">
        <v>118</v>
      </c>
      <c r="G104" s="27" t="s">
        <v>49</v>
      </c>
      <c r="H104" s="27" t="s">
        <v>71</v>
      </c>
      <c r="I104" s="29">
        <v>43.189003436426098</v>
      </c>
      <c r="J104" s="30">
        <v>39.157360406091392</v>
      </c>
      <c r="K104" s="30">
        <v>11.456852791878175</v>
      </c>
      <c r="L104" s="30">
        <v>10.522842639593909</v>
      </c>
      <c r="M104" s="30">
        <v>6.1979695431472086</v>
      </c>
      <c r="N104" s="30">
        <v>32.543147208121837</v>
      </c>
      <c r="O104" s="30">
        <v>34.791878172588859</v>
      </c>
      <c r="P104" s="30">
        <v>0</v>
      </c>
      <c r="Q104" s="30">
        <v>0</v>
      </c>
      <c r="R104" s="30">
        <v>9.1675126903553323</v>
      </c>
      <c r="S104" s="30">
        <v>6.913705583756343</v>
      </c>
      <c r="T104" s="30">
        <v>6.9086294416243632</v>
      </c>
      <c r="U104" s="30">
        <v>44.345177664974656</v>
      </c>
      <c r="V104" s="30">
        <v>59.827411167512729</v>
      </c>
      <c r="W104" s="33" t="s">
        <v>91</v>
      </c>
      <c r="X104" s="43" t="s">
        <v>51</v>
      </c>
      <c r="Y104" s="32">
        <v>45015</v>
      </c>
      <c r="Z104" s="46" t="s">
        <v>52</v>
      </c>
      <c r="AA104" s="46" t="s">
        <v>53</v>
      </c>
    </row>
    <row r="105" spans="1:27" ht="15.65" customHeight="1" x14ac:dyDescent="0.35">
      <c r="A105" s="27" t="s">
        <v>408</v>
      </c>
      <c r="B105" s="27" t="s">
        <v>409</v>
      </c>
      <c r="C105" s="27" t="s">
        <v>410</v>
      </c>
      <c r="D105" s="27" t="s">
        <v>83</v>
      </c>
      <c r="E105" s="28">
        <v>78017</v>
      </c>
      <c r="F105" s="27" t="s">
        <v>132</v>
      </c>
      <c r="G105" s="27" t="s">
        <v>59</v>
      </c>
      <c r="H105" s="27" t="s">
        <v>50</v>
      </c>
      <c r="I105" s="29">
        <v>43.918072289156598</v>
      </c>
      <c r="J105" s="30">
        <v>1819.4162436547831</v>
      </c>
      <c r="K105" s="30">
        <v>8.5329949238578671</v>
      </c>
      <c r="L105" s="30">
        <v>0.88324873096446699</v>
      </c>
      <c r="M105" s="30">
        <v>0</v>
      </c>
      <c r="N105" s="30">
        <v>0.23857868020304568</v>
      </c>
      <c r="O105" s="30">
        <v>246.34010152284301</v>
      </c>
      <c r="P105" s="30">
        <v>9.1116751269035507</v>
      </c>
      <c r="Q105" s="30">
        <v>1573.1421319796764</v>
      </c>
      <c r="R105" s="30">
        <v>4.060913705583756E-2</v>
      </c>
      <c r="S105" s="30">
        <v>6.0913705583756347E-2</v>
      </c>
      <c r="T105" s="30">
        <v>8.5228426395939092</v>
      </c>
      <c r="U105" s="30">
        <v>1820.2081218273718</v>
      </c>
      <c r="V105" s="30">
        <v>972.87817258883626</v>
      </c>
      <c r="W105" s="31">
        <v>2400</v>
      </c>
      <c r="X105" s="43" t="s">
        <v>51</v>
      </c>
      <c r="Y105" s="32">
        <v>45246</v>
      </c>
      <c r="Z105" s="46" t="s">
        <v>411</v>
      </c>
      <c r="AA105" s="46" t="s">
        <v>53</v>
      </c>
    </row>
    <row r="106" spans="1:27" ht="15.65" customHeight="1" x14ac:dyDescent="0.35">
      <c r="A106" s="27" t="s">
        <v>412</v>
      </c>
      <c r="B106" s="27" t="s">
        <v>413</v>
      </c>
      <c r="C106" s="27" t="s">
        <v>414</v>
      </c>
      <c r="D106" s="27" t="s">
        <v>415</v>
      </c>
      <c r="E106" s="28">
        <v>3820</v>
      </c>
      <c r="F106" s="27" t="s">
        <v>174</v>
      </c>
      <c r="G106" s="27" t="s">
        <v>49</v>
      </c>
      <c r="H106" s="27" t="s">
        <v>50</v>
      </c>
      <c r="I106" s="29">
        <v>70.633720930232599</v>
      </c>
      <c r="J106" s="30">
        <v>1</v>
      </c>
      <c r="K106" s="30">
        <v>0.6142131979695431</v>
      </c>
      <c r="L106" s="30">
        <v>43.131979695431482</v>
      </c>
      <c r="M106" s="30">
        <v>35.659898477157384</v>
      </c>
      <c r="N106" s="30">
        <v>39.598984771573619</v>
      </c>
      <c r="O106" s="30">
        <v>30.395939086294419</v>
      </c>
      <c r="P106" s="30">
        <v>6.3857868020304576</v>
      </c>
      <c r="Q106" s="30">
        <v>4.0253807106598982</v>
      </c>
      <c r="R106" s="30">
        <v>21.802030456852798</v>
      </c>
      <c r="S106" s="30">
        <v>5.9543147208121834</v>
      </c>
      <c r="T106" s="30">
        <v>4.7868020304568528</v>
      </c>
      <c r="U106" s="30">
        <v>47.862944162436555</v>
      </c>
      <c r="V106" s="30">
        <v>50.233502538071065</v>
      </c>
      <c r="W106" s="31" t="s">
        <v>91</v>
      </c>
      <c r="X106" s="43" t="s">
        <v>51</v>
      </c>
      <c r="Y106" s="32">
        <v>45008</v>
      </c>
      <c r="Z106" s="46" t="s">
        <v>52</v>
      </c>
      <c r="AA106" s="46" t="s">
        <v>53</v>
      </c>
    </row>
    <row r="107" spans="1:27" x14ac:dyDescent="0.35">
      <c r="A107" s="27" t="s">
        <v>416</v>
      </c>
      <c r="B107" s="27" t="s">
        <v>417</v>
      </c>
      <c r="C107" s="27" t="s">
        <v>418</v>
      </c>
      <c r="D107" s="27" t="s">
        <v>211</v>
      </c>
      <c r="E107" s="28">
        <v>31815</v>
      </c>
      <c r="F107" s="27" t="s">
        <v>48</v>
      </c>
      <c r="G107" s="27" t="s">
        <v>59</v>
      </c>
      <c r="H107" s="27" t="s">
        <v>50</v>
      </c>
      <c r="I107" s="29">
        <v>52.622239146991603</v>
      </c>
      <c r="J107" s="30">
        <v>834.69543147208844</v>
      </c>
      <c r="K107" s="30">
        <v>137.7157360406091</v>
      </c>
      <c r="L107" s="30">
        <v>270.3197969543146</v>
      </c>
      <c r="M107" s="30">
        <v>283.05583756345141</v>
      </c>
      <c r="N107" s="30">
        <v>595.04060913705632</v>
      </c>
      <c r="O107" s="30">
        <v>731.13705583757007</v>
      </c>
      <c r="P107" s="30">
        <v>31.847715736040623</v>
      </c>
      <c r="Q107" s="30">
        <v>167.76142131979648</v>
      </c>
      <c r="R107" s="30">
        <v>236.99999999999991</v>
      </c>
      <c r="S107" s="30">
        <v>104.4416243654824</v>
      </c>
      <c r="T107" s="30">
        <v>77.883248730964496</v>
      </c>
      <c r="U107" s="30">
        <v>1106.4619289340017</v>
      </c>
      <c r="V107" s="30">
        <v>1009.4111675126912</v>
      </c>
      <c r="W107" s="33">
        <v>1600</v>
      </c>
      <c r="X107" s="43" t="s">
        <v>51</v>
      </c>
      <c r="Y107" s="34">
        <v>44987</v>
      </c>
      <c r="Z107" s="44" t="s">
        <v>60</v>
      </c>
      <c r="AA107" s="44" t="s">
        <v>53</v>
      </c>
    </row>
    <row r="108" spans="1:27" ht="15.65" customHeight="1" x14ac:dyDescent="0.35">
      <c r="A108" s="27" t="s">
        <v>419</v>
      </c>
      <c r="B108" s="27" t="s">
        <v>420</v>
      </c>
      <c r="C108" s="27" t="s">
        <v>421</v>
      </c>
      <c r="D108" s="27" t="s">
        <v>147</v>
      </c>
      <c r="E108" s="28">
        <v>87016</v>
      </c>
      <c r="F108" s="27" t="s">
        <v>148</v>
      </c>
      <c r="G108" s="27" t="s">
        <v>49</v>
      </c>
      <c r="H108" s="27" t="s">
        <v>71</v>
      </c>
      <c r="I108" s="29">
        <v>36.535143769968101</v>
      </c>
      <c r="J108" s="30">
        <v>353.16243654822523</v>
      </c>
      <c r="K108" s="30">
        <v>8.218274111675127</v>
      </c>
      <c r="L108" s="30">
        <v>0.25380710659898476</v>
      </c>
      <c r="M108" s="30">
        <v>9.1370558375634514E-2</v>
      </c>
      <c r="N108" s="30">
        <v>5.1522842639593929</v>
      </c>
      <c r="O108" s="30">
        <v>356.57360406091573</v>
      </c>
      <c r="P108" s="30">
        <v>0</v>
      </c>
      <c r="Q108" s="30">
        <v>0</v>
      </c>
      <c r="R108" s="30">
        <v>0.56345177664974622</v>
      </c>
      <c r="S108" s="30">
        <v>0.7715736040609138</v>
      </c>
      <c r="T108" s="30">
        <v>2.15736040609137</v>
      </c>
      <c r="U108" s="30">
        <v>358.23350253807303</v>
      </c>
      <c r="V108" s="30">
        <v>176.89847715736062</v>
      </c>
      <c r="W108" s="31">
        <v>505</v>
      </c>
      <c r="X108" s="43" t="s">
        <v>51</v>
      </c>
      <c r="Y108" s="32">
        <v>45218</v>
      </c>
      <c r="Z108" s="46" t="s">
        <v>60</v>
      </c>
      <c r="AA108" s="46" t="s">
        <v>53</v>
      </c>
    </row>
    <row r="109" spans="1:27" x14ac:dyDescent="0.35">
      <c r="A109" s="27" t="s">
        <v>422</v>
      </c>
      <c r="B109" s="27" t="s">
        <v>423</v>
      </c>
      <c r="C109" s="27" t="s">
        <v>424</v>
      </c>
      <c r="D109" s="27" t="s">
        <v>283</v>
      </c>
      <c r="E109" s="28">
        <v>74103</v>
      </c>
      <c r="F109" s="27" t="s">
        <v>84</v>
      </c>
      <c r="G109" s="27" t="s">
        <v>49</v>
      </c>
      <c r="H109" s="27" t="s">
        <v>50</v>
      </c>
      <c r="I109" s="29">
        <v>2.1661721068249302</v>
      </c>
      <c r="J109" s="30">
        <v>0.83248730964467044</v>
      </c>
      <c r="K109" s="30">
        <v>1.0355329949238583</v>
      </c>
      <c r="L109" s="30">
        <v>1.0812182741116756</v>
      </c>
      <c r="M109" s="30">
        <v>0.81218274111675182</v>
      </c>
      <c r="N109" s="30">
        <v>2.7918781725888295</v>
      </c>
      <c r="O109" s="30">
        <v>0.86294416243654892</v>
      </c>
      <c r="P109" s="30">
        <v>3.553299492385787E-2</v>
      </c>
      <c r="Q109" s="30">
        <v>7.1065989847715741E-2</v>
      </c>
      <c r="R109" s="30">
        <v>0.33502538071065985</v>
      </c>
      <c r="S109" s="30">
        <v>0.19796954314720808</v>
      </c>
      <c r="T109" s="30">
        <v>0.15228426395939085</v>
      </c>
      <c r="U109" s="30">
        <v>3.0761421319796911</v>
      </c>
      <c r="V109" s="30">
        <v>2.6751269035532941</v>
      </c>
      <c r="W109" s="31" t="s">
        <v>91</v>
      </c>
      <c r="X109" s="43" t="s">
        <v>51</v>
      </c>
      <c r="Y109" s="32">
        <v>45106</v>
      </c>
      <c r="Z109" s="46" t="s">
        <v>52</v>
      </c>
      <c r="AA109" s="46" t="s">
        <v>53</v>
      </c>
    </row>
    <row r="110" spans="1:27" x14ac:dyDescent="0.35">
      <c r="A110" s="27" t="s">
        <v>425</v>
      </c>
      <c r="B110" s="27" t="s">
        <v>426</v>
      </c>
      <c r="C110" s="27" t="s">
        <v>427</v>
      </c>
      <c r="D110" s="27" t="s">
        <v>428</v>
      </c>
      <c r="E110" s="28">
        <v>5403</v>
      </c>
      <c r="F110" s="27" t="s">
        <v>174</v>
      </c>
      <c r="G110" s="27" t="s">
        <v>90</v>
      </c>
      <c r="H110" s="27" t="s">
        <v>50</v>
      </c>
      <c r="I110" s="29">
        <v>2.3248407643312099</v>
      </c>
      <c r="J110" s="30">
        <v>1.6649746192893398</v>
      </c>
      <c r="K110" s="30">
        <v>0.1979695431472081</v>
      </c>
      <c r="L110" s="30">
        <v>0</v>
      </c>
      <c r="M110" s="30">
        <v>1.015228426395939E-2</v>
      </c>
      <c r="N110" s="30">
        <v>0</v>
      </c>
      <c r="O110" s="30">
        <v>0</v>
      </c>
      <c r="P110" s="30">
        <v>6.0913705583756347E-2</v>
      </c>
      <c r="Q110" s="30">
        <v>1.8121827411167513</v>
      </c>
      <c r="R110" s="30">
        <v>0</v>
      </c>
      <c r="S110" s="30">
        <v>0</v>
      </c>
      <c r="T110" s="30">
        <v>0</v>
      </c>
      <c r="U110" s="30">
        <v>1.8730964467005078</v>
      </c>
      <c r="V110" s="30">
        <v>1.4923857868020305</v>
      </c>
      <c r="W110" s="31" t="s">
        <v>91</v>
      </c>
      <c r="X110" s="43" t="s">
        <v>97</v>
      </c>
      <c r="Y110" s="32" t="s">
        <v>97</v>
      </c>
      <c r="Z110" s="46" t="s">
        <v>97</v>
      </c>
      <c r="AA110" s="46" t="s">
        <v>97</v>
      </c>
    </row>
    <row r="111" spans="1:27" x14ac:dyDescent="0.35">
      <c r="A111" s="27" t="s">
        <v>429</v>
      </c>
      <c r="B111" s="27" t="s">
        <v>430</v>
      </c>
      <c r="C111" s="27" t="s">
        <v>431</v>
      </c>
      <c r="D111" s="27" t="s">
        <v>428</v>
      </c>
      <c r="E111" s="28">
        <v>5488</v>
      </c>
      <c r="F111" s="27" t="s">
        <v>174</v>
      </c>
      <c r="G111" s="27" t="s">
        <v>90</v>
      </c>
      <c r="H111" s="27" t="s">
        <v>50</v>
      </c>
      <c r="I111" s="29">
        <v>2.1049723756906098</v>
      </c>
      <c r="J111" s="30">
        <v>5.2791878172588982</v>
      </c>
      <c r="K111" s="30">
        <v>0.25888324873096441</v>
      </c>
      <c r="L111" s="30">
        <v>0.18781725888324871</v>
      </c>
      <c r="M111" s="30">
        <v>7.1065989847715741E-2</v>
      </c>
      <c r="N111" s="30">
        <v>0.39086294416243661</v>
      </c>
      <c r="O111" s="30">
        <v>5.3959390862944359</v>
      </c>
      <c r="P111" s="30">
        <v>0</v>
      </c>
      <c r="Q111" s="30">
        <v>1.015228426395939E-2</v>
      </c>
      <c r="R111" s="30">
        <v>0</v>
      </c>
      <c r="S111" s="30">
        <v>0</v>
      </c>
      <c r="T111" s="30">
        <v>2.030456852791878E-2</v>
      </c>
      <c r="U111" s="30">
        <v>5.7766497461929252</v>
      </c>
      <c r="V111" s="30">
        <v>4.9543147208121878</v>
      </c>
      <c r="W111" s="31" t="s">
        <v>91</v>
      </c>
      <c r="X111" s="43" t="s">
        <v>237</v>
      </c>
      <c r="Y111" s="32">
        <v>44979</v>
      </c>
      <c r="Z111" s="46" t="s">
        <v>238</v>
      </c>
      <c r="AA111" s="46" t="s">
        <v>53</v>
      </c>
    </row>
    <row r="112" spans="1:27" x14ac:dyDescent="0.35">
      <c r="A112" s="27" t="s">
        <v>432</v>
      </c>
      <c r="B112" s="27" t="s">
        <v>433</v>
      </c>
      <c r="C112" s="27" t="s">
        <v>434</v>
      </c>
      <c r="D112" s="27" t="s">
        <v>435</v>
      </c>
      <c r="E112" s="28">
        <v>72701</v>
      </c>
      <c r="F112" s="27" t="s">
        <v>58</v>
      </c>
      <c r="G112" s="27" t="s">
        <v>90</v>
      </c>
      <c r="H112" s="27" t="s">
        <v>50</v>
      </c>
      <c r="I112" s="29">
        <v>1.5812807881773401</v>
      </c>
      <c r="J112" s="30">
        <v>0.13197969543147209</v>
      </c>
      <c r="K112" s="30">
        <v>0.43654822335025378</v>
      </c>
      <c r="L112" s="30">
        <v>0.78680203045685337</v>
      </c>
      <c r="M112" s="30">
        <v>0.28934010152284245</v>
      </c>
      <c r="N112" s="30">
        <v>1.1928934010152281</v>
      </c>
      <c r="O112" s="30">
        <v>0.38578680203045684</v>
      </c>
      <c r="P112" s="30">
        <v>3.5532994923857864E-2</v>
      </c>
      <c r="Q112" s="30">
        <v>3.0456852791878174E-2</v>
      </c>
      <c r="R112" s="30">
        <v>2.5380710659898477E-2</v>
      </c>
      <c r="S112" s="30">
        <v>0</v>
      </c>
      <c r="T112" s="30">
        <v>1.015228426395939E-2</v>
      </c>
      <c r="U112" s="30">
        <v>1.6091370558375599</v>
      </c>
      <c r="V112" s="30">
        <v>1.5076142131979671</v>
      </c>
      <c r="W112" s="31" t="s">
        <v>91</v>
      </c>
      <c r="X112" s="43" t="s">
        <v>51</v>
      </c>
      <c r="Y112" s="32">
        <v>45232</v>
      </c>
      <c r="Z112" s="46" t="s">
        <v>52</v>
      </c>
      <c r="AA112" s="46" t="s">
        <v>53</v>
      </c>
    </row>
    <row r="113" spans="1:27" x14ac:dyDescent="0.35">
      <c r="A113" s="27" t="s">
        <v>436</v>
      </c>
      <c r="B113" s="27" t="s">
        <v>437</v>
      </c>
      <c r="C113" s="27" t="s">
        <v>438</v>
      </c>
      <c r="D113" s="27" t="s">
        <v>249</v>
      </c>
      <c r="E113" s="28">
        <v>89512</v>
      </c>
      <c r="F113" s="27" t="s">
        <v>250</v>
      </c>
      <c r="G113" s="27" t="s">
        <v>90</v>
      </c>
      <c r="H113" s="27" t="s">
        <v>50</v>
      </c>
      <c r="I113" s="29">
        <v>9.8201754385964897</v>
      </c>
      <c r="J113" s="30">
        <v>0.28934010152284262</v>
      </c>
      <c r="K113" s="30">
        <v>1.3401015228426394</v>
      </c>
      <c r="L113" s="30">
        <v>3.116751269035531</v>
      </c>
      <c r="M113" s="30">
        <v>7.4822335025380724</v>
      </c>
      <c r="N113" s="30">
        <v>11.157360406091367</v>
      </c>
      <c r="O113" s="30">
        <v>0.69035532994923865</v>
      </c>
      <c r="P113" s="30">
        <v>0.38071065989847713</v>
      </c>
      <c r="Q113" s="30">
        <v>0</v>
      </c>
      <c r="R113" s="30">
        <v>4.8883248730964457</v>
      </c>
      <c r="S113" s="30">
        <v>1.0659898477157359</v>
      </c>
      <c r="T113" s="30">
        <v>0.13197969543147209</v>
      </c>
      <c r="U113" s="30">
        <v>6.1421319796954341</v>
      </c>
      <c r="V113" s="30">
        <v>11.126903553299492</v>
      </c>
      <c r="W113" s="31" t="s">
        <v>91</v>
      </c>
      <c r="X113" s="43" t="s">
        <v>51</v>
      </c>
      <c r="Y113" s="32">
        <v>45232</v>
      </c>
      <c r="Z113" s="46" t="s">
        <v>52</v>
      </c>
      <c r="AA113" s="46" t="s">
        <v>53</v>
      </c>
    </row>
    <row r="114" spans="1:27" x14ac:dyDescent="0.35">
      <c r="A114" s="27" t="s">
        <v>439</v>
      </c>
      <c r="B114" s="27" t="s">
        <v>440</v>
      </c>
      <c r="C114" s="27" t="s">
        <v>441</v>
      </c>
      <c r="D114" s="27" t="s">
        <v>75</v>
      </c>
      <c r="E114" s="28">
        <v>33073</v>
      </c>
      <c r="F114" s="27" t="s">
        <v>76</v>
      </c>
      <c r="G114" s="27" t="s">
        <v>66</v>
      </c>
      <c r="H114" s="27" t="s">
        <v>50</v>
      </c>
      <c r="I114" s="29">
        <v>45.4892375045604</v>
      </c>
      <c r="J114" s="30">
        <v>456.08629441623833</v>
      </c>
      <c r="K114" s="30">
        <v>133.75126903553303</v>
      </c>
      <c r="L114" s="30">
        <v>0.67512690355329941</v>
      </c>
      <c r="M114" s="30">
        <v>1.015228426395939E-2</v>
      </c>
      <c r="N114" s="30">
        <v>122.57360406091364</v>
      </c>
      <c r="O114" s="30">
        <v>380.97969543146843</v>
      </c>
      <c r="P114" s="30">
        <v>13.670050761421319</v>
      </c>
      <c r="Q114" s="30">
        <v>73.299492385786749</v>
      </c>
      <c r="R114" s="30">
        <v>10.365482233502535</v>
      </c>
      <c r="S114" s="30">
        <v>35.116751269035554</v>
      </c>
      <c r="T114" s="30">
        <v>27.390862944162443</v>
      </c>
      <c r="U114" s="30">
        <v>517.64974619289183</v>
      </c>
      <c r="V114" s="30">
        <v>405.17766497461372</v>
      </c>
      <c r="W114" s="31">
        <v>700</v>
      </c>
      <c r="X114" s="43" t="s">
        <v>51</v>
      </c>
      <c r="Y114" s="32">
        <v>45274</v>
      </c>
      <c r="Z114" s="46" t="s">
        <v>60</v>
      </c>
      <c r="AA114" s="46" t="s">
        <v>53</v>
      </c>
    </row>
    <row r="115" spans="1:27" x14ac:dyDescent="0.35">
      <c r="A115" s="27" t="s">
        <v>442</v>
      </c>
      <c r="B115" s="27" t="s">
        <v>443</v>
      </c>
      <c r="C115" s="27" t="s">
        <v>306</v>
      </c>
      <c r="D115" s="27" t="s">
        <v>83</v>
      </c>
      <c r="E115" s="28">
        <v>78041</v>
      </c>
      <c r="F115" s="27" t="s">
        <v>196</v>
      </c>
      <c r="G115" s="27" t="s">
        <v>59</v>
      </c>
      <c r="H115" s="27" t="s">
        <v>50</v>
      </c>
      <c r="I115" s="29">
        <v>34.227773695811898</v>
      </c>
      <c r="J115" s="30">
        <v>172.49746192893366</v>
      </c>
      <c r="K115" s="30">
        <v>2.5939086294416245</v>
      </c>
      <c r="L115" s="30">
        <v>16.279187817258887</v>
      </c>
      <c r="M115" s="30">
        <v>33.659898477157363</v>
      </c>
      <c r="N115" s="30">
        <v>14.664974619289342</v>
      </c>
      <c r="O115" s="30">
        <v>146.01015228426385</v>
      </c>
      <c r="P115" s="30">
        <v>10.522842639593913</v>
      </c>
      <c r="Q115" s="30">
        <v>53.832487309644442</v>
      </c>
      <c r="R115" s="30">
        <v>8.1472081218274113</v>
      </c>
      <c r="S115" s="30">
        <v>3.3045685279187818</v>
      </c>
      <c r="T115" s="30">
        <v>4.4060913705583751</v>
      </c>
      <c r="U115" s="30">
        <v>209.17258883248687</v>
      </c>
      <c r="V115" s="30">
        <v>169.11675126903503</v>
      </c>
      <c r="W115" s="31">
        <v>250</v>
      </c>
      <c r="X115" s="43" t="s">
        <v>51</v>
      </c>
      <c r="Y115" s="32">
        <v>45330</v>
      </c>
      <c r="Z115" s="46" t="s">
        <v>60</v>
      </c>
      <c r="AA115" s="46" t="s">
        <v>53</v>
      </c>
    </row>
    <row r="116" spans="1:27" x14ac:dyDescent="0.35">
      <c r="A116" s="27" t="s">
        <v>444</v>
      </c>
      <c r="B116" s="27" t="s">
        <v>445</v>
      </c>
      <c r="C116" s="27" t="s">
        <v>446</v>
      </c>
      <c r="D116" s="27" t="s">
        <v>447</v>
      </c>
      <c r="E116" s="28">
        <v>25309</v>
      </c>
      <c r="F116" s="27" t="s">
        <v>161</v>
      </c>
      <c r="G116" s="27" t="s">
        <v>49</v>
      </c>
      <c r="H116" s="27" t="s">
        <v>50</v>
      </c>
      <c r="I116" s="29">
        <v>6.1395348837209296</v>
      </c>
      <c r="J116" s="30">
        <v>2.5380710659898477E-2</v>
      </c>
      <c r="K116" s="30">
        <v>0.29949238578680198</v>
      </c>
      <c r="L116" s="30">
        <v>1.4365482233502538</v>
      </c>
      <c r="M116" s="30">
        <v>0.86294416243654815</v>
      </c>
      <c r="N116" s="30">
        <v>2.4213197969543145</v>
      </c>
      <c r="O116" s="30">
        <v>0.20304568527918779</v>
      </c>
      <c r="P116" s="30">
        <v>0</v>
      </c>
      <c r="Q116" s="30">
        <v>0</v>
      </c>
      <c r="R116" s="30">
        <v>7.1065989847715741E-2</v>
      </c>
      <c r="S116" s="30">
        <v>0</v>
      </c>
      <c r="T116" s="30">
        <v>0</v>
      </c>
      <c r="U116" s="30">
        <v>2.5532994923857868</v>
      </c>
      <c r="V116" s="30">
        <v>2.3401015228426396</v>
      </c>
      <c r="W116" s="31" t="s">
        <v>91</v>
      </c>
      <c r="X116" s="43" t="s">
        <v>51</v>
      </c>
      <c r="Y116" s="32">
        <v>45008</v>
      </c>
      <c r="Z116" s="46" t="s">
        <v>52</v>
      </c>
      <c r="AA116" s="46" t="s">
        <v>53</v>
      </c>
    </row>
    <row r="117" spans="1:27" x14ac:dyDescent="0.35">
      <c r="A117" s="27" t="s">
        <v>448</v>
      </c>
      <c r="B117" s="27" t="s">
        <v>449</v>
      </c>
      <c r="C117" s="27" t="s">
        <v>450</v>
      </c>
      <c r="D117" s="27" t="s">
        <v>451</v>
      </c>
      <c r="E117" s="28">
        <v>2863</v>
      </c>
      <c r="F117" s="27" t="s">
        <v>174</v>
      </c>
      <c r="G117" s="27" t="s">
        <v>90</v>
      </c>
      <c r="H117" s="27" t="s">
        <v>71</v>
      </c>
      <c r="I117" s="29">
        <v>40.780769230769202</v>
      </c>
      <c r="J117" s="30">
        <v>40.796954314720765</v>
      </c>
      <c r="K117" s="30">
        <v>19.152284263959391</v>
      </c>
      <c r="L117" s="30">
        <v>0</v>
      </c>
      <c r="M117" s="30">
        <v>0</v>
      </c>
      <c r="N117" s="30">
        <v>12.598984771573608</v>
      </c>
      <c r="O117" s="30">
        <v>47.350253807106533</v>
      </c>
      <c r="P117" s="30">
        <v>0</v>
      </c>
      <c r="Q117" s="30">
        <v>0</v>
      </c>
      <c r="R117" s="30">
        <v>2.015228426395939</v>
      </c>
      <c r="S117" s="30">
        <v>0.93908629441624369</v>
      </c>
      <c r="T117" s="30">
        <v>3.345177664974619</v>
      </c>
      <c r="U117" s="30">
        <v>53.649746192893375</v>
      </c>
      <c r="V117" s="30">
        <v>35.928934010152233</v>
      </c>
      <c r="W117" s="31" t="s">
        <v>91</v>
      </c>
      <c r="X117" s="43" t="s">
        <v>51</v>
      </c>
      <c r="Y117" s="32">
        <v>45008</v>
      </c>
      <c r="Z117" s="46" t="s">
        <v>52</v>
      </c>
      <c r="AA117" s="46" t="s">
        <v>53</v>
      </c>
    </row>
    <row r="118" spans="1:27" x14ac:dyDescent="0.35">
      <c r="A118" s="45" t="s">
        <v>602</v>
      </c>
      <c r="B118" s="35"/>
      <c r="C118" s="35"/>
      <c r="D118" s="35"/>
      <c r="E118" s="36"/>
      <c r="F118" s="35"/>
      <c r="G118" s="35"/>
      <c r="H118" s="35"/>
      <c r="I118" s="37"/>
      <c r="J118" s="38"/>
      <c r="K118" s="38"/>
      <c r="L118" s="38"/>
      <c r="M118" s="38"/>
      <c r="N118" s="38"/>
      <c r="O118" s="38"/>
      <c r="P118" s="38"/>
      <c r="Q118" s="38"/>
      <c r="R118" s="38"/>
      <c r="S118" s="38"/>
      <c r="T118" s="38"/>
      <c r="U118" s="38"/>
      <c r="V118" s="38"/>
      <c r="W118" s="39"/>
      <c r="X118" s="35"/>
      <c r="Y118" s="40"/>
      <c r="Z118" s="41"/>
      <c r="AA118" s="42"/>
    </row>
  </sheetData>
  <mergeCells count="13">
    <mergeCell ref="A1:D1"/>
    <mergeCell ref="A2:D2"/>
    <mergeCell ref="A3:D3"/>
    <mergeCell ref="E3:H3"/>
    <mergeCell ref="I3:L3"/>
    <mergeCell ref="Q3:T3"/>
    <mergeCell ref="U3:X3"/>
    <mergeCell ref="Y3:AA3"/>
    <mergeCell ref="J5:M5"/>
    <mergeCell ref="N5:Q5"/>
    <mergeCell ref="R5:U5"/>
    <mergeCell ref="W5:AA5"/>
    <mergeCell ref="M3:P3"/>
  </mergeCells>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A466E-373C-4C0C-BB0D-960DEA668669}">
  <dimension ref="A1:F25"/>
  <sheetViews>
    <sheetView zoomScaleNormal="100" workbookViewId="0">
      <selection activeCell="H4" sqref="H4"/>
    </sheetView>
  </sheetViews>
  <sheetFormatPr defaultRowHeight="14.5" x14ac:dyDescent="0.35"/>
  <cols>
    <col min="1" max="1" width="52.26953125" customWidth="1"/>
    <col min="2" max="2" width="19" customWidth="1"/>
  </cols>
  <sheetData>
    <row r="1" spans="1:6" ht="26" x14ac:dyDescent="0.35">
      <c r="A1" s="179" t="s">
        <v>452</v>
      </c>
      <c r="B1" s="179"/>
      <c r="C1" s="179"/>
      <c r="D1" s="179"/>
      <c r="E1" s="179"/>
      <c r="F1" s="179"/>
    </row>
    <row r="2" spans="1:6" ht="15" customHeight="1" x14ac:dyDescent="0.35">
      <c r="A2" s="89"/>
      <c r="B2" s="89"/>
    </row>
    <row r="3" spans="1:6" ht="26.5" thickBot="1" x14ac:dyDescent="0.4">
      <c r="A3" s="88" t="s">
        <v>453</v>
      </c>
      <c r="B3" s="87"/>
      <c r="C3" s="87"/>
      <c r="D3" s="87"/>
      <c r="E3" s="87"/>
    </row>
    <row r="4" spans="1:6" x14ac:dyDescent="0.35">
      <c r="A4" s="86" t="s">
        <v>454</v>
      </c>
      <c r="B4" s="85" t="s">
        <v>455</v>
      </c>
    </row>
    <row r="5" spans="1:6" ht="15" thickBot="1" x14ac:dyDescent="0.4">
      <c r="A5" s="84" t="s">
        <v>456</v>
      </c>
      <c r="B5" s="83">
        <v>133</v>
      </c>
    </row>
    <row r="6" spans="1:6" ht="15" thickBot="1" x14ac:dyDescent="0.4">
      <c r="A6" s="82" t="s">
        <v>457</v>
      </c>
      <c r="B6" s="81">
        <v>43</v>
      </c>
    </row>
    <row r="7" spans="1:6" ht="15" customHeight="1" thickBot="1" x14ac:dyDescent="0.4">
      <c r="A7" s="80" t="s">
        <v>458</v>
      </c>
      <c r="B7" s="79">
        <v>17</v>
      </c>
      <c r="C7" s="78"/>
    </row>
    <row r="8" spans="1:6" ht="15" thickBot="1" x14ac:dyDescent="0.4">
      <c r="A8" s="77" t="s">
        <v>459</v>
      </c>
      <c r="B8" s="76">
        <v>26</v>
      </c>
    </row>
    <row r="9" spans="1:6" x14ac:dyDescent="0.35">
      <c r="A9" s="75" t="s">
        <v>460</v>
      </c>
      <c r="B9" s="74">
        <v>10</v>
      </c>
    </row>
    <row r="10" spans="1:6" x14ac:dyDescent="0.35">
      <c r="A10" s="73" t="s">
        <v>461</v>
      </c>
      <c r="B10" s="72">
        <v>7</v>
      </c>
    </row>
    <row r="11" spans="1:6" x14ac:dyDescent="0.35">
      <c r="A11" s="73" t="s">
        <v>462</v>
      </c>
      <c r="B11" s="72">
        <v>7</v>
      </c>
    </row>
    <row r="12" spans="1:6" x14ac:dyDescent="0.35">
      <c r="A12" s="73" t="s">
        <v>463</v>
      </c>
      <c r="B12" s="72">
        <v>3</v>
      </c>
    </row>
    <row r="13" spans="1:6" x14ac:dyDescent="0.35">
      <c r="A13" s="73" t="s">
        <v>464</v>
      </c>
      <c r="B13" s="72">
        <v>3</v>
      </c>
    </row>
    <row r="14" spans="1:6" x14ac:dyDescent="0.35">
      <c r="A14" s="73" t="s">
        <v>465</v>
      </c>
      <c r="B14" s="72">
        <v>3</v>
      </c>
    </row>
    <row r="15" spans="1:6" x14ac:dyDescent="0.35">
      <c r="A15" s="73" t="s">
        <v>466</v>
      </c>
      <c r="B15" s="72">
        <v>3</v>
      </c>
    </row>
    <row r="16" spans="1:6" x14ac:dyDescent="0.35">
      <c r="A16" s="73" t="s">
        <v>467</v>
      </c>
      <c r="B16" s="72">
        <v>2</v>
      </c>
    </row>
    <row r="17" spans="1:2" x14ac:dyDescent="0.35">
      <c r="A17" s="73" t="s">
        <v>468</v>
      </c>
      <c r="B17" s="72">
        <v>1</v>
      </c>
    </row>
    <row r="18" spans="1:2" x14ac:dyDescent="0.35">
      <c r="A18" s="73" t="s">
        <v>469</v>
      </c>
      <c r="B18" s="72">
        <v>1</v>
      </c>
    </row>
    <row r="19" spans="1:2" x14ac:dyDescent="0.35">
      <c r="A19" s="73" t="s">
        <v>470</v>
      </c>
      <c r="B19" s="72">
        <v>1</v>
      </c>
    </row>
    <row r="20" spans="1:2" x14ac:dyDescent="0.35">
      <c r="A20" s="73" t="s">
        <v>471</v>
      </c>
      <c r="B20" s="72">
        <v>1</v>
      </c>
    </row>
    <row r="21" spans="1:2" x14ac:dyDescent="0.35">
      <c r="A21" s="73" t="s">
        <v>472</v>
      </c>
      <c r="B21" s="72">
        <v>1</v>
      </c>
    </row>
    <row r="22" spans="1:2" x14ac:dyDescent="0.35">
      <c r="A22" s="180" t="s">
        <v>473</v>
      </c>
      <c r="B22" s="180"/>
    </row>
    <row r="23" spans="1:2" x14ac:dyDescent="0.35">
      <c r="A23" s="180"/>
      <c r="B23" s="180"/>
    </row>
    <row r="24" spans="1:2" x14ac:dyDescent="0.35">
      <c r="A24" s="180"/>
      <c r="B24" s="180"/>
    </row>
    <row r="25" spans="1:2" x14ac:dyDescent="0.35">
      <c r="A25" s="180"/>
      <c r="B25" s="180"/>
    </row>
  </sheetData>
  <mergeCells count="2">
    <mergeCell ref="A1:F1"/>
    <mergeCell ref="A22:B2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EBDA2-3F98-4DBE-97C0-5ACAB2534D95}">
  <dimension ref="A1:BD237"/>
  <sheetViews>
    <sheetView zoomScale="85" zoomScaleNormal="85" workbookViewId="0">
      <selection activeCell="F91" sqref="F91"/>
    </sheetView>
  </sheetViews>
  <sheetFormatPr defaultRowHeight="15" x14ac:dyDescent="0.35"/>
  <cols>
    <col min="1" max="1" width="23.453125" customWidth="1"/>
    <col min="2" max="2" width="16.81640625" customWidth="1"/>
    <col min="3" max="3" width="37.1796875" bestFit="1" customWidth="1"/>
    <col min="4" max="4" width="34.81640625" customWidth="1"/>
    <col min="5" max="9" width="19.54296875" customWidth="1"/>
    <col min="10" max="10" width="15" customWidth="1"/>
    <col min="13" max="13" width="8.7265625" style="1"/>
  </cols>
  <sheetData>
    <row r="1" spans="1:56" ht="26.25" customHeight="1" thickBot="1" x14ac:dyDescent="0.4">
      <c r="A1" s="181" t="s">
        <v>474</v>
      </c>
      <c r="B1" s="182"/>
      <c r="C1" s="182"/>
      <c r="D1" s="182"/>
      <c r="E1" s="62"/>
      <c r="F1" s="62"/>
      <c r="G1" s="62"/>
      <c r="H1" s="61"/>
      <c r="I1" s="1"/>
      <c r="J1" s="1"/>
      <c r="K1" s="1"/>
      <c r="L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6" ht="110.15" customHeight="1" thickBot="1" x14ac:dyDescent="0.4">
      <c r="A2" s="184" t="s">
        <v>475</v>
      </c>
      <c r="B2" s="185"/>
      <c r="C2" s="185"/>
      <c r="D2" s="185"/>
      <c r="E2" s="185"/>
      <c r="F2" s="185"/>
      <c r="G2" s="185"/>
      <c r="H2" s="186"/>
      <c r="I2" s="1"/>
      <c r="J2" s="1"/>
      <c r="K2" s="1"/>
      <c r="L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6" x14ac:dyDescent="0.35">
      <c r="I3" s="1"/>
      <c r="J3" s="1"/>
      <c r="K3" s="1"/>
      <c r="L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6" ht="15.5" thickBot="1" x14ac:dyDescent="0.4">
      <c r="A4" s="60"/>
      <c r="I4" s="1"/>
      <c r="J4" s="1"/>
      <c r="K4" s="1"/>
      <c r="L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6" ht="29.25" customHeight="1" thickBot="1" x14ac:dyDescent="0.4">
      <c r="A5" s="181" t="s">
        <v>476</v>
      </c>
      <c r="B5" s="182"/>
      <c r="C5" s="182"/>
      <c r="D5" s="183"/>
      <c r="I5" s="1"/>
      <c r="J5" s="1"/>
      <c r="K5" s="1"/>
      <c r="L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6" ht="48" customHeight="1" thickBot="1" x14ac:dyDescent="0.4">
      <c r="A6" s="56" t="s">
        <v>477</v>
      </c>
      <c r="B6" s="55" t="s">
        <v>478</v>
      </c>
      <c r="C6" s="55" t="s">
        <v>479</v>
      </c>
      <c r="D6" s="55" t="s">
        <v>480</v>
      </c>
      <c r="I6" s="1"/>
      <c r="J6" s="1"/>
      <c r="K6" s="1"/>
      <c r="L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6" ht="15.5" thickBot="1" x14ac:dyDescent="0.4">
      <c r="A7" s="53" t="s">
        <v>481</v>
      </c>
      <c r="B7" s="52">
        <v>41</v>
      </c>
      <c r="C7" s="52">
        <v>14.46</v>
      </c>
      <c r="D7" s="52">
        <v>19.63</v>
      </c>
      <c r="I7" s="1"/>
      <c r="J7" s="1"/>
      <c r="K7" s="1"/>
      <c r="L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row>
    <row r="8" spans="1:56" ht="15.5" thickBot="1" x14ac:dyDescent="0.4">
      <c r="A8" s="53" t="s">
        <v>482</v>
      </c>
      <c r="B8" s="52">
        <v>10</v>
      </c>
      <c r="C8" s="52">
        <v>26.3</v>
      </c>
      <c r="D8" s="52">
        <v>29.5</v>
      </c>
      <c r="I8" s="1"/>
      <c r="J8" s="1"/>
      <c r="K8" s="1"/>
      <c r="L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row>
    <row r="9" spans="1:56" ht="15.5" thickBot="1" x14ac:dyDescent="0.4">
      <c r="A9" s="53" t="s">
        <v>483</v>
      </c>
      <c r="B9" s="52">
        <v>231</v>
      </c>
      <c r="C9" s="52">
        <v>10.48</v>
      </c>
      <c r="D9" s="52">
        <v>12.6</v>
      </c>
      <c r="I9" s="1"/>
      <c r="J9" s="1"/>
      <c r="K9" s="1"/>
      <c r="L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row>
    <row r="10" spans="1:56" ht="45" customHeight="1" thickBot="1" x14ac:dyDescent="0.4">
      <c r="A10" s="54" t="s">
        <v>484</v>
      </c>
      <c r="B10" s="52">
        <v>12</v>
      </c>
      <c r="C10" s="52">
        <v>20.83</v>
      </c>
      <c r="D10" s="52">
        <v>25.5</v>
      </c>
      <c r="I10" s="1"/>
      <c r="J10" s="1"/>
      <c r="K10" s="1"/>
      <c r="L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row>
    <row r="11" spans="1:56" ht="15.5" thickBot="1" x14ac:dyDescent="0.4">
      <c r="A11" s="53" t="s">
        <v>485</v>
      </c>
      <c r="B11" s="52">
        <v>2</v>
      </c>
      <c r="C11" s="52">
        <v>11</v>
      </c>
      <c r="D11" s="52">
        <v>19.5</v>
      </c>
      <c r="I11" s="1"/>
      <c r="J11" s="1"/>
      <c r="K11" s="1"/>
      <c r="L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row>
    <row r="12" spans="1:56" ht="15.5" thickBot="1" x14ac:dyDescent="0.4">
      <c r="A12" s="50" t="s">
        <v>486</v>
      </c>
      <c r="B12" s="49">
        <v>296</v>
      </c>
      <c r="C12" s="49">
        <v>11.99</v>
      </c>
      <c r="D12" s="49">
        <v>14.72</v>
      </c>
      <c r="I12" s="1"/>
      <c r="J12" s="1"/>
      <c r="K12" s="1"/>
      <c r="L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row>
    <row r="13" spans="1:56" x14ac:dyDescent="0.35">
      <c r="I13" s="1"/>
      <c r="J13" s="1"/>
      <c r="K13" s="1"/>
      <c r="L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row>
    <row r="14" spans="1:56" x14ac:dyDescent="0.35">
      <c r="A14" s="187" t="s">
        <v>487</v>
      </c>
      <c r="B14" s="187"/>
      <c r="C14" s="187"/>
      <c r="D14" s="187"/>
      <c r="E14" s="187"/>
      <c r="F14" s="187"/>
      <c r="G14" s="187"/>
      <c r="H14" s="187"/>
      <c r="I14" s="1"/>
      <c r="J14" s="1"/>
      <c r="K14" s="1"/>
      <c r="L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row>
    <row r="15" spans="1:56" ht="15.5" thickBot="1" x14ac:dyDescent="0.4">
      <c r="A15" s="92"/>
      <c r="B15" s="92"/>
      <c r="C15" s="92"/>
      <c r="D15" s="92"/>
      <c r="E15" s="92"/>
      <c r="F15" s="92"/>
      <c r="G15" s="92"/>
      <c r="H15" s="92"/>
      <c r="I15" s="1"/>
      <c r="J15" s="1"/>
      <c r="K15" s="1"/>
      <c r="L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row>
    <row r="16" spans="1:56" ht="28.5" customHeight="1" thickBot="1" x14ac:dyDescent="0.4">
      <c r="A16" s="181" t="s">
        <v>488</v>
      </c>
      <c r="B16" s="182"/>
      <c r="C16" s="182"/>
      <c r="D16" s="183"/>
      <c r="I16" s="1"/>
      <c r="J16" s="1"/>
      <c r="K16" s="1"/>
      <c r="L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row>
    <row r="17" spans="1:56" ht="45.75" customHeight="1" thickBot="1" x14ac:dyDescent="0.4">
      <c r="A17" s="56" t="s">
        <v>477</v>
      </c>
      <c r="B17" s="55" t="s">
        <v>478</v>
      </c>
      <c r="C17" s="55" t="s">
        <v>479</v>
      </c>
      <c r="D17" s="55" t="s">
        <v>480</v>
      </c>
      <c r="E17" s="59"/>
      <c r="F17" s="58"/>
      <c r="G17" s="58"/>
      <c r="H17" s="58"/>
      <c r="I17" s="1"/>
      <c r="J17" s="1"/>
      <c r="K17" s="1"/>
      <c r="L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row>
    <row r="18" spans="1:56" ht="15.5" thickBot="1" x14ac:dyDescent="0.4">
      <c r="A18" s="53" t="s">
        <v>481</v>
      </c>
      <c r="B18" s="52">
        <v>52</v>
      </c>
      <c r="C18" s="51">
        <v>9.884615385</v>
      </c>
      <c r="D18" s="51">
        <v>11.42222222</v>
      </c>
      <c r="E18" s="94"/>
      <c r="F18" s="95"/>
      <c r="G18" s="95"/>
      <c r="H18" s="95"/>
      <c r="I18" s="1"/>
      <c r="J18" s="1"/>
      <c r="K18" s="1"/>
      <c r="L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row>
    <row r="19" spans="1:56" ht="15.5" thickBot="1" x14ac:dyDescent="0.4">
      <c r="A19" s="53" t="s">
        <v>482</v>
      </c>
      <c r="B19" s="52">
        <v>5</v>
      </c>
      <c r="C19" s="51">
        <v>15.2</v>
      </c>
      <c r="D19" s="51">
        <v>15.2</v>
      </c>
      <c r="I19" s="1"/>
      <c r="J19" s="1"/>
      <c r="K19" s="1"/>
      <c r="L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row>
    <row r="20" spans="1:56" ht="15.5" thickBot="1" x14ac:dyDescent="0.4">
      <c r="A20" s="53" t="s">
        <v>483</v>
      </c>
      <c r="B20" s="52">
        <v>111</v>
      </c>
      <c r="C20" s="51">
        <v>7.4864864860000004</v>
      </c>
      <c r="D20" s="51">
        <v>7.6944444440000002</v>
      </c>
      <c r="E20" s="59"/>
      <c r="F20" s="58"/>
      <c r="G20" s="58"/>
      <c r="H20" s="58"/>
      <c r="I20" s="1"/>
      <c r="J20" s="1"/>
      <c r="K20" s="1"/>
      <c r="L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row>
    <row r="21" spans="1:56" ht="52.4" customHeight="1" thickBot="1" x14ac:dyDescent="0.4">
      <c r="A21" s="54" t="s">
        <v>484</v>
      </c>
      <c r="B21" s="52">
        <v>19</v>
      </c>
      <c r="C21" s="51">
        <v>7.0526315789999998</v>
      </c>
      <c r="D21" s="51">
        <v>7.4444444440000002</v>
      </c>
      <c r="E21" s="93"/>
      <c r="F21" s="93"/>
      <c r="G21" s="93"/>
      <c r="H21" s="93"/>
      <c r="I21" s="1"/>
      <c r="J21" s="1"/>
      <c r="K21" s="1"/>
      <c r="L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row>
    <row r="22" spans="1:56" ht="15.5" thickBot="1" x14ac:dyDescent="0.4">
      <c r="A22" s="53" t="s">
        <v>485</v>
      </c>
      <c r="B22" s="52">
        <v>39</v>
      </c>
      <c r="C22" s="51">
        <v>17.410256409999999</v>
      </c>
      <c r="D22" s="51">
        <v>19.399999999999999</v>
      </c>
      <c r="E22" s="57"/>
      <c r="I22" s="1"/>
      <c r="J22" s="1"/>
      <c r="K22" s="1"/>
      <c r="L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row>
    <row r="23" spans="1:56" ht="15.5" thickBot="1" x14ac:dyDescent="0.4">
      <c r="A23" s="50" t="s">
        <v>486</v>
      </c>
      <c r="B23" s="49">
        <v>226</v>
      </c>
      <c r="C23" s="48">
        <v>11.406797971999998</v>
      </c>
      <c r="D23" s="48">
        <v>12.232222221599999</v>
      </c>
      <c r="I23" s="1"/>
      <c r="J23" s="1"/>
      <c r="K23" s="1"/>
      <c r="L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row>
    <row r="24" spans="1:56" x14ac:dyDescent="0.35">
      <c r="I24" s="1"/>
      <c r="J24" s="1"/>
      <c r="K24" s="1"/>
      <c r="L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row>
    <row r="25" spans="1:56" x14ac:dyDescent="0.35">
      <c r="A25" s="187" t="s">
        <v>489</v>
      </c>
      <c r="B25" s="187"/>
      <c r="C25" s="187"/>
      <c r="D25" s="187"/>
      <c r="E25" s="187"/>
      <c r="F25" s="187"/>
      <c r="G25" s="187"/>
      <c r="H25" s="187"/>
      <c r="I25" s="1"/>
      <c r="J25" s="1"/>
      <c r="K25" s="1"/>
      <c r="L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row>
    <row r="26" spans="1:56" x14ac:dyDescent="0.35">
      <c r="A26" s="92" t="s">
        <v>490</v>
      </c>
      <c r="B26" s="92"/>
      <c r="C26" s="92"/>
      <c r="D26" s="92"/>
      <c r="E26" s="92"/>
      <c r="F26" s="92"/>
      <c r="G26" s="92"/>
      <c r="H26" s="92"/>
      <c r="I26" s="1"/>
      <c r="J26" s="1"/>
      <c r="K26" s="1"/>
      <c r="L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row>
    <row r="27" spans="1:56" ht="15.5" thickBot="1" x14ac:dyDescent="0.4">
      <c r="A27" s="92"/>
      <c r="B27" s="92"/>
      <c r="C27" s="92"/>
      <c r="D27" s="92"/>
      <c r="E27" s="92"/>
      <c r="F27" s="92"/>
      <c r="G27" s="92"/>
      <c r="H27" s="92"/>
      <c r="I27" s="1"/>
      <c r="J27" s="1"/>
      <c r="K27" s="1"/>
      <c r="L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row>
    <row r="28" spans="1:56" ht="26.25" customHeight="1" thickBot="1" x14ac:dyDescent="0.4">
      <c r="A28" s="181" t="s">
        <v>491</v>
      </c>
      <c r="B28" s="182"/>
      <c r="C28" s="182"/>
      <c r="D28" s="183"/>
      <c r="E28" s="92"/>
      <c r="F28" s="92"/>
      <c r="G28" s="92"/>
      <c r="H28" s="92"/>
      <c r="I28" s="1"/>
      <c r="J28" s="1"/>
      <c r="K28" s="1"/>
      <c r="L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row>
    <row r="29" spans="1:56" ht="48" customHeight="1" thickBot="1" x14ac:dyDescent="0.4">
      <c r="A29" s="56" t="s">
        <v>477</v>
      </c>
      <c r="B29" s="55" t="s">
        <v>478</v>
      </c>
      <c r="C29" s="55" t="s">
        <v>479</v>
      </c>
      <c r="D29" s="55" t="s">
        <v>480</v>
      </c>
      <c r="E29" s="92"/>
      <c r="F29" s="92"/>
      <c r="G29" s="92"/>
      <c r="H29" s="92"/>
      <c r="I29" s="1"/>
      <c r="J29" s="1"/>
      <c r="K29" s="1"/>
      <c r="L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row>
    <row r="30" spans="1:56" ht="15.5" thickBot="1" x14ac:dyDescent="0.4">
      <c r="A30" s="53" t="s">
        <v>481</v>
      </c>
      <c r="B30" s="52">
        <v>59</v>
      </c>
      <c r="C30" s="51">
        <v>11.78</v>
      </c>
      <c r="D30" s="51">
        <v>35</v>
      </c>
      <c r="E30" s="92"/>
      <c r="F30" s="92"/>
      <c r="G30" s="92"/>
      <c r="H30" s="92"/>
      <c r="I30" s="1"/>
      <c r="J30" s="1"/>
      <c r="K30" s="1"/>
      <c r="L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row>
    <row r="31" spans="1:56" ht="15.5" thickBot="1" x14ac:dyDescent="0.4">
      <c r="A31" s="53" t="s">
        <v>482</v>
      </c>
      <c r="B31" s="52">
        <v>13</v>
      </c>
      <c r="C31" s="51">
        <v>17.079999999999998</v>
      </c>
      <c r="D31" s="51">
        <v>64.540000000000006</v>
      </c>
      <c r="E31" s="92"/>
      <c r="F31" s="92"/>
      <c r="G31" s="92"/>
      <c r="H31" s="92"/>
      <c r="I31" s="1"/>
      <c r="J31" s="1"/>
      <c r="K31" s="1"/>
      <c r="L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row>
    <row r="32" spans="1:56" ht="15.5" thickBot="1" x14ac:dyDescent="0.4">
      <c r="A32" s="53" t="s">
        <v>483</v>
      </c>
      <c r="B32" s="52">
        <v>146</v>
      </c>
      <c r="C32" s="51">
        <v>10.210000000000001</v>
      </c>
      <c r="D32" s="51">
        <v>18.420000000000002</v>
      </c>
      <c r="E32" s="92"/>
      <c r="F32" s="92"/>
      <c r="G32" s="92"/>
      <c r="H32" s="92"/>
      <c r="I32" s="1"/>
      <c r="J32" s="1"/>
      <c r="K32" s="1"/>
      <c r="L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row>
    <row r="33" spans="1:56" ht="44.9" customHeight="1" thickBot="1" x14ac:dyDescent="0.4">
      <c r="A33" s="54" t="s">
        <v>484</v>
      </c>
      <c r="B33" s="52">
        <v>32</v>
      </c>
      <c r="C33" s="51">
        <v>4.91</v>
      </c>
      <c r="D33" s="51">
        <v>9.9700000000000006</v>
      </c>
      <c r="E33" s="92"/>
      <c r="F33" s="92"/>
      <c r="G33" s="92"/>
      <c r="H33" s="92"/>
      <c r="I33" s="1"/>
      <c r="J33" s="1"/>
      <c r="K33" s="1"/>
      <c r="L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row>
    <row r="34" spans="1:56" ht="15.5" thickBot="1" x14ac:dyDescent="0.4">
      <c r="A34" s="53" t="s">
        <v>485</v>
      </c>
      <c r="B34" s="52">
        <v>61</v>
      </c>
      <c r="C34" s="51">
        <v>50.8</v>
      </c>
      <c r="D34" s="51">
        <v>87.23</v>
      </c>
      <c r="E34" s="92"/>
      <c r="F34" s="92"/>
      <c r="G34" s="92"/>
      <c r="H34" s="92"/>
      <c r="I34" s="1"/>
      <c r="J34" s="1"/>
      <c r="K34" s="1"/>
      <c r="L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row>
    <row r="35" spans="1:56" ht="15.5" thickBot="1" x14ac:dyDescent="0.4">
      <c r="A35" s="50" t="s">
        <v>486</v>
      </c>
      <c r="B35" s="49">
        <v>311</v>
      </c>
      <c r="C35" s="48">
        <v>18.21</v>
      </c>
      <c r="D35" s="48">
        <v>36.119999999999997</v>
      </c>
      <c r="E35" s="92"/>
      <c r="F35" s="92"/>
      <c r="G35" s="92"/>
      <c r="H35" s="92"/>
      <c r="I35" s="1"/>
      <c r="J35" s="1"/>
      <c r="K35" s="1"/>
      <c r="L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row>
    <row r="36" spans="1:56" x14ac:dyDescent="0.35">
      <c r="I36" s="1"/>
      <c r="J36" s="1"/>
      <c r="K36" s="1"/>
      <c r="L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row>
    <row r="37" spans="1:56" x14ac:dyDescent="0.35">
      <c r="A37" s="47" t="s">
        <v>492</v>
      </c>
      <c r="B37" s="47"/>
      <c r="C37" s="47"/>
      <c r="D37" s="47"/>
      <c r="E37" s="47"/>
      <c r="I37" s="1"/>
      <c r="J37" s="1"/>
      <c r="K37" s="1"/>
      <c r="L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row>
    <row r="38" spans="1:56" x14ac:dyDescent="0.35">
      <c r="A38" s="47"/>
      <c r="B38" s="47"/>
      <c r="C38" s="47"/>
      <c r="D38" s="47"/>
      <c r="E38" s="47"/>
      <c r="I38" s="1"/>
      <c r="J38" s="1"/>
      <c r="K38" s="1"/>
      <c r="L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row>
    <row r="39" spans="1:56" ht="15.5" thickBot="1" x14ac:dyDescent="0.4">
      <c r="A39" s="47"/>
      <c r="B39" s="47"/>
      <c r="C39" s="47"/>
      <c r="D39" s="47"/>
      <c r="E39" s="47"/>
      <c r="I39" s="1"/>
      <c r="J39" s="1"/>
      <c r="K39" s="1"/>
      <c r="L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row>
    <row r="40" spans="1:56" ht="15.5" thickBot="1" x14ac:dyDescent="0.4">
      <c r="A40" s="181" t="s">
        <v>493</v>
      </c>
      <c r="B40" s="182"/>
      <c r="C40" s="182"/>
      <c r="D40" s="183"/>
      <c r="E40" s="47"/>
      <c r="I40" s="1"/>
      <c r="J40" s="1"/>
      <c r="K40" s="1"/>
      <c r="L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row>
    <row r="41" spans="1:56" ht="45" customHeight="1" thickBot="1" x14ac:dyDescent="0.4">
      <c r="A41" s="56" t="s">
        <v>477</v>
      </c>
      <c r="B41" s="55" t="s">
        <v>478</v>
      </c>
      <c r="C41" s="55" t="s">
        <v>479</v>
      </c>
      <c r="D41" s="55" t="s">
        <v>480</v>
      </c>
      <c r="E41" s="47"/>
      <c r="I41" s="1"/>
      <c r="J41" s="1"/>
      <c r="K41" s="1"/>
      <c r="L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row>
    <row r="42" spans="1:56" ht="15.5" thickBot="1" x14ac:dyDescent="0.4">
      <c r="A42" s="53" t="s">
        <v>481</v>
      </c>
      <c r="B42" s="52">
        <v>96</v>
      </c>
      <c r="C42" s="51">
        <v>14.614583333333334</v>
      </c>
      <c r="D42" s="51">
        <v>32.385416666666664</v>
      </c>
      <c r="E42" s="47"/>
      <c r="I42" s="1"/>
      <c r="J42" s="1"/>
      <c r="K42" s="1"/>
      <c r="L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row>
    <row r="43" spans="1:56" ht="15.5" thickBot="1" x14ac:dyDescent="0.4">
      <c r="A43" s="53" t="s">
        <v>482</v>
      </c>
      <c r="B43" s="52">
        <v>5</v>
      </c>
      <c r="C43" s="51">
        <v>29</v>
      </c>
      <c r="D43" s="51">
        <v>57.6</v>
      </c>
      <c r="E43" s="47"/>
      <c r="I43" s="1"/>
      <c r="J43" s="1"/>
      <c r="K43" s="1"/>
      <c r="L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row>
    <row r="44" spans="1:56" ht="15.5" thickBot="1" x14ac:dyDescent="0.4">
      <c r="A44" s="53" t="s">
        <v>483</v>
      </c>
      <c r="B44" s="52">
        <v>200</v>
      </c>
      <c r="C44" s="51">
        <v>12.205</v>
      </c>
      <c r="D44" s="51">
        <v>17.045000000000002</v>
      </c>
      <c r="E44" s="47"/>
      <c r="I44" s="1"/>
      <c r="J44" s="1"/>
      <c r="K44" s="1"/>
      <c r="L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row>
    <row r="45" spans="1:56" ht="29.5" thickBot="1" x14ac:dyDescent="0.4">
      <c r="A45" s="54" t="s">
        <v>484</v>
      </c>
      <c r="B45" s="52">
        <v>19</v>
      </c>
      <c r="C45" s="51">
        <v>4.1052631578947372</v>
      </c>
      <c r="D45" s="51">
        <v>26</v>
      </c>
      <c r="E45" s="47"/>
      <c r="I45" s="1"/>
      <c r="J45" s="1"/>
      <c r="K45" s="1"/>
      <c r="L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row>
    <row r="46" spans="1:56" ht="15.5" thickBot="1" x14ac:dyDescent="0.4">
      <c r="A46" s="53" t="s">
        <v>485</v>
      </c>
      <c r="B46" s="52">
        <v>57</v>
      </c>
      <c r="C46" s="51">
        <v>43.210526315789473</v>
      </c>
      <c r="D46" s="51">
        <v>73.578947368421055</v>
      </c>
      <c r="E46" s="47"/>
      <c r="I46" s="1"/>
      <c r="J46" s="1"/>
      <c r="K46" s="1"/>
      <c r="L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row>
    <row r="47" spans="1:56" ht="15.5" thickBot="1" x14ac:dyDescent="0.4">
      <c r="A47" s="50" t="s">
        <v>486</v>
      </c>
      <c r="B47" s="49">
        <v>377</v>
      </c>
      <c r="C47" s="48">
        <v>17.320954907161802</v>
      </c>
      <c r="D47" s="48">
        <v>30.488063660477454</v>
      </c>
      <c r="E47" s="47"/>
      <c r="I47" s="1"/>
      <c r="J47" s="1"/>
      <c r="K47" s="1"/>
      <c r="L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row>
    <row r="48" spans="1:56" x14ac:dyDescent="0.35">
      <c r="E48" s="47"/>
      <c r="I48" s="1"/>
      <c r="J48" s="1"/>
      <c r="K48" s="1"/>
      <c r="L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row>
    <row r="49" spans="1:56" x14ac:dyDescent="0.35">
      <c r="A49" s="47" t="s">
        <v>494</v>
      </c>
      <c r="B49" s="47"/>
      <c r="C49" s="47"/>
      <c r="D49" s="47"/>
      <c r="E49" s="47"/>
      <c r="I49" s="1"/>
      <c r="J49" s="1"/>
      <c r="K49" s="1"/>
      <c r="L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row>
    <row r="50" spans="1:56" x14ac:dyDescent="0.35">
      <c r="A50" s="47"/>
      <c r="B50" s="47"/>
      <c r="C50" s="47"/>
      <c r="D50" s="47"/>
      <c r="E50" s="47"/>
      <c r="I50" s="1"/>
      <c r="J50" s="1"/>
      <c r="K50" s="1"/>
      <c r="L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row>
    <row r="51" spans="1:56" ht="15.5" thickBot="1" x14ac:dyDescent="0.4">
      <c r="A51" s="47"/>
      <c r="B51" s="47"/>
      <c r="C51" s="47"/>
      <c r="D51" s="47"/>
      <c r="E51" s="47"/>
      <c r="I51" s="1"/>
      <c r="J51" s="1"/>
      <c r="K51" s="1"/>
      <c r="L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row>
    <row r="52" spans="1:56" ht="15.5" thickBot="1" x14ac:dyDescent="0.4">
      <c r="A52" s="181" t="s">
        <v>495</v>
      </c>
      <c r="B52" s="182"/>
      <c r="C52" s="182"/>
      <c r="D52" s="183"/>
      <c r="E52" s="47"/>
      <c r="I52" s="1"/>
      <c r="J52" s="1"/>
      <c r="K52" s="1"/>
      <c r="L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row>
    <row r="53" spans="1:56" ht="29.5" thickBot="1" x14ac:dyDescent="0.4">
      <c r="A53" s="56" t="s">
        <v>477</v>
      </c>
      <c r="B53" s="55" t="s">
        <v>478</v>
      </c>
      <c r="C53" s="55" t="s">
        <v>479</v>
      </c>
      <c r="D53" s="55" t="s">
        <v>480</v>
      </c>
      <c r="E53" s="47"/>
      <c r="I53" s="1"/>
      <c r="J53" s="1"/>
      <c r="K53" s="1"/>
      <c r="L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row>
    <row r="54" spans="1:56" ht="15.5" thickBot="1" x14ac:dyDescent="0.4">
      <c r="A54" s="53" t="s">
        <v>481</v>
      </c>
      <c r="B54" s="52">
        <v>110</v>
      </c>
      <c r="C54" s="52">
        <v>14</v>
      </c>
      <c r="D54" s="51">
        <v>34.390909090909091</v>
      </c>
      <c r="E54" s="47"/>
      <c r="I54" s="1"/>
      <c r="J54" s="1"/>
      <c r="K54" s="1"/>
      <c r="L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row>
    <row r="55" spans="1:56" ht="15.5" thickBot="1" x14ac:dyDescent="0.4">
      <c r="A55" s="53" t="s">
        <v>482</v>
      </c>
      <c r="B55" s="52">
        <v>13</v>
      </c>
      <c r="C55" s="51">
        <v>20.46153846153846</v>
      </c>
      <c r="D55" s="52">
        <v>31</v>
      </c>
      <c r="E55" s="47"/>
      <c r="I55" s="1"/>
      <c r="J55" s="1"/>
      <c r="K55" s="1"/>
      <c r="L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row>
    <row r="56" spans="1:56" ht="15.5" thickBot="1" x14ac:dyDescent="0.4">
      <c r="A56" s="53" t="s">
        <v>483</v>
      </c>
      <c r="B56" s="52">
        <v>178</v>
      </c>
      <c r="C56" s="51">
        <v>10.258426966292134</v>
      </c>
      <c r="D56" s="51">
        <v>18.713483146067414</v>
      </c>
      <c r="E56" s="47"/>
      <c r="I56" s="1"/>
      <c r="J56" s="1"/>
      <c r="K56" s="1"/>
      <c r="L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row>
    <row r="57" spans="1:56" ht="29.5" thickBot="1" x14ac:dyDescent="0.4">
      <c r="A57" s="54" t="s">
        <v>484</v>
      </c>
      <c r="B57" s="52">
        <v>17</v>
      </c>
      <c r="C57" s="51">
        <v>8.0588235294117645</v>
      </c>
      <c r="D57" s="51">
        <v>15.647058823529411</v>
      </c>
      <c r="E57" s="47"/>
      <c r="I57" s="1"/>
      <c r="J57" s="1"/>
      <c r="K57" s="1"/>
      <c r="L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ht="15.5" thickBot="1" x14ac:dyDescent="0.4">
      <c r="A58" s="53" t="s">
        <v>485</v>
      </c>
      <c r="B58" s="52">
        <v>55</v>
      </c>
      <c r="C58" s="51">
        <v>62.18181818181818</v>
      </c>
      <c r="D58" s="51">
        <v>90.618181818181824</v>
      </c>
      <c r="E58" s="47"/>
      <c r="I58" s="1"/>
      <c r="J58" s="1"/>
      <c r="K58" s="1"/>
      <c r="L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row>
    <row r="59" spans="1:56" ht="15.5" thickBot="1" x14ac:dyDescent="0.4">
      <c r="A59" s="50" t="s">
        <v>486</v>
      </c>
      <c r="B59" s="49">
        <v>373</v>
      </c>
      <c r="C59" s="48">
        <v>19.273458445040216</v>
      </c>
      <c r="D59" s="48">
        <v>34.227882037533512</v>
      </c>
      <c r="E59" s="47"/>
      <c r="I59" s="1"/>
      <c r="J59" s="1"/>
      <c r="K59" s="1"/>
      <c r="L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row>
    <row r="60" spans="1:56" x14ac:dyDescent="0.35">
      <c r="E60" s="47"/>
      <c r="I60" s="1"/>
      <c r="J60" s="1"/>
      <c r="K60" s="1"/>
      <c r="L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row>
    <row r="61" spans="1:56" x14ac:dyDescent="0.35">
      <c r="A61" s="47" t="s">
        <v>496</v>
      </c>
      <c r="B61" s="47"/>
      <c r="C61" s="47"/>
      <c r="D61" s="47"/>
      <c r="E61" s="47"/>
      <c r="I61" s="1"/>
      <c r="J61" s="1"/>
      <c r="K61" s="1"/>
      <c r="L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row>
    <row r="62" spans="1:56" x14ac:dyDescent="0.35">
      <c r="A62" s="47"/>
      <c r="B62" s="47"/>
      <c r="C62" s="47"/>
      <c r="D62" s="47"/>
      <c r="E62" s="47"/>
      <c r="I62" s="1"/>
      <c r="J62" s="1"/>
      <c r="K62" s="1"/>
      <c r="L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row>
    <row r="63" spans="1:56" ht="15.5" thickBot="1" x14ac:dyDescent="0.4">
      <c r="A63" s="47"/>
      <c r="B63" s="47"/>
      <c r="C63" s="47"/>
      <c r="D63" s="47"/>
      <c r="E63" s="47"/>
      <c r="I63" s="1"/>
      <c r="J63" s="1"/>
      <c r="K63" s="1"/>
      <c r="L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row>
    <row r="64" spans="1:56" ht="15.5" thickBot="1" x14ac:dyDescent="0.4">
      <c r="A64" s="181" t="s">
        <v>497</v>
      </c>
      <c r="B64" s="182"/>
      <c r="C64" s="182"/>
      <c r="D64" s="183"/>
      <c r="E64" s="47"/>
      <c r="I64" s="1"/>
      <c r="J64" s="1"/>
      <c r="K64" s="1"/>
      <c r="L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row>
    <row r="65" spans="1:56" ht="29.5" thickBot="1" x14ac:dyDescent="0.4">
      <c r="A65" s="56" t="s">
        <v>477</v>
      </c>
      <c r="B65" s="55" t="s">
        <v>478</v>
      </c>
      <c r="C65" s="55" t="s">
        <v>479</v>
      </c>
      <c r="D65" s="55" t="s">
        <v>480</v>
      </c>
      <c r="E65" s="47"/>
      <c r="I65" s="1"/>
      <c r="J65" s="1"/>
      <c r="K65" s="1"/>
      <c r="L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row>
    <row r="66" spans="1:56" ht="15.5" thickBot="1" x14ac:dyDescent="0.4">
      <c r="A66" s="53" t="s">
        <v>481</v>
      </c>
      <c r="B66" s="52">
        <v>125</v>
      </c>
      <c r="C66" s="51">
        <v>14.151999999999999</v>
      </c>
      <c r="D66" s="51">
        <v>37.479999999999997</v>
      </c>
      <c r="E66" s="47"/>
      <c r="I66" s="1"/>
      <c r="J66" s="1"/>
      <c r="K66" s="1"/>
      <c r="L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row>
    <row r="67" spans="1:56" ht="15.5" thickBot="1" x14ac:dyDescent="0.4">
      <c r="A67" s="53" t="s">
        <v>482</v>
      </c>
      <c r="B67" s="52">
        <v>26</v>
      </c>
      <c r="C67" s="51">
        <v>15.76923076923077</v>
      </c>
      <c r="D67" s="51">
        <v>36.538461538461497</v>
      </c>
      <c r="E67" s="47"/>
      <c r="I67" s="1"/>
      <c r="J67" s="1"/>
      <c r="K67" s="1"/>
      <c r="L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row>
    <row r="68" spans="1:56" ht="15.5" thickBot="1" x14ac:dyDescent="0.4">
      <c r="A68" s="53" t="s">
        <v>483</v>
      </c>
      <c r="B68" s="52">
        <v>184</v>
      </c>
      <c r="C68" s="51">
        <v>11.804347826086957</v>
      </c>
      <c r="D68" s="51">
        <v>17.815217391304348</v>
      </c>
      <c r="E68" s="47"/>
      <c r="I68" s="1"/>
      <c r="J68" s="1"/>
      <c r="K68" s="1"/>
      <c r="L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row>
    <row r="69" spans="1:56" ht="29.5" thickBot="1" x14ac:dyDescent="0.4">
      <c r="A69" s="54" t="s">
        <v>484</v>
      </c>
      <c r="B69" s="52">
        <v>23</v>
      </c>
      <c r="C69" s="51">
        <v>14.478260869565217</v>
      </c>
      <c r="D69" s="51">
        <v>33.478260869565219</v>
      </c>
      <c r="E69" s="47"/>
      <c r="I69" s="1"/>
      <c r="J69" s="1"/>
      <c r="K69" s="1"/>
      <c r="L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row>
    <row r="70" spans="1:56" ht="15.5" thickBot="1" x14ac:dyDescent="0.4">
      <c r="A70" s="53" t="s">
        <v>485</v>
      </c>
      <c r="B70" s="52">
        <v>60</v>
      </c>
      <c r="C70" s="51">
        <v>68.38333333333334</v>
      </c>
      <c r="D70" s="51">
        <v>118.1</v>
      </c>
      <c r="E70" s="47"/>
      <c r="I70" s="1"/>
      <c r="J70" s="1"/>
      <c r="K70" s="1"/>
      <c r="L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row>
    <row r="71" spans="1:56" ht="15.5" thickBot="1" x14ac:dyDescent="0.4">
      <c r="A71" s="50" t="s">
        <v>486</v>
      </c>
      <c r="B71" s="49">
        <v>418</v>
      </c>
      <c r="C71" s="48">
        <v>21.02153110047847</v>
      </c>
      <c r="D71" s="48">
        <v>40.117224880382778</v>
      </c>
      <c r="E71" s="47"/>
      <c r="I71" s="1"/>
      <c r="J71" s="1"/>
      <c r="K71" s="1"/>
      <c r="L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row>
    <row r="72" spans="1:56" x14ac:dyDescent="0.35">
      <c r="A72" s="47"/>
      <c r="B72" s="47"/>
      <c r="C72" s="47"/>
      <c r="D72" s="47"/>
      <c r="E72" s="47"/>
      <c r="I72" s="1"/>
      <c r="J72" s="1"/>
      <c r="K72" s="1"/>
      <c r="L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row>
    <row r="73" spans="1:56" x14ac:dyDescent="0.35">
      <c r="A73" s="47" t="s">
        <v>498</v>
      </c>
      <c r="B73" s="47"/>
      <c r="C73" s="47"/>
      <c r="D73" s="47"/>
      <c r="E73" s="47"/>
      <c r="I73" s="1"/>
      <c r="J73" s="1"/>
      <c r="K73" s="1"/>
      <c r="L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row>
    <row r="74" spans="1:56" x14ac:dyDescent="0.35">
      <c r="A74" s="47"/>
      <c r="B74" s="47"/>
      <c r="C74" s="47"/>
      <c r="D74" s="47"/>
      <c r="E74" s="47"/>
      <c r="I74" s="1"/>
      <c r="J74" s="1"/>
      <c r="K74" s="1"/>
      <c r="L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row>
    <row r="75" spans="1:56" ht="15.5" thickBot="1" x14ac:dyDescent="0.4">
      <c r="A75" s="47"/>
      <c r="B75" s="47"/>
      <c r="C75" s="47"/>
      <c r="D75" s="47"/>
      <c r="E75" s="47"/>
      <c r="I75" s="1"/>
      <c r="J75" s="1"/>
      <c r="K75" s="1"/>
      <c r="L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row>
    <row r="76" spans="1:56" ht="15.5" thickBot="1" x14ac:dyDescent="0.4">
      <c r="A76" s="181" t="s">
        <v>499</v>
      </c>
      <c r="B76" s="182"/>
      <c r="C76" s="182"/>
      <c r="D76" s="183"/>
      <c r="E76" s="47"/>
      <c r="I76" s="1"/>
      <c r="J76" s="1"/>
      <c r="K76" s="1"/>
      <c r="L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row>
    <row r="77" spans="1:56" ht="29.5" thickBot="1" x14ac:dyDescent="0.4">
      <c r="A77" s="56" t="s">
        <v>477</v>
      </c>
      <c r="B77" s="55" t="s">
        <v>478</v>
      </c>
      <c r="C77" s="55" t="s">
        <v>479</v>
      </c>
      <c r="D77" s="55" t="s">
        <v>480</v>
      </c>
      <c r="E77" s="47"/>
      <c r="I77" s="1"/>
      <c r="J77" s="1"/>
      <c r="K77" s="1"/>
      <c r="L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row>
    <row r="78" spans="1:56" ht="15.5" thickBot="1" x14ac:dyDescent="0.4">
      <c r="A78" s="53" t="s">
        <v>481</v>
      </c>
      <c r="B78" s="52">
        <v>126</v>
      </c>
      <c r="C78" s="51">
        <v>13.365079365079366</v>
      </c>
      <c r="D78" s="51">
        <v>43.261904761904759</v>
      </c>
      <c r="E78" s="47"/>
      <c r="I78" s="1"/>
      <c r="J78" s="1"/>
      <c r="K78" s="1"/>
      <c r="L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row>
    <row r="79" spans="1:56" ht="15.5" thickBot="1" x14ac:dyDescent="0.4">
      <c r="A79" s="53" t="s">
        <v>482</v>
      </c>
      <c r="B79" s="52">
        <v>12</v>
      </c>
      <c r="C79" s="51">
        <v>15.916666666666666</v>
      </c>
      <c r="D79" s="51">
        <v>19.416666666666668</v>
      </c>
      <c r="E79" s="47"/>
      <c r="I79" s="1"/>
      <c r="J79" s="1"/>
      <c r="K79" s="1"/>
      <c r="L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row>
    <row r="80" spans="1:56" ht="15.5" thickBot="1" x14ac:dyDescent="0.4">
      <c r="A80" s="53" t="s">
        <v>483</v>
      </c>
      <c r="B80" s="52">
        <v>95</v>
      </c>
      <c r="C80" s="51">
        <v>14.684210526315789</v>
      </c>
      <c r="D80" s="51">
        <v>24.821052631578947</v>
      </c>
      <c r="E80" s="47"/>
      <c r="I80" s="1"/>
      <c r="J80" s="1"/>
      <c r="K80" s="1"/>
      <c r="L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row>
    <row r="81" spans="1:56" ht="29.5" thickBot="1" x14ac:dyDescent="0.4">
      <c r="A81" s="54" t="s">
        <v>484</v>
      </c>
      <c r="B81" s="52">
        <v>40</v>
      </c>
      <c r="C81" s="51">
        <v>7.85</v>
      </c>
      <c r="D81" s="51">
        <v>44.274999999999999</v>
      </c>
      <c r="E81" s="47"/>
      <c r="I81" s="1"/>
      <c r="J81" s="1"/>
      <c r="K81" s="1"/>
      <c r="L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row>
    <row r="82" spans="1:56" ht="15.5" thickBot="1" x14ac:dyDescent="0.4">
      <c r="A82" s="53" t="s">
        <v>485</v>
      </c>
      <c r="B82" s="52">
        <v>78</v>
      </c>
      <c r="C82" s="51">
        <v>53.756410256410255</v>
      </c>
      <c r="D82" s="51">
        <v>94.974358974358978</v>
      </c>
      <c r="E82" s="47"/>
      <c r="I82" s="1"/>
      <c r="J82" s="1"/>
      <c r="K82" s="1"/>
      <c r="L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row>
    <row r="83" spans="1:56" ht="15.5" thickBot="1" x14ac:dyDescent="0.4">
      <c r="A83" s="50" t="s">
        <v>486</v>
      </c>
      <c r="B83" s="49">
        <v>351</v>
      </c>
      <c r="C83" s="48">
        <v>22.156695156695157</v>
      </c>
      <c r="D83" s="48">
        <v>49.06267806267806</v>
      </c>
      <c r="E83" s="47"/>
      <c r="I83" s="1"/>
      <c r="J83" s="1"/>
      <c r="K83" s="1"/>
      <c r="L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row>
    <row r="84" spans="1:56" x14ac:dyDescent="0.35">
      <c r="A84" s="47"/>
      <c r="B84" s="47"/>
      <c r="C84" s="47"/>
      <c r="D84" s="47"/>
      <c r="E84" s="47"/>
      <c r="I84" s="1"/>
      <c r="J84" s="1"/>
      <c r="K84" s="1"/>
      <c r="L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row>
    <row r="85" spans="1:56" x14ac:dyDescent="0.35">
      <c r="A85" s="47" t="s">
        <v>500</v>
      </c>
      <c r="B85" s="47"/>
      <c r="C85" s="47"/>
      <c r="D85" s="47"/>
      <c r="E85" s="47"/>
      <c r="I85" s="1"/>
      <c r="J85" s="1"/>
      <c r="K85" s="1"/>
      <c r="L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row>
    <row r="86" spans="1:56" x14ac:dyDescent="0.35">
      <c r="A86" s="47"/>
      <c r="B86" s="47"/>
      <c r="C86" s="47"/>
      <c r="D86" s="47"/>
      <c r="E86" s="47"/>
      <c r="I86" s="1"/>
      <c r="J86" s="1"/>
      <c r="K86" s="1"/>
      <c r="L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row>
    <row r="87" spans="1:56" ht="15.5" thickBot="1" x14ac:dyDescent="0.4">
      <c r="A87" s="47"/>
      <c r="B87" s="47"/>
      <c r="C87" s="47"/>
      <c r="D87" s="47"/>
      <c r="E87" s="47"/>
      <c r="I87" s="1"/>
      <c r="J87" s="1"/>
      <c r="K87" s="1"/>
      <c r="L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row>
    <row r="88" spans="1:56" ht="15.5" thickBot="1" x14ac:dyDescent="0.4">
      <c r="A88" s="181" t="s">
        <v>501</v>
      </c>
      <c r="B88" s="182"/>
      <c r="C88" s="182"/>
      <c r="D88" s="183"/>
      <c r="E88" s="47"/>
      <c r="I88" s="1"/>
      <c r="J88" s="1"/>
      <c r="K88" s="1"/>
      <c r="L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row>
    <row r="89" spans="1:56" ht="29.5" thickBot="1" x14ac:dyDescent="0.4">
      <c r="A89" s="56" t="s">
        <v>477</v>
      </c>
      <c r="B89" s="55" t="s">
        <v>478</v>
      </c>
      <c r="C89" s="55" t="s">
        <v>479</v>
      </c>
      <c r="D89" s="55" t="s">
        <v>480</v>
      </c>
      <c r="E89" s="47"/>
      <c r="I89" s="1"/>
      <c r="J89" s="1"/>
      <c r="K89" s="1"/>
      <c r="L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row>
    <row r="90" spans="1:56" ht="15.5" thickBot="1" x14ac:dyDescent="0.4">
      <c r="A90" s="53" t="s">
        <v>481</v>
      </c>
      <c r="B90" s="52">
        <v>131</v>
      </c>
      <c r="C90" s="51">
        <v>13.557251908396946</v>
      </c>
      <c r="D90" s="51">
        <v>39.541984732824424</v>
      </c>
      <c r="E90" s="47"/>
      <c r="I90" s="1"/>
      <c r="J90" s="1"/>
      <c r="K90" s="1"/>
      <c r="L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row>
    <row r="91" spans="1:56" ht="15.5" thickBot="1" x14ac:dyDescent="0.4">
      <c r="A91" s="53" t="s">
        <v>482</v>
      </c>
      <c r="B91" s="52">
        <v>9</v>
      </c>
      <c r="C91" s="51">
        <v>19.666666666666668</v>
      </c>
      <c r="D91" s="51">
        <v>45.555555555555557</v>
      </c>
      <c r="E91" s="47"/>
      <c r="I91" s="1"/>
      <c r="J91" s="1"/>
      <c r="K91" s="1"/>
      <c r="L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row>
    <row r="92" spans="1:56" ht="15.5" thickBot="1" x14ac:dyDescent="0.4">
      <c r="A92" s="53" t="s">
        <v>483</v>
      </c>
      <c r="B92" s="52">
        <v>231</v>
      </c>
      <c r="C92" s="51">
        <v>11.103896103896103</v>
      </c>
      <c r="D92" s="51">
        <v>19.826839826839826</v>
      </c>
      <c r="E92" s="47"/>
      <c r="I92" s="1"/>
      <c r="J92" s="1"/>
      <c r="K92" s="1"/>
      <c r="L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row>
    <row r="93" spans="1:56" ht="29.5" thickBot="1" x14ac:dyDescent="0.4">
      <c r="A93" s="54" t="s">
        <v>484</v>
      </c>
      <c r="B93" s="52">
        <v>46</v>
      </c>
      <c r="C93" s="51">
        <v>7.1956521739130439</v>
      </c>
      <c r="D93" s="51">
        <v>28.195652173913043</v>
      </c>
      <c r="E93" s="47"/>
      <c r="I93" s="1"/>
      <c r="J93" s="1"/>
      <c r="K93" s="1"/>
      <c r="L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row>
    <row r="94" spans="1:56" ht="15.5" thickBot="1" x14ac:dyDescent="0.4">
      <c r="A94" s="53" t="s">
        <v>485</v>
      </c>
      <c r="B94" s="52">
        <v>80</v>
      </c>
      <c r="C94" s="51">
        <v>65.037499999999994</v>
      </c>
      <c r="D94" s="51">
        <v>105.7625</v>
      </c>
      <c r="E94" s="47"/>
      <c r="I94" s="1"/>
      <c r="J94" s="1"/>
      <c r="K94" s="1"/>
      <c r="L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row>
    <row r="95" spans="1:56" ht="15.5" thickBot="1" x14ac:dyDescent="0.4">
      <c r="A95" s="50" t="s">
        <v>486</v>
      </c>
      <c r="B95" s="49">
        <v>497</v>
      </c>
      <c r="C95" s="48">
        <v>20.225352112676056</v>
      </c>
      <c r="D95" s="48">
        <v>40.096579476861166</v>
      </c>
      <c r="E95" s="47"/>
      <c r="I95" s="1"/>
      <c r="J95" s="1"/>
      <c r="K95" s="1"/>
      <c r="L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row>
    <row r="96" spans="1:56" x14ac:dyDescent="0.35">
      <c r="A96" s="47"/>
      <c r="B96" s="47"/>
      <c r="C96" s="47"/>
      <c r="D96" s="47"/>
      <c r="E96" s="47"/>
      <c r="I96" s="1"/>
      <c r="J96" s="1"/>
      <c r="K96" s="1"/>
      <c r="L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row>
    <row r="97" spans="1:56" x14ac:dyDescent="0.35">
      <c r="A97" s="47" t="s">
        <v>502</v>
      </c>
      <c r="B97" s="47"/>
      <c r="C97" s="47"/>
      <c r="D97" s="47"/>
      <c r="E97" s="47"/>
      <c r="I97" s="1"/>
      <c r="J97" s="1"/>
      <c r="K97" s="1"/>
      <c r="L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row>
    <row r="98" spans="1:56" x14ac:dyDescent="0.35">
      <c r="A98" s="47"/>
      <c r="B98" s="47"/>
      <c r="C98" s="47"/>
      <c r="D98" s="47"/>
      <c r="E98" s="47"/>
      <c r="I98" s="1"/>
      <c r="J98" s="1"/>
      <c r="K98" s="1"/>
      <c r="L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row>
    <row r="99" spans="1:56" x14ac:dyDescent="0.35">
      <c r="A99" s="47"/>
      <c r="B99" s="47"/>
      <c r="C99" s="47"/>
      <c r="D99" s="47"/>
      <c r="E99" s="47"/>
      <c r="I99" s="1"/>
      <c r="J99" s="1"/>
      <c r="K99" s="1"/>
      <c r="L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row>
    <row r="100" spans="1:56" x14ac:dyDescent="0.35">
      <c r="A100" s="47"/>
      <c r="B100" s="47"/>
      <c r="D100" s="47"/>
      <c r="E100" s="47"/>
      <c r="I100" s="1"/>
      <c r="J100" s="1"/>
      <c r="K100" s="1"/>
      <c r="L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row>
    <row r="101" spans="1:56" x14ac:dyDescent="0.35">
      <c r="A101" s="47"/>
      <c r="B101" s="47"/>
      <c r="C101" s="47"/>
      <c r="D101" s="47"/>
      <c r="E101" s="47"/>
      <c r="I101" s="1"/>
      <c r="J101" s="1"/>
      <c r="K101" s="1"/>
      <c r="L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row>
    <row r="102" spans="1:56" x14ac:dyDescent="0.35">
      <c r="I102" s="1"/>
      <c r="J102" s="1"/>
      <c r="K102" s="1"/>
      <c r="L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row>
    <row r="103" spans="1:56" x14ac:dyDescent="0.35">
      <c r="A103" s="190" t="s">
        <v>503</v>
      </c>
      <c r="B103" s="191"/>
      <c r="C103" s="191"/>
      <c r="D103" s="191"/>
      <c r="E103" s="191"/>
      <c r="F103" s="191"/>
      <c r="G103" s="191"/>
      <c r="H103" s="191"/>
      <c r="I103" s="1"/>
      <c r="J103" s="1"/>
      <c r="K103" s="1"/>
      <c r="L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row>
    <row r="104" spans="1:56" ht="15.65" customHeight="1" x14ac:dyDescent="0.35">
      <c r="A104" s="192" t="s">
        <v>504</v>
      </c>
      <c r="B104" s="193"/>
      <c r="C104" s="193"/>
      <c r="D104" s="193"/>
      <c r="E104" s="193"/>
      <c r="F104" s="193"/>
      <c r="G104" s="193"/>
      <c r="H104" s="193"/>
      <c r="I104" s="1"/>
      <c r="J104" s="1"/>
      <c r="K104" s="1"/>
      <c r="L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row>
    <row r="105" spans="1:56" x14ac:dyDescent="0.35">
      <c r="I105" s="1"/>
      <c r="J105" s="1"/>
      <c r="K105" s="1"/>
      <c r="L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row>
    <row r="106" spans="1:56" x14ac:dyDescent="0.35">
      <c r="A106" s="190" t="s">
        <v>505</v>
      </c>
      <c r="B106" s="191"/>
      <c r="C106" s="191"/>
      <c r="D106" s="191"/>
      <c r="E106" s="191"/>
      <c r="F106" s="191"/>
      <c r="G106" s="191"/>
      <c r="H106" s="191"/>
      <c r="I106" s="1"/>
      <c r="J106" s="1"/>
      <c r="K106" s="1"/>
      <c r="L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row>
    <row r="107" spans="1:56" x14ac:dyDescent="0.35">
      <c r="A107" s="188" t="s">
        <v>506</v>
      </c>
      <c r="B107" s="189"/>
      <c r="C107" s="189"/>
      <c r="D107" s="189"/>
      <c r="E107" s="189"/>
      <c r="F107" s="189"/>
      <c r="G107" s="189"/>
      <c r="H107" s="189"/>
      <c r="I107" s="1"/>
      <c r="J107" s="1"/>
      <c r="K107" s="1"/>
      <c r="L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row>
    <row r="108" spans="1:56" x14ac:dyDescent="0.35">
      <c r="A108" s="93"/>
      <c r="B108" s="93"/>
      <c r="C108" s="93"/>
      <c r="D108" s="93"/>
      <c r="E108" s="93"/>
      <c r="F108" s="93"/>
      <c r="G108" s="93"/>
      <c r="H108" s="93"/>
      <c r="I108" s="1"/>
      <c r="J108" s="1"/>
      <c r="K108" s="1"/>
      <c r="L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row>
    <row r="109" spans="1:56" x14ac:dyDescent="0.35">
      <c r="A109" s="93"/>
      <c r="B109" s="93"/>
      <c r="C109" s="93"/>
      <c r="D109" s="93"/>
      <c r="E109" s="93"/>
      <c r="F109" s="93"/>
      <c r="G109" s="93"/>
      <c r="H109" s="93"/>
      <c r="I109" s="1"/>
      <c r="J109" s="1"/>
      <c r="K109" s="1"/>
      <c r="L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row>
    <row r="110" spans="1:56" x14ac:dyDescent="0.35">
      <c r="A110" s="93"/>
      <c r="B110" s="93"/>
      <c r="C110" s="93"/>
      <c r="D110" s="93"/>
      <c r="E110" s="93"/>
      <c r="F110" s="93"/>
      <c r="G110" s="93"/>
      <c r="H110" s="93"/>
      <c r="I110" s="1"/>
      <c r="J110" s="1"/>
      <c r="K110" s="1"/>
      <c r="L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row>
    <row r="111" spans="1:56" x14ac:dyDescent="0.35">
      <c r="A111" s="4"/>
      <c r="B111" s="4"/>
      <c r="C111" s="4"/>
      <c r="D111" s="4"/>
      <c r="E111" s="1"/>
      <c r="F111" s="1"/>
      <c r="G111" s="1"/>
      <c r="H111" s="1"/>
      <c r="I111" s="1"/>
      <c r="J111" s="1"/>
      <c r="K111" s="1"/>
      <c r="L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row>
    <row r="112" spans="1:56" x14ac:dyDescent="0.35">
      <c r="A112" s="4"/>
      <c r="B112" s="4"/>
      <c r="C112" s="4"/>
      <c r="D112" s="4"/>
      <c r="E112" s="1"/>
      <c r="F112" s="1"/>
      <c r="G112" s="1"/>
      <c r="H112" s="1"/>
      <c r="I112" s="1"/>
      <c r="J112" s="1"/>
      <c r="K112" s="1"/>
      <c r="L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row>
    <row r="113" spans="1:56" x14ac:dyDescent="0.35">
      <c r="A113" s="4"/>
      <c r="B113" s="4"/>
      <c r="C113" s="4"/>
      <c r="D113" s="4"/>
      <c r="E113" s="1"/>
      <c r="F113" s="1"/>
      <c r="G113" s="1"/>
      <c r="H113" s="1"/>
      <c r="I113" s="1"/>
      <c r="J113" s="1"/>
      <c r="K113" s="1"/>
      <c r="L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row>
    <row r="114" spans="1:56" x14ac:dyDescent="0.35">
      <c r="A114" s="4"/>
      <c r="B114" s="4"/>
      <c r="C114" s="4"/>
      <c r="D114" s="4"/>
      <c r="E114" s="1"/>
      <c r="F114" s="1"/>
      <c r="G114" s="1"/>
      <c r="H114" s="1"/>
      <c r="I114" s="1"/>
      <c r="J114" s="1"/>
      <c r="K114" s="1"/>
      <c r="L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row>
    <row r="115" spans="1:56" x14ac:dyDescent="0.35">
      <c r="A115" s="4"/>
      <c r="B115" s="4"/>
      <c r="C115" s="4"/>
      <c r="D115" s="4"/>
      <c r="E115" s="1"/>
      <c r="F115" s="1"/>
      <c r="G115" s="1"/>
      <c r="H115" s="1"/>
      <c r="I115" s="1"/>
      <c r="J115" s="1"/>
      <c r="K115" s="1"/>
      <c r="L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row>
    <row r="116" spans="1:56" x14ac:dyDescent="0.35">
      <c r="A116" s="4"/>
      <c r="B116" s="4"/>
      <c r="C116" s="4"/>
      <c r="D116" s="4"/>
      <c r="E116" s="1"/>
      <c r="F116" s="1"/>
      <c r="G116" s="1"/>
      <c r="H116" s="1"/>
      <c r="I116" s="1"/>
      <c r="J116" s="1"/>
      <c r="K116" s="1"/>
      <c r="L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row>
    <row r="117" spans="1:56" x14ac:dyDescent="0.35">
      <c r="A117" s="4"/>
      <c r="B117" s="4"/>
      <c r="C117" s="4"/>
      <c r="D117" s="4"/>
      <c r="E117" s="1"/>
      <c r="F117" s="1"/>
      <c r="G117" s="1"/>
      <c r="H117" s="1"/>
      <c r="I117" s="1"/>
      <c r="J117" s="1"/>
      <c r="K117" s="1"/>
      <c r="L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row>
    <row r="118" spans="1:56" x14ac:dyDescent="0.35">
      <c r="A118" s="4"/>
      <c r="B118" s="4"/>
      <c r="C118" s="4"/>
      <c r="D118" s="4"/>
      <c r="E118" s="1"/>
      <c r="F118" s="1"/>
      <c r="G118" s="1"/>
      <c r="H118" s="1"/>
      <c r="I118" s="1"/>
      <c r="J118" s="1"/>
      <c r="K118" s="1"/>
      <c r="L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row>
    <row r="119" spans="1:56" x14ac:dyDescent="0.35">
      <c r="A119" s="4"/>
      <c r="B119" s="4"/>
      <c r="C119" s="4"/>
      <c r="D119" s="4"/>
      <c r="E119" s="1"/>
      <c r="F119" s="1"/>
      <c r="G119" s="1"/>
      <c r="H119" s="1"/>
      <c r="I119" s="1"/>
      <c r="J119" s="1"/>
      <c r="K119" s="1"/>
      <c r="L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row>
    <row r="120" spans="1:56" x14ac:dyDescent="0.35">
      <c r="A120" s="4"/>
      <c r="B120" s="4"/>
      <c r="C120" s="4"/>
      <c r="D120" s="4"/>
      <c r="E120" s="1"/>
      <c r="F120" s="1"/>
      <c r="G120" s="1"/>
      <c r="H120" s="1"/>
      <c r="I120" s="1"/>
      <c r="J120" s="1"/>
      <c r="K120" s="1"/>
      <c r="L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row>
    <row r="121" spans="1:56" x14ac:dyDescent="0.35">
      <c r="A121" s="4"/>
      <c r="B121" s="4"/>
      <c r="C121" s="4"/>
      <c r="D121" s="4"/>
      <c r="E121" s="1"/>
      <c r="F121" s="1"/>
      <c r="G121" s="1"/>
      <c r="H121" s="1"/>
      <c r="I121" s="1"/>
      <c r="J121" s="1"/>
      <c r="K121" s="1"/>
      <c r="L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row>
    <row r="122" spans="1:56" x14ac:dyDescent="0.35">
      <c r="A122" s="4"/>
      <c r="B122" s="4"/>
      <c r="C122" s="4"/>
      <c r="D122" s="4"/>
      <c r="E122" s="1"/>
      <c r="F122" s="1"/>
      <c r="G122" s="1"/>
      <c r="H122" s="1"/>
      <c r="I122" s="1"/>
      <c r="J122" s="1"/>
      <c r="K122" s="1"/>
      <c r="L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row>
    <row r="123" spans="1:56" x14ac:dyDescent="0.35">
      <c r="A123" s="4"/>
      <c r="B123" s="4"/>
      <c r="C123" s="4"/>
      <c r="D123" s="4"/>
      <c r="E123" s="1"/>
      <c r="F123" s="1"/>
      <c r="G123" s="1"/>
      <c r="H123" s="1"/>
      <c r="I123" s="1"/>
      <c r="J123" s="1"/>
      <c r="K123" s="1"/>
      <c r="L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row>
    <row r="124" spans="1:56" x14ac:dyDescent="0.35">
      <c r="A124" s="4"/>
      <c r="B124" s="4"/>
      <c r="C124" s="4"/>
      <c r="D124" s="4"/>
      <c r="E124" s="1"/>
      <c r="F124" s="1"/>
      <c r="G124" s="1"/>
      <c r="H124" s="1"/>
      <c r="I124" s="1"/>
      <c r="J124" s="1"/>
      <c r="K124" s="1"/>
      <c r="L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row>
    <row r="125" spans="1:56" x14ac:dyDescent="0.35">
      <c r="A125" s="4"/>
      <c r="B125" s="4"/>
      <c r="C125" s="4"/>
      <c r="D125" s="4"/>
      <c r="E125" s="1"/>
      <c r="F125" s="1"/>
      <c r="G125" s="1"/>
      <c r="H125" s="1"/>
      <c r="I125" s="1"/>
      <c r="J125" s="1"/>
      <c r="K125" s="1"/>
      <c r="L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row>
    <row r="126" spans="1:56" x14ac:dyDescent="0.35">
      <c r="A126" s="4"/>
      <c r="B126" s="4"/>
      <c r="C126" s="4"/>
      <c r="D126" s="4"/>
      <c r="E126" s="1"/>
      <c r="F126" s="1"/>
      <c r="G126" s="1"/>
      <c r="H126" s="1"/>
      <c r="I126" s="1"/>
      <c r="J126" s="1"/>
      <c r="K126" s="1"/>
      <c r="L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row>
    <row r="127" spans="1:56" x14ac:dyDescent="0.35">
      <c r="A127" s="4"/>
      <c r="B127" s="4"/>
      <c r="C127" s="4"/>
      <c r="D127" s="4"/>
      <c r="E127" s="1"/>
      <c r="F127" s="1"/>
      <c r="G127" s="1"/>
      <c r="H127" s="1"/>
      <c r="I127" s="1"/>
      <c r="J127" s="1"/>
      <c r="K127" s="1"/>
      <c r="L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row>
    <row r="128" spans="1:56" x14ac:dyDescent="0.35">
      <c r="A128" s="4"/>
      <c r="B128" s="4"/>
      <c r="C128" s="4"/>
      <c r="D128" s="4"/>
      <c r="E128" s="1"/>
      <c r="F128" s="1"/>
      <c r="G128" s="1"/>
      <c r="H128" s="1"/>
      <c r="I128" s="1"/>
      <c r="J128" s="1"/>
      <c r="K128" s="1"/>
      <c r="L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row>
    <row r="129" spans="1:56" x14ac:dyDescent="0.35">
      <c r="A129" s="4"/>
      <c r="B129" s="4"/>
      <c r="C129" s="4"/>
      <c r="D129" s="4"/>
      <c r="E129" s="1"/>
      <c r="F129" s="1"/>
      <c r="G129" s="1"/>
      <c r="H129" s="1"/>
      <c r="I129" s="1"/>
      <c r="J129" s="1"/>
      <c r="K129" s="1"/>
      <c r="L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row>
    <row r="130" spans="1:56" x14ac:dyDescent="0.35">
      <c r="A130" s="4"/>
      <c r="B130" s="4"/>
      <c r="C130" s="4"/>
      <c r="D130" s="4"/>
      <c r="E130" s="1"/>
      <c r="F130" s="1"/>
      <c r="G130" s="1"/>
      <c r="H130" s="1"/>
      <c r="I130" s="1"/>
      <c r="J130" s="1"/>
      <c r="K130" s="1"/>
      <c r="L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row>
    <row r="131" spans="1:56" x14ac:dyDescent="0.35">
      <c r="A131" s="4"/>
      <c r="B131" s="4"/>
      <c r="C131" s="4"/>
      <c r="D131" s="4"/>
      <c r="E131" s="1"/>
      <c r="F131" s="1"/>
      <c r="G131" s="1"/>
      <c r="H131" s="1"/>
      <c r="I131" s="1"/>
      <c r="J131" s="1"/>
      <c r="K131" s="1"/>
      <c r="L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row>
    <row r="132" spans="1:56" x14ac:dyDescent="0.35">
      <c r="A132" s="4"/>
      <c r="B132" s="4"/>
      <c r="C132" s="4"/>
      <c r="D132" s="4"/>
      <c r="E132" s="1"/>
      <c r="F132" s="1"/>
      <c r="G132" s="1"/>
      <c r="H132" s="1"/>
      <c r="I132" s="1"/>
      <c r="J132" s="1"/>
      <c r="K132" s="1"/>
      <c r="L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row>
    <row r="133" spans="1:56" x14ac:dyDescent="0.35">
      <c r="A133" s="4"/>
      <c r="B133" s="4"/>
      <c r="C133" s="4"/>
      <c r="D133" s="4"/>
      <c r="E133" s="1"/>
      <c r="F133" s="1"/>
      <c r="G133" s="1"/>
      <c r="H133" s="1"/>
      <c r="I133" s="1"/>
      <c r="J133" s="1"/>
      <c r="K133" s="1"/>
      <c r="L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row>
    <row r="134" spans="1:56" x14ac:dyDescent="0.35">
      <c r="A134" s="4"/>
      <c r="B134" s="4"/>
      <c r="C134" s="4"/>
      <c r="D134" s="4"/>
      <c r="E134" s="1"/>
      <c r="F134" s="1"/>
      <c r="G134" s="1"/>
      <c r="H134" s="1"/>
      <c r="I134" s="1"/>
      <c r="J134" s="1"/>
      <c r="K134" s="1"/>
      <c r="L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row>
    <row r="135" spans="1:56" x14ac:dyDescent="0.35">
      <c r="A135" s="4"/>
      <c r="B135" s="4"/>
      <c r="C135" s="4"/>
      <c r="D135" s="4"/>
      <c r="E135" s="1"/>
      <c r="F135" s="1"/>
      <c r="G135" s="1"/>
      <c r="H135" s="1"/>
      <c r="I135" s="1"/>
      <c r="J135" s="1"/>
      <c r="K135" s="1"/>
      <c r="L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row>
    <row r="136" spans="1:56" x14ac:dyDescent="0.35">
      <c r="A136" s="4"/>
      <c r="B136" s="4"/>
      <c r="C136" s="4"/>
      <c r="D136" s="4"/>
      <c r="E136" s="1"/>
      <c r="F136" s="1"/>
      <c r="G136" s="1"/>
      <c r="H136" s="1"/>
      <c r="I136" s="1"/>
      <c r="J136" s="1"/>
      <c r="K136" s="1"/>
      <c r="L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row>
    <row r="137" spans="1:56" x14ac:dyDescent="0.35">
      <c r="A137" s="4"/>
      <c r="B137" s="4"/>
      <c r="C137" s="4"/>
      <c r="D137" s="4"/>
      <c r="E137" s="1"/>
      <c r="F137" s="1"/>
      <c r="G137" s="1"/>
      <c r="H137" s="1"/>
      <c r="I137" s="1"/>
      <c r="J137" s="1"/>
      <c r="K137" s="1"/>
      <c r="L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row>
    <row r="138" spans="1:56" x14ac:dyDescent="0.35">
      <c r="A138" s="4"/>
      <c r="B138" s="4"/>
      <c r="C138" s="4"/>
      <c r="D138" s="4"/>
      <c r="E138" s="1"/>
      <c r="F138" s="1"/>
      <c r="G138" s="1"/>
      <c r="H138" s="1"/>
      <c r="I138" s="1"/>
      <c r="J138" s="1"/>
      <c r="K138" s="1"/>
      <c r="L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row>
    <row r="139" spans="1:56" x14ac:dyDescent="0.35">
      <c r="A139" s="4"/>
      <c r="B139" s="4"/>
      <c r="C139" s="4"/>
      <c r="D139" s="4"/>
      <c r="E139" s="1"/>
      <c r="F139" s="1"/>
      <c r="G139" s="1"/>
      <c r="H139" s="1"/>
      <c r="I139" s="1"/>
      <c r="J139" s="1"/>
      <c r="K139" s="1"/>
      <c r="L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row>
    <row r="140" spans="1:56" x14ac:dyDescent="0.35">
      <c r="A140" s="4"/>
      <c r="B140" s="4"/>
      <c r="C140" s="4"/>
      <c r="D140" s="4"/>
      <c r="E140" s="1"/>
      <c r="F140" s="1"/>
      <c r="G140" s="1"/>
      <c r="H140" s="1"/>
      <c r="I140" s="1"/>
      <c r="J140" s="1"/>
      <c r="K140" s="1"/>
      <c r="L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row>
    <row r="141" spans="1:56" x14ac:dyDescent="0.35">
      <c r="A141" s="4"/>
      <c r="B141" s="4"/>
      <c r="C141" s="4"/>
      <c r="D141" s="4"/>
      <c r="E141" s="1"/>
      <c r="F141" s="1"/>
      <c r="G141" s="1"/>
      <c r="H141" s="1"/>
      <c r="I141" s="1"/>
      <c r="J141" s="1"/>
      <c r="K141" s="1"/>
      <c r="L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row>
    <row r="142" spans="1:56" x14ac:dyDescent="0.35">
      <c r="A142" s="4"/>
      <c r="B142" s="4"/>
      <c r="C142" s="4"/>
      <c r="D142" s="4"/>
      <c r="E142" s="1"/>
      <c r="F142" s="1"/>
      <c r="G142" s="1"/>
      <c r="H142" s="1"/>
      <c r="I142" s="1"/>
      <c r="J142" s="1"/>
      <c r="K142" s="1"/>
      <c r="L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row>
    <row r="143" spans="1:56" x14ac:dyDescent="0.35">
      <c r="A143" s="4"/>
      <c r="B143" s="4"/>
      <c r="C143" s="4"/>
      <c r="D143" s="4"/>
      <c r="E143" s="1"/>
      <c r="F143" s="1"/>
      <c r="G143" s="1"/>
      <c r="H143" s="1"/>
      <c r="I143" s="1"/>
      <c r="J143" s="1"/>
      <c r="K143" s="1"/>
      <c r="L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row>
    <row r="144" spans="1:56" x14ac:dyDescent="0.35">
      <c r="A144" s="4"/>
      <c r="B144" s="4"/>
      <c r="C144" s="4"/>
      <c r="D144" s="4"/>
      <c r="E144" s="1"/>
      <c r="F144" s="1"/>
      <c r="G144" s="1"/>
      <c r="H144" s="1"/>
      <c r="I144" s="1"/>
      <c r="J144" s="1"/>
      <c r="K144" s="1"/>
      <c r="L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row>
    <row r="145" spans="1:56" x14ac:dyDescent="0.35">
      <c r="A145" s="4"/>
      <c r="B145" s="4"/>
      <c r="C145" s="4"/>
      <c r="D145" s="4"/>
      <c r="E145" s="1"/>
      <c r="F145" s="1"/>
      <c r="G145" s="1"/>
      <c r="H145" s="1"/>
      <c r="I145" s="1"/>
      <c r="J145" s="1"/>
      <c r="K145" s="1"/>
      <c r="L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row>
    <row r="146" spans="1:56" x14ac:dyDescent="0.35">
      <c r="A146" s="4"/>
      <c r="B146" s="4"/>
      <c r="C146" s="4"/>
      <c r="D146" s="4"/>
      <c r="E146" s="1"/>
      <c r="F146" s="1"/>
      <c r="G146" s="1"/>
      <c r="H146" s="1"/>
      <c r="I146" s="1"/>
      <c r="J146" s="1"/>
      <c r="K146" s="1"/>
      <c r="L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row>
    <row r="147" spans="1:56" x14ac:dyDescent="0.35">
      <c r="A147" s="4"/>
      <c r="B147" s="4"/>
      <c r="C147" s="4"/>
      <c r="D147" s="4"/>
      <c r="E147" s="1"/>
      <c r="F147" s="1"/>
      <c r="G147" s="1"/>
      <c r="H147" s="1"/>
      <c r="I147" s="1"/>
      <c r="J147" s="1"/>
      <c r="K147" s="1"/>
      <c r="L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row>
    <row r="148" spans="1:56" x14ac:dyDescent="0.35">
      <c r="A148" s="4"/>
      <c r="B148" s="4"/>
      <c r="C148" s="4"/>
      <c r="D148" s="4"/>
      <c r="E148" s="1"/>
      <c r="F148" s="1"/>
      <c r="G148" s="1"/>
      <c r="H148" s="1"/>
      <c r="I148" s="1"/>
      <c r="J148" s="1"/>
      <c r="K148" s="1"/>
      <c r="L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row>
    <row r="149" spans="1:56" x14ac:dyDescent="0.35">
      <c r="A149" s="4"/>
      <c r="B149" s="4"/>
      <c r="C149" s="4"/>
      <c r="D149" s="4"/>
      <c r="E149" s="1"/>
      <c r="F149" s="1"/>
      <c r="G149" s="1"/>
      <c r="H149" s="1"/>
      <c r="I149" s="1"/>
      <c r="J149" s="1"/>
      <c r="K149" s="1"/>
      <c r="L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row>
    <row r="150" spans="1:56" x14ac:dyDescent="0.35">
      <c r="A150" s="4"/>
      <c r="B150" s="4"/>
      <c r="C150" s="4"/>
      <c r="D150" s="4"/>
      <c r="E150" s="1"/>
      <c r="F150" s="1"/>
      <c r="G150" s="1"/>
      <c r="H150" s="1"/>
      <c r="I150" s="1"/>
      <c r="J150" s="1"/>
      <c r="K150" s="1"/>
      <c r="L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row>
    <row r="151" spans="1:56" x14ac:dyDescent="0.35">
      <c r="A151" s="4"/>
      <c r="B151" s="4"/>
      <c r="C151" s="4"/>
      <c r="D151" s="4"/>
      <c r="E151" s="1"/>
      <c r="F151" s="1"/>
      <c r="G151" s="1"/>
      <c r="H151" s="1"/>
      <c r="I151" s="1"/>
      <c r="J151" s="1"/>
      <c r="K151" s="1"/>
      <c r="L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row>
    <row r="152" spans="1:56" x14ac:dyDescent="0.35">
      <c r="A152" s="4"/>
      <c r="B152" s="4"/>
      <c r="C152" s="4"/>
      <c r="D152" s="4"/>
      <c r="E152" s="1"/>
      <c r="F152" s="1"/>
      <c r="G152" s="1"/>
      <c r="H152" s="1"/>
      <c r="I152" s="1"/>
      <c r="J152" s="1"/>
      <c r="K152" s="1"/>
      <c r="L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row>
    <row r="153" spans="1:56" x14ac:dyDescent="0.35">
      <c r="A153" s="4"/>
      <c r="B153" s="4"/>
      <c r="C153" s="4"/>
      <c r="D153" s="4"/>
      <c r="E153" s="1"/>
      <c r="F153" s="1"/>
      <c r="G153" s="1"/>
      <c r="H153" s="1"/>
      <c r="I153" s="1"/>
      <c r="J153" s="1"/>
      <c r="K153" s="1"/>
      <c r="L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row>
    <row r="154" spans="1:56" x14ac:dyDescent="0.35">
      <c r="A154" s="4"/>
      <c r="B154" s="4"/>
      <c r="C154" s="4"/>
      <c r="D154" s="4"/>
      <c r="E154" s="1"/>
      <c r="F154" s="1"/>
      <c r="G154" s="1"/>
      <c r="H154" s="1"/>
      <c r="I154" s="1"/>
      <c r="J154" s="1"/>
      <c r="K154" s="1"/>
      <c r="L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row>
    <row r="155" spans="1:56" x14ac:dyDescent="0.35">
      <c r="A155" s="4"/>
      <c r="B155" s="4"/>
      <c r="C155" s="4"/>
      <c r="D155" s="4"/>
      <c r="E155" s="1"/>
      <c r="F155" s="1"/>
      <c r="G155" s="1"/>
      <c r="H155" s="1"/>
      <c r="I155" s="1"/>
      <c r="J155" s="1"/>
      <c r="K155" s="1"/>
      <c r="L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row>
    <row r="156" spans="1:56" x14ac:dyDescent="0.35">
      <c r="A156" s="4"/>
      <c r="B156" s="4"/>
      <c r="C156" s="4"/>
      <c r="D156" s="4"/>
      <c r="E156" s="1"/>
      <c r="F156" s="1"/>
      <c r="G156" s="1"/>
      <c r="H156" s="1"/>
      <c r="I156" s="1"/>
      <c r="J156" s="1"/>
      <c r="K156" s="1"/>
      <c r="L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row>
    <row r="157" spans="1:56" x14ac:dyDescent="0.35">
      <c r="A157" s="4"/>
      <c r="B157" s="4"/>
      <c r="C157" s="4"/>
      <c r="D157" s="4"/>
      <c r="E157" s="1"/>
      <c r="F157" s="1"/>
      <c r="G157" s="1"/>
      <c r="H157" s="1"/>
      <c r="I157" s="1"/>
      <c r="J157" s="1"/>
      <c r="K157" s="1"/>
      <c r="L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row>
    <row r="158" spans="1:56" x14ac:dyDescent="0.35">
      <c r="A158" s="4"/>
      <c r="B158" s="4"/>
      <c r="C158" s="4"/>
      <c r="D158" s="4"/>
      <c r="E158" s="1"/>
      <c r="F158" s="1"/>
      <c r="G158" s="1"/>
      <c r="H158" s="1"/>
      <c r="I158" s="1"/>
      <c r="J158" s="1"/>
      <c r="K158" s="1"/>
      <c r="L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row>
    <row r="159" spans="1:56" x14ac:dyDescent="0.35">
      <c r="A159" s="4"/>
      <c r="B159" s="4"/>
      <c r="C159" s="4"/>
      <c r="D159" s="4"/>
      <c r="E159" s="1"/>
      <c r="F159" s="1"/>
      <c r="G159" s="1"/>
      <c r="H159" s="1"/>
      <c r="I159" s="1"/>
      <c r="J159" s="1"/>
      <c r="K159" s="1"/>
      <c r="L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row>
    <row r="160" spans="1:56" x14ac:dyDescent="0.35">
      <c r="A160" s="4"/>
      <c r="B160" s="4"/>
      <c r="C160" s="4"/>
      <c r="D160" s="4"/>
      <c r="E160" s="1"/>
      <c r="F160" s="1"/>
      <c r="G160" s="1"/>
      <c r="H160" s="1"/>
      <c r="I160" s="1"/>
      <c r="J160" s="1"/>
      <c r="K160" s="1"/>
      <c r="L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row>
    <row r="161" spans="1:56" x14ac:dyDescent="0.35">
      <c r="A161" s="4"/>
      <c r="B161" s="4"/>
      <c r="C161" s="4"/>
      <c r="D161" s="4"/>
      <c r="E161" s="1"/>
      <c r="F161" s="1"/>
      <c r="G161" s="1"/>
      <c r="H161" s="1"/>
      <c r="I161" s="1"/>
      <c r="J161" s="1"/>
      <c r="K161" s="1"/>
      <c r="L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row>
    <row r="162" spans="1:56" x14ac:dyDescent="0.35">
      <c r="A162" s="4"/>
      <c r="B162" s="4"/>
      <c r="C162" s="4"/>
      <c r="D162" s="4"/>
      <c r="E162" s="1"/>
      <c r="F162" s="1"/>
      <c r="G162" s="1"/>
      <c r="H162" s="1"/>
      <c r="I162" s="1"/>
      <c r="J162" s="1"/>
      <c r="K162" s="1"/>
      <c r="L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row>
    <row r="163" spans="1:56" x14ac:dyDescent="0.35">
      <c r="A163" s="4"/>
      <c r="B163" s="4"/>
      <c r="C163" s="4"/>
      <c r="D163" s="4"/>
      <c r="E163" s="1"/>
      <c r="F163" s="1"/>
      <c r="G163" s="1"/>
      <c r="H163" s="1"/>
      <c r="I163" s="1"/>
      <c r="J163" s="1"/>
      <c r="K163" s="1"/>
      <c r="L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row>
    <row r="164" spans="1:56" x14ac:dyDescent="0.35">
      <c r="A164" s="4"/>
      <c r="B164" s="4"/>
      <c r="C164" s="4"/>
      <c r="D164" s="4"/>
      <c r="E164" s="1"/>
      <c r="F164" s="1"/>
      <c r="G164" s="1"/>
      <c r="H164" s="1"/>
      <c r="I164" s="1"/>
      <c r="J164" s="1"/>
      <c r="K164" s="1"/>
      <c r="L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row>
    <row r="165" spans="1:56" x14ac:dyDescent="0.35">
      <c r="A165" s="4"/>
      <c r="B165" s="4"/>
      <c r="C165" s="4"/>
      <c r="D165" s="4"/>
      <c r="E165" s="1"/>
      <c r="F165" s="1"/>
      <c r="G165" s="1"/>
      <c r="H165" s="1"/>
      <c r="I165" s="1"/>
      <c r="J165" s="1"/>
      <c r="K165" s="1"/>
      <c r="L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row>
    <row r="166" spans="1:56" x14ac:dyDescent="0.35">
      <c r="A166" s="4"/>
      <c r="B166" s="4"/>
      <c r="C166" s="4"/>
      <c r="D166" s="4"/>
      <c r="E166" s="1"/>
      <c r="F166" s="1"/>
      <c r="G166" s="1"/>
      <c r="H166" s="1"/>
      <c r="I166" s="1"/>
      <c r="J166" s="1"/>
      <c r="K166" s="1"/>
      <c r="L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row>
    <row r="167" spans="1:56" x14ac:dyDescent="0.35">
      <c r="A167" s="4"/>
      <c r="B167" s="4"/>
      <c r="C167" s="4"/>
      <c r="D167" s="4"/>
      <c r="E167" s="1"/>
      <c r="F167" s="1"/>
      <c r="G167" s="1"/>
      <c r="H167" s="1"/>
      <c r="I167" s="1"/>
      <c r="J167" s="1"/>
      <c r="K167" s="1"/>
      <c r="L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row>
    <row r="168" spans="1:56" x14ac:dyDescent="0.35">
      <c r="A168" s="4"/>
      <c r="B168" s="4"/>
      <c r="C168" s="4"/>
      <c r="D168" s="4"/>
      <c r="E168" s="1"/>
      <c r="F168" s="1"/>
      <c r="G168" s="1"/>
      <c r="H168" s="1"/>
      <c r="I168" s="1"/>
      <c r="J168" s="1"/>
      <c r="K168" s="1"/>
      <c r="L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row>
    <row r="169" spans="1:56" x14ac:dyDescent="0.35">
      <c r="A169" s="4"/>
      <c r="B169" s="4"/>
      <c r="C169" s="4"/>
      <c r="D169" s="4"/>
      <c r="E169" s="1"/>
      <c r="F169" s="1"/>
      <c r="G169" s="1"/>
      <c r="H169" s="1"/>
      <c r="I169" s="1"/>
      <c r="J169" s="1"/>
      <c r="K169" s="1"/>
      <c r="L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row>
    <row r="170" spans="1:56" x14ac:dyDescent="0.35">
      <c r="A170" s="4"/>
      <c r="B170" s="4"/>
      <c r="C170" s="4"/>
      <c r="D170" s="4"/>
      <c r="E170" s="1"/>
      <c r="F170" s="1"/>
      <c r="G170" s="1"/>
      <c r="H170" s="1"/>
      <c r="I170" s="1"/>
      <c r="J170" s="1"/>
      <c r="K170" s="1"/>
      <c r="L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row>
    <row r="171" spans="1:56" x14ac:dyDescent="0.35">
      <c r="A171" s="4"/>
      <c r="B171" s="4"/>
      <c r="C171" s="4"/>
      <c r="D171" s="4"/>
      <c r="E171" s="1"/>
      <c r="F171" s="1"/>
      <c r="G171" s="1"/>
      <c r="H171" s="1"/>
      <c r="I171" s="1"/>
      <c r="J171" s="1"/>
      <c r="K171" s="1"/>
      <c r="L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row>
    <row r="172" spans="1:56" x14ac:dyDescent="0.35">
      <c r="A172" s="4"/>
      <c r="B172" s="4"/>
      <c r="C172" s="4"/>
      <c r="D172" s="4"/>
      <c r="E172" s="1"/>
      <c r="F172" s="1"/>
      <c r="G172" s="1"/>
      <c r="H172" s="1"/>
      <c r="I172" s="1"/>
      <c r="J172" s="1"/>
      <c r="K172" s="1"/>
      <c r="L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row>
    <row r="173" spans="1:56" x14ac:dyDescent="0.35">
      <c r="A173" s="4"/>
      <c r="B173" s="4"/>
      <c r="C173" s="4"/>
      <c r="D173" s="4"/>
      <c r="E173" s="1"/>
      <c r="F173" s="1"/>
      <c r="G173" s="1"/>
      <c r="H173" s="1"/>
      <c r="I173" s="1"/>
      <c r="J173" s="1"/>
      <c r="K173" s="1"/>
      <c r="L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row>
    <row r="174" spans="1:56" x14ac:dyDescent="0.35">
      <c r="A174" s="4"/>
      <c r="B174" s="4"/>
      <c r="C174" s="4"/>
      <c r="D174" s="4"/>
      <c r="E174" s="1"/>
      <c r="F174" s="1"/>
      <c r="G174" s="1"/>
      <c r="H174" s="1"/>
      <c r="I174" s="1"/>
      <c r="J174" s="1"/>
      <c r="K174" s="1"/>
      <c r="L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row>
    <row r="175" spans="1:56" x14ac:dyDescent="0.35">
      <c r="A175" s="4"/>
      <c r="B175" s="4"/>
      <c r="C175" s="4"/>
      <c r="D175" s="4"/>
      <c r="E175" s="1"/>
      <c r="F175" s="1"/>
      <c r="G175" s="1"/>
      <c r="H175" s="1"/>
      <c r="I175" s="1"/>
      <c r="J175" s="1"/>
      <c r="K175" s="1"/>
      <c r="L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row>
    <row r="176" spans="1:56" x14ac:dyDescent="0.35">
      <c r="A176" s="4"/>
      <c r="B176" s="4"/>
      <c r="C176" s="4"/>
      <c r="D176" s="4"/>
      <c r="E176" s="1"/>
      <c r="F176" s="1"/>
      <c r="G176" s="1"/>
      <c r="H176" s="1"/>
      <c r="I176" s="1"/>
      <c r="J176" s="1"/>
      <c r="K176" s="1"/>
      <c r="L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row>
    <row r="177" spans="1:56" x14ac:dyDescent="0.35">
      <c r="A177" s="4"/>
      <c r="B177" s="4"/>
      <c r="C177" s="4"/>
      <c r="D177" s="4"/>
      <c r="E177" s="1"/>
      <c r="F177" s="1"/>
      <c r="G177" s="1"/>
      <c r="H177" s="1"/>
      <c r="I177" s="1"/>
      <c r="J177" s="1"/>
      <c r="K177" s="1"/>
      <c r="L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row>
    <row r="178" spans="1:56" x14ac:dyDescent="0.35">
      <c r="A178" s="4"/>
      <c r="B178" s="4"/>
      <c r="C178" s="4"/>
      <c r="D178" s="4"/>
      <c r="E178" s="1"/>
      <c r="F178" s="1"/>
      <c r="G178" s="1"/>
      <c r="H178" s="1"/>
      <c r="I178" s="1"/>
      <c r="J178" s="1"/>
      <c r="K178" s="1"/>
      <c r="L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row>
    <row r="179" spans="1:56" x14ac:dyDescent="0.35">
      <c r="A179" s="4"/>
      <c r="B179" s="4"/>
      <c r="C179" s="4"/>
      <c r="D179" s="4"/>
      <c r="E179" s="1"/>
      <c r="F179" s="1"/>
      <c r="G179" s="1"/>
      <c r="H179" s="1"/>
      <c r="I179" s="1"/>
      <c r="J179" s="1"/>
      <c r="K179" s="1"/>
      <c r="L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row>
    <row r="180" spans="1:56" x14ac:dyDescent="0.35">
      <c r="A180" s="4"/>
      <c r="B180" s="4"/>
      <c r="C180" s="4"/>
      <c r="D180" s="4"/>
      <c r="E180" s="1"/>
      <c r="F180" s="1"/>
      <c r="G180" s="1"/>
      <c r="H180" s="1"/>
      <c r="I180" s="1"/>
      <c r="J180" s="1"/>
      <c r="K180" s="1"/>
      <c r="L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row>
    <row r="181" spans="1:56" x14ac:dyDescent="0.35">
      <c r="A181" s="4"/>
      <c r="B181" s="4"/>
      <c r="C181" s="4"/>
      <c r="D181" s="4"/>
      <c r="E181" s="1"/>
      <c r="F181" s="1"/>
      <c r="G181" s="1"/>
      <c r="H181" s="1"/>
      <c r="I181" s="1"/>
      <c r="J181" s="1"/>
      <c r="K181" s="1"/>
      <c r="L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row>
    <row r="182" spans="1:56" x14ac:dyDescent="0.35">
      <c r="A182" s="4"/>
      <c r="B182" s="4"/>
      <c r="C182" s="4"/>
      <c r="D182" s="4"/>
      <c r="E182" s="1"/>
      <c r="F182" s="1"/>
      <c r="G182" s="1"/>
      <c r="H182" s="1"/>
      <c r="I182" s="1"/>
      <c r="J182" s="1"/>
      <c r="K182" s="1"/>
      <c r="L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row>
    <row r="183" spans="1:56" x14ac:dyDescent="0.35">
      <c r="A183" s="4"/>
      <c r="B183" s="4"/>
      <c r="C183" s="4"/>
      <c r="D183" s="4"/>
      <c r="E183" s="1"/>
      <c r="F183" s="1"/>
      <c r="G183" s="1"/>
      <c r="H183" s="1"/>
      <c r="I183" s="1"/>
      <c r="J183" s="1"/>
      <c r="K183" s="1"/>
      <c r="L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row>
    <row r="184" spans="1:56" x14ac:dyDescent="0.35">
      <c r="A184" s="4"/>
      <c r="B184" s="4"/>
      <c r="C184" s="4"/>
      <c r="D184" s="4"/>
      <c r="E184" s="1"/>
      <c r="F184" s="1"/>
      <c r="G184" s="1"/>
      <c r="H184" s="1"/>
      <c r="I184" s="1"/>
      <c r="J184" s="1"/>
      <c r="K184" s="1"/>
      <c r="L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row>
    <row r="185" spans="1:56" x14ac:dyDescent="0.35">
      <c r="A185" s="4"/>
      <c r="B185" s="4"/>
      <c r="C185" s="4"/>
      <c r="D185" s="4"/>
      <c r="E185" s="1"/>
      <c r="F185" s="1"/>
      <c r="G185" s="1"/>
      <c r="H185" s="1"/>
      <c r="I185" s="1"/>
      <c r="J185" s="1"/>
      <c r="K185" s="1"/>
      <c r="L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row>
    <row r="186" spans="1:56" x14ac:dyDescent="0.35">
      <c r="A186" s="4"/>
      <c r="B186" s="4"/>
      <c r="C186" s="4"/>
      <c r="D186" s="4"/>
      <c r="E186" s="1"/>
      <c r="F186" s="1"/>
      <c r="G186" s="1"/>
      <c r="H186" s="1"/>
      <c r="I186" s="1"/>
      <c r="J186" s="1"/>
      <c r="K186" s="1"/>
      <c r="L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row>
    <row r="187" spans="1:56" x14ac:dyDescent="0.35">
      <c r="A187" s="4"/>
      <c r="B187" s="4"/>
      <c r="C187" s="4"/>
      <c r="D187" s="4"/>
      <c r="E187" s="1"/>
      <c r="F187" s="1"/>
      <c r="G187" s="1"/>
      <c r="H187" s="1"/>
      <c r="I187" s="1"/>
      <c r="J187" s="1"/>
      <c r="K187" s="1"/>
      <c r="L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row>
    <row r="188" spans="1:56" x14ac:dyDescent="0.35">
      <c r="A188" s="4"/>
      <c r="B188" s="4"/>
      <c r="C188" s="4"/>
      <c r="D188" s="4"/>
      <c r="E188" s="1"/>
      <c r="F188" s="1"/>
      <c r="G188" s="1"/>
      <c r="H188" s="1"/>
      <c r="I188" s="1"/>
      <c r="J188" s="1"/>
      <c r="K188" s="1"/>
      <c r="L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row>
    <row r="189" spans="1:56" x14ac:dyDescent="0.35">
      <c r="A189" s="4"/>
      <c r="B189" s="4"/>
      <c r="C189" s="4"/>
      <c r="D189" s="4"/>
      <c r="E189" s="1"/>
      <c r="F189" s="1"/>
      <c r="G189" s="1"/>
      <c r="H189" s="1"/>
      <c r="I189" s="1"/>
      <c r="J189" s="1"/>
      <c r="K189" s="1"/>
      <c r="L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row>
    <row r="190" spans="1:56" x14ac:dyDescent="0.35">
      <c r="A190" s="4"/>
      <c r="B190" s="4"/>
      <c r="C190" s="4"/>
      <c r="D190" s="4"/>
      <c r="E190" s="1"/>
      <c r="F190" s="1"/>
      <c r="G190" s="1"/>
      <c r="H190" s="1"/>
      <c r="I190" s="1"/>
      <c r="J190" s="1"/>
      <c r="K190" s="1"/>
      <c r="L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row>
    <row r="191" spans="1:56" x14ac:dyDescent="0.35">
      <c r="A191" s="4"/>
      <c r="B191" s="4"/>
      <c r="C191" s="4"/>
      <c r="D191" s="4"/>
      <c r="E191" s="1"/>
      <c r="F191" s="1"/>
      <c r="G191" s="1"/>
      <c r="H191" s="1"/>
      <c r="I191" s="1"/>
      <c r="J191" s="1"/>
      <c r="K191" s="1"/>
      <c r="L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row>
    <row r="192" spans="1:56" x14ac:dyDescent="0.35">
      <c r="A192" s="4"/>
      <c r="B192" s="4"/>
      <c r="C192" s="4"/>
      <c r="D192" s="4"/>
      <c r="E192" s="1"/>
      <c r="F192" s="1"/>
      <c r="G192" s="1"/>
      <c r="H192" s="1"/>
      <c r="I192" s="1"/>
      <c r="J192" s="1"/>
      <c r="K192" s="1"/>
      <c r="L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row>
    <row r="193" spans="1:56" x14ac:dyDescent="0.35">
      <c r="A193" s="4"/>
      <c r="B193" s="4"/>
      <c r="C193" s="4"/>
      <c r="D193" s="4"/>
      <c r="E193" s="1"/>
      <c r="F193" s="1"/>
      <c r="G193" s="1"/>
      <c r="H193" s="1"/>
      <c r="I193" s="1"/>
      <c r="J193" s="1"/>
      <c r="K193" s="1"/>
      <c r="L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row>
    <row r="194" spans="1:56" x14ac:dyDescent="0.35">
      <c r="A194" s="4"/>
      <c r="B194" s="4"/>
      <c r="C194" s="4"/>
      <c r="D194" s="4"/>
      <c r="E194" s="1"/>
      <c r="F194" s="1"/>
      <c r="G194" s="1"/>
      <c r="H194" s="1"/>
      <c r="I194" s="1"/>
      <c r="J194" s="1"/>
      <c r="K194" s="1"/>
      <c r="L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row>
    <row r="195" spans="1:56" x14ac:dyDescent="0.35">
      <c r="A195" s="4"/>
      <c r="B195" s="4"/>
      <c r="C195" s="4"/>
      <c r="D195" s="4"/>
      <c r="E195" s="1"/>
      <c r="F195" s="1"/>
      <c r="G195" s="1"/>
      <c r="H195" s="1"/>
      <c r="I195" s="1"/>
      <c r="J195" s="1"/>
      <c r="K195" s="1"/>
      <c r="L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row>
    <row r="196" spans="1:56" x14ac:dyDescent="0.35">
      <c r="A196" s="4"/>
      <c r="B196" s="4"/>
      <c r="C196" s="4"/>
      <c r="D196" s="4"/>
      <c r="E196" s="1"/>
      <c r="F196" s="1"/>
      <c r="G196" s="1"/>
      <c r="H196" s="1"/>
      <c r="I196" s="1"/>
      <c r="J196" s="1"/>
      <c r="K196" s="1"/>
      <c r="L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row>
    <row r="197" spans="1:56" x14ac:dyDescent="0.35">
      <c r="A197" s="4"/>
      <c r="B197" s="4"/>
      <c r="C197" s="4"/>
      <c r="D197" s="4"/>
      <c r="E197" s="1"/>
      <c r="F197" s="1"/>
      <c r="G197" s="1"/>
      <c r="H197" s="1"/>
      <c r="I197" s="1"/>
      <c r="J197" s="1"/>
      <c r="K197" s="1"/>
      <c r="L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row>
    <row r="198" spans="1:56" x14ac:dyDescent="0.35">
      <c r="A198" s="4"/>
      <c r="B198" s="4"/>
      <c r="C198" s="4"/>
      <c r="D198" s="4"/>
      <c r="E198" s="1"/>
      <c r="F198" s="1"/>
      <c r="G198" s="1"/>
      <c r="H198" s="1"/>
      <c r="I198" s="1"/>
      <c r="J198" s="1"/>
      <c r="K198" s="1"/>
      <c r="L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row>
    <row r="199" spans="1:56" x14ac:dyDescent="0.35">
      <c r="A199" s="4"/>
      <c r="B199" s="4"/>
      <c r="C199" s="4"/>
      <c r="D199" s="4"/>
      <c r="E199" s="1"/>
      <c r="F199" s="1"/>
      <c r="G199" s="1"/>
      <c r="H199" s="1"/>
      <c r="I199" s="1"/>
      <c r="J199" s="1"/>
      <c r="K199" s="1"/>
      <c r="L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row>
    <row r="200" spans="1:56" x14ac:dyDescent="0.35">
      <c r="A200" s="4"/>
      <c r="B200" s="4"/>
      <c r="C200" s="4"/>
      <c r="D200" s="4"/>
      <c r="E200" s="1"/>
      <c r="F200" s="1"/>
      <c r="G200" s="1"/>
      <c r="H200" s="1"/>
      <c r="I200" s="1"/>
      <c r="J200" s="1"/>
      <c r="K200" s="1"/>
      <c r="L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row>
    <row r="201" spans="1:56" x14ac:dyDescent="0.35">
      <c r="A201" s="4"/>
      <c r="B201" s="4"/>
      <c r="C201" s="4"/>
      <c r="D201" s="4"/>
      <c r="E201" s="1"/>
      <c r="F201" s="1"/>
      <c r="G201" s="1"/>
      <c r="H201" s="1"/>
      <c r="I201" s="1"/>
      <c r="J201" s="1"/>
      <c r="K201" s="1"/>
      <c r="L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row>
    <row r="202" spans="1:56" x14ac:dyDescent="0.35">
      <c r="A202" s="4"/>
      <c r="B202" s="4"/>
      <c r="C202" s="4"/>
      <c r="D202" s="4"/>
      <c r="E202" s="1"/>
      <c r="F202" s="1"/>
      <c r="G202" s="1"/>
      <c r="H202" s="1"/>
      <c r="I202" s="1"/>
      <c r="J202" s="1"/>
      <c r="K202" s="1"/>
      <c r="L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row>
    <row r="203" spans="1:56" x14ac:dyDescent="0.35">
      <c r="A203" s="4"/>
      <c r="B203" s="4"/>
      <c r="C203" s="4"/>
      <c r="D203" s="4"/>
      <c r="G203" s="1"/>
      <c r="H203" s="1"/>
      <c r="I203" s="1"/>
      <c r="J203" s="1"/>
      <c r="K203" s="1"/>
      <c r="L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row>
    <row r="204" spans="1:56" x14ac:dyDescent="0.35">
      <c r="A204" s="4"/>
      <c r="B204" s="4"/>
      <c r="C204" s="4"/>
      <c r="D204" s="4"/>
      <c r="G204" s="1"/>
      <c r="H204" s="1"/>
      <c r="I204" s="1"/>
      <c r="J204" s="1"/>
      <c r="K204" s="1"/>
      <c r="L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row>
    <row r="205" spans="1:56" x14ac:dyDescent="0.35">
      <c r="A205" s="4"/>
      <c r="B205" s="4"/>
      <c r="C205" s="4"/>
      <c r="D205" s="4"/>
      <c r="M205"/>
    </row>
    <row r="206" spans="1:56" x14ac:dyDescent="0.35">
      <c r="A206" s="4"/>
      <c r="B206" s="4"/>
      <c r="C206" s="4"/>
      <c r="D206" s="4"/>
      <c r="M206"/>
    </row>
    <row r="207" spans="1:56" x14ac:dyDescent="0.35">
      <c r="A207" s="4"/>
      <c r="B207" s="4"/>
      <c r="C207" s="4"/>
      <c r="D207" s="4"/>
    </row>
    <row r="208" spans="1:56" x14ac:dyDescent="0.35">
      <c r="A208" s="4"/>
      <c r="B208" s="4"/>
      <c r="C208" s="4"/>
      <c r="D208" s="4"/>
    </row>
    <row r="209" spans="1:4" x14ac:dyDescent="0.35">
      <c r="A209" s="4"/>
      <c r="B209" s="4"/>
      <c r="C209" s="4"/>
      <c r="D209" s="4"/>
    </row>
    <row r="210" spans="1:4" x14ac:dyDescent="0.35">
      <c r="A210" s="4"/>
      <c r="B210" s="4"/>
      <c r="C210" s="4"/>
      <c r="D210" s="4"/>
    </row>
    <row r="211" spans="1:4" x14ac:dyDescent="0.35">
      <c r="A211" s="4"/>
      <c r="B211" s="4"/>
      <c r="C211" s="4"/>
      <c r="D211" s="4"/>
    </row>
    <row r="212" spans="1:4" x14ac:dyDescent="0.35">
      <c r="A212" s="4"/>
      <c r="B212" s="4"/>
      <c r="C212" s="4"/>
      <c r="D212" s="4"/>
    </row>
    <row r="213" spans="1:4" x14ac:dyDescent="0.35">
      <c r="A213" s="4"/>
      <c r="B213" s="4"/>
      <c r="C213" s="4"/>
      <c r="D213" s="4"/>
    </row>
    <row r="214" spans="1:4" x14ac:dyDescent="0.35">
      <c r="A214" s="4"/>
      <c r="B214" s="4"/>
      <c r="C214" s="4"/>
      <c r="D214" s="4"/>
    </row>
    <row r="215" spans="1:4" x14ac:dyDescent="0.35">
      <c r="A215" s="4"/>
      <c r="B215" s="4"/>
      <c r="C215" s="4"/>
      <c r="D215" s="4"/>
    </row>
    <row r="216" spans="1:4" x14ac:dyDescent="0.35">
      <c r="A216" s="4"/>
      <c r="B216" s="4"/>
      <c r="C216" s="4"/>
      <c r="D216" s="4"/>
    </row>
    <row r="217" spans="1:4" x14ac:dyDescent="0.35">
      <c r="A217" s="4"/>
      <c r="B217" s="4"/>
      <c r="C217" s="4"/>
      <c r="D217" s="4"/>
    </row>
    <row r="218" spans="1:4" x14ac:dyDescent="0.35">
      <c r="A218" s="4"/>
      <c r="B218" s="4"/>
      <c r="C218" s="4"/>
      <c r="D218" s="4"/>
    </row>
    <row r="219" spans="1:4" x14ac:dyDescent="0.35">
      <c r="A219" s="4"/>
      <c r="B219" s="4"/>
      <c r="C219" s="4"/>
      <c r="D219" s="4"/>
    </row>
    <row r="220" spans="1:4" x14ac:dyDescent="0.35">
      <c r="A220" s="4"/>
      <c r="B220" s="4"/>
      <c r="C220" s="4"/>
      <c r="D220" s="4"/>
    </row>
    <row r="221" spans="1:4" x14ac:dyDescent="0.35">
      <c r="A221" s="4"/>
      <c r="B221" s="4"/>
      <c r="C221" s="4"/>
      <c r="D221" s="4"/>
    </row>
    <row r="222" spans="1:4" x14ac:dyDescent="0.35">
      <c r="A222" s="4"/>
      <c r="B222" s="4"/>
      <c r="C222" s="4"/>
      <c r="D222" s="4"/>
    </row>
    <row r="223" spans="1:4" x14ac:dyDescent="0.35">
      <c r="A223" s="4"/>
      <c r="B223" s="4"/>
      <c r="C223" s="4"/>
      <c r="D223" s="4"/>
    </row>
    <row r="224" spans="1:4" x14ac:dyDescent="0.35">
      <c r="A224" s="4"/>
      <c r="B224" s="4"/>
      <c r="C224" s="4"/>
      <c r="D224" s="4"/>
    </row>
    <row r="225" spans="1:4" x14ac:dyDescent="0.35">
      <c r="A225" s="4"/>
      <c r="B225" s="4"/>
      <c r="C225" s="4"/>
      <c r="D225" s="4"/>
    </row>
    <row r="226" spans="1:4" x14ac:dyDescent="0.35">
      <c r="A226" s="4"/>
      <c r="B226" s="4"/>
      <c r="C226" s="4"/>
      <c r="D226" s="4"/>
    </row>
    <row r="227" spans="1:4" x14ac:dyDescent="0.35">
      <c r="A227" s="4"/>
      <c r="B227" s="4"/>
      <c r="C227" s="4"/>
      <c r="D227" s="4"/>
    </row>
    <row r="228" spans="1:4" x14ac:dyDescent="0.35">
      <c r="A228" s="4"/>
      <c r="B228" s="4"/>
      <c r="C228" s="4"/>
      <c r="D228" s="4"/>
    </row>
    <row r="229" spans="1:4" x14ac:dyDescent="0.35">
      <c r="A229" s="4"/>
      <c r="B229" s="4"/>
      <c r="C229" s="4"/>
      <c r="D229" s="4"/>
    </row>
    <row r="230" spans="1:4" x14ac:dyDescent="0.35">
      <c r="A230" s="4"/>
      <c r="B230" s="4"/>
      <c r="C230" s="4"/>
      <c r="D230" s="4"/>
    </row>
    <row r="231" spans="1:4" x14ac:dyDescent="0.35">
      <c r="A231" s="4"/>
      <c r="B231" s="4"/>
      <c r="C231" s="4"/>
      <c r="D231" s="4"/>
    </row>
    <row r="232" spans="1:4" x14ac:dyDescent="0.35">
      <c r="A232" s="4"/>
      <c r="B232" s="4"/>
      <c r="C232" s="4"/>
      <c r="D232" s="4"/>
    </row>
    <row r="233" spans="1:4" x14ac:dyDescent="0.35">
      <c r="A233" s="4"/>
      <c r="B233" s="4"/>
      <c r="C233" s="4"/>
      <c r="D233" s="4"/>
    </row>
    <row r="234" spans="1:4" x14ac:dyDescent="0.35">
      <c r="A234" s="4"/>
      <c r="B234" s="4"/>
      <c r="C234" s="4"/>
      <c r="D234" s="4"/>
    </row>
    <row r="235" spans="1:4" x14ac:dyDescent="0.35">
      <c r="A235" s="4"/>
      <c r="B235" s="4"/>
      <c r="C235" s="4"/>
      <c r="D235" s="4"/>
    </row>
    <row r="236" spans="1:4" x14ac:dyDescent="0.35">
      <c r="A236" s="4"/>
      <c r="B236" s="4"/>
      <c r="C236" s="4"/>
      <c r="D236" s="4"/>
    </row>
    <row r="237" spans="1:4" x14ac:dyDescent="0.35">
      <c r="A237" s="4"/>
      <c r="B237" s="4"/>
      <c r="C237" s="4"/>
      <c r="D237" s="4"/>
    </row>
  </sheetData>
  <mergeCells count="16">
    <mergeCell ref="A107:H107"/>
    <mergeCell ref="A40:D40"/>
    <mergeCell ref="A52:D52"/>
    <mergeCell ref="A64:D64"/>
    <mergeCell ref="A103:H103"/>
    <mergeCell ref="A104:H104"/>
    <mergeCell ref="A106:H106"/>
    <mergeCell ref="A76:D76"/>
    <mergeCell ref="A88:D88"/>
    <mergeCell ref="A1:D1"/>
    <mergeCell ref="A28:D28"/>
    <mergeCell ref="A2:H2"/>
    <mergeCell ref="A5:D5"/>
    <mergeCell ref="A14:H14"/>
    <mergeCell ref="A16:D16"/>
    <mergeCell ref="A25:H25"/>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CA449-8312-4515-A434-C874F5BEDFCF}">
  <sheetPr>
    <pageSetUpPr fitToPage="1"/>
  </sheetPr>
  <dimension ref="A1:D163"/>
  <sheetViews>
    <sheetView showGridLines="0" tabSelected="1" zoomScale="85" zoomScaleNormal="100" workbookViewId="0">
      <selection sqref="A1:B1"/>
    </sheetView>
  </sheetViews>
  <sheetFormatPr defaultRowHeight="14.5" x14ac:dyDescent="0.35"/>
  <cols>
    <col min="1" max="1" width="26.54296875" style="63" customWidth="1"/>
    <col min="2" max="2" width="160.7265625" customWidth="1"/>
  </cols>
  <sheetData>
    <row r="1" spans="1:2" s="70" customFormat="1" ht="26" x14ac:dyDescent="0.35">
      <c r="A1" s="170" t="s">
        <v>452</v>
      </c>
      <c r="B1" s="170"/>
    </row>
    <row r="2" spans="1:2" s="70" customFormat="1" ht="74.25" customHeight="1" x14ac:dyDescent="0.35">
      <c r="A2" s="171" t="s">
        <v>1</v>
      </c>
      <c r="B2" s="171"/>
    </row>
    <row r="3" spans="1:2" s="70" customFormat="1" ht="48.65" customHeight="1" thickBot="1" x14ac:dyDescent="0.4">
      <c r="A3" s="71" t="s">
        <v>507</v>
      </c>
      <c r="B3" s="454"/>
    </row>
    <row r="4" spans="1:2" ht="18" x14ac:dyDescent="0.35">
      <c r="A4" s="69" t="s">
        <v>508</v>
      </c>
      <c r="B4" s="68" t="s">
        <v>509</v>
      </c>
    </row>
    <row r="5" spans="1:2" ht="15.5" x14ac:dyDescent="0.35">
      <c r="A5" s="96" t="s">
        <v>510</v>
      </c>
      <c r="B5" s="66" t="s">
        <v>511</v>
      </c>
    </row>
    <row r="6" spans="1:2" ht="15.5" x14ac:dyDescent="0.35">
      <c r="A6" s="96" t="s">
        <v>512</v>
      </c>
      <c r="B6" s="66" t="s">
        <v>513</v>
      </c>
    </row>
    <row r="7" spans="1:2" ht="15.5" x14ac:dyDescent="0.35">
      <c r="A7" s="96" t="s">
        <v>514</v>
      </c>
      <c r="B7" s="66" t="s">
        <v>515</v>
      </c>
    </row>
    <row r="8" spans="1:2" ht="15.5" x14ac:dyDescent="0.35">
      <c r="A8" s="96" t="s">
        <v>22</v>
      </c>
      <c r="B8" s="66" t="s">
        <v>516</v>
      </c>
    </row>
    <row r="9" spans="1:2" ht="15.5" x14ac:dyDescent="0.35">
      <c r="A9" s="96" t="s">
        <v>517</v>
      </c>
      <c r="B9" s="66" t="s">
        <v>518</v>
      </c>
    </row>
    <row r="10" spans="1:2" ht="15.5" x14ac:dyDescent="0.35">
      <c r="A10" s="96" t="s">
        <v>519</v>
      </c>
      <c r="B10" s="66" t="s">
        <v>520</v>
      </c>
    </row>
    <row r="11" spans="1:2" ht="15.5" x14ac:dyDescent="0.35">
      <c r="A11" s="96" t="s">
        <v>521</v>
      </c>
      <c r="B11" s="66" t="s">
        <v>522</v>
      </c>
    </row>
    <row r="12" spans="1:2" ht="15.5" x14ac:dyDescent="0.35">
      <c r="A12" s="96" t="s">
        <v>523</v>
      </c>
      <c r="B12" s="66" t="s">
        <v>524</v>
      </c>
    </row>
    <row r="13" spans="1:2" ht="46.5" x14ac:dyDescent="0.35">
      <c r="A13" s="96" t="s">
        <v>525</v>
      </c>
      <c r="B13" s="66" t="s">
        <v>526</v>
      </c>
    </row>
    <row r="14" spans="1:2" ht="46.5" x14ac:dyDescent="0.35">
      <c r="A14" s="96" t="s">
        <v>527</v>
      </c>
      <c r="B14" s="66" t="s">
        <v>528</v>
      </c>
    </row>
    <row r="15" spans="1:2" ht="15.5" x14ac:dyDescent="0.35">
      <c r="A15" s="96" t="s">
        <v>529</v>
      </c>
      <c r="B15" s="66" t="s">
        <v>530</v>
      </c>
    </row>
    <row r="16" spans="1:2" ht="47.25" customHeight="1" x14ac:dyDescent="0.35">
      <c r="A16" s="195" t="s">
        <v>531</v>
      </c>
      <c r="B16" s="66" t="s">
        <v>532</v>
      </c>
    </row>
    <row r="17" spans="1:2" ht="46.5" x14ac:dyDescent="0.35">
      <c r="A17" s="195"/>
      <c r="B17" s="66" t="s">
        <v>533</v>
      </c>
    </row>
    <row r="18" spans="1:2" ht="47.15" customHeight="1" x14ac:dyDescent="0.35">
      <c r="A18" s="195" t="s">
        <v>534</v>
      </c>
      <c r="B18" s="66" t="s">
        <v>535</v>
      </c>
    </row>
    <row r="19" spans="1:2" ht="46.5" x14ac:dyDescent="0.35">
      <c r="A19" s="195"/>
      <c r="B19" s="66" t="s">
        <v>536</v>
      </c>
    </row>
    <row r="20" spans="1:2" ht="31" x14ac:dyDescent="0.35">
      <c r="A20" s="96" t="s">
        <v>537</v>
      </c>
      <c r="B20" s="66" t="s">
        <v>817</v>
      </c>
    </row>
    <row r="21" spans="1:2" ht="15.5" x14ac:dyDescent="0.35">
      <c r="A21" s="96" t="s">
        <v>538</v>
      </c>
      <c r="B21" s="66" t="s">
        <v>539</v>
      </c>
    </row>
    <row r="22" spans="1:2" ht="15.5" x14ac:dyDescent="0.35">
      <c r="A22" s="96" t="s">
        <v>540</v>
      </c>
      <c r="B22" s="66" t="s">
        <v>541</v>
      </c>
    </row>
    <row r="23" spans="1:2" ht="15.5" x14ac:dyDescent="0.35">
      <c r="A23" s="96" t="s">
        <v>542</v>
      </c>
      <c r="B23" s="66" t="s">
        <v>543</v>
      </c>
    </row>
    <row r="24" spans="1:2" ht="46.5" x14ac:dyDescent="0.35">
      <c r="A24" s="96" t="s">
        <v>544</v>
      </c>
      <c r="B24" s="66" t="s">
        <v>545</v>
      </c>
    </row>
    <row r="25" spans="1:2" ht="31" x14ac:dyDescent="0.35">
      <c r="A25" s="96" t="s">
        <v>546</v>
      </c>
      <c r="B25" s="66" t="s">
        <v>547</v>
      </c>
    </row>
    <row r="26" spans="1:2" ht="15.5" x14ac:dyDescent="0.35">
      <c r="A26" s="96" t="s">
        <v>548</v>
      </c>
      <c r="B26" s="66" t="s">
        <v>549</v>
      </c>
    </row>
    <row r="27" spans="1:2" ht="15.5" x14ac:dyDescent="0.35">
      <c r="A27" s="96" t="s">
        <v>550</v>
      </c>
      <c r="B27" s="66" t="s">
        <v>551</v>
      </c>
    </row>
    <row r="28" spans="1:2" ht="15.5" x14ac:dyDescent="0.35">
      <c r="A28" s="96" t="s">
        <v>552</v>
      </c>
      <c r="B28" s="66" t="s">
        <v>553</v>
      </c>
    </row>
    <row r="29" spans="1:2" ht="15.5" x14ac:dyDescent="0.35">
      <c r="A29" s="96" t="s">
        <v>24</v>
      </c>
      <c r="B29" s="66" t="s">
        <v>554</v>
      </c>
    </row>
    <row r="30" spans="1:2" ht="15.5" x14ac:dyDescent="0.35">
      <c r="A30" s="96" t="s">
        <v>555</v>
      </c>
      <c r="B30" s="66" t="s">
        <v>556</v>
      </c>
    </row>
    <row r="31" spans="1:2" ht="15.5" x14ac:dyDescent="0.35">
      <c r="A31" s="96" t="s">
        <v>557</v>
      </c>
      <c r="B31" s="66" t="s">
        <v>558</v>
      </c>
    </row>
    <row r="32" spans="1:2" ht="31" x14ac:dyDescent="0.35">
      <c r="A32" s="96" t="s">
        <v>559</v>
      </c>
      <c r="B32" s="66" t="s">
        <v>560</v>
      </c>
    </row>
    <row r="33" spans="1:2" ht="15.5" x14ac:dyDescent="0.35">
      <c r="A33" s="96" t="s">
        <v>561</v>
      </c>
      <c r="B33" s="66" t="s">
        <v>562</v>
      </c>
    </row>
    <row r="34" spans="1:2" ht="31" x14ac:dyDescent="0.35">
      <c r="A34" s="96" t="s">
        <v>563</v>
      </c>
      <c r="B34" s="66" t="s">
        <v>564</v>
      </c>
    </row>
    <row r="35" spans="1:2" ht="15.5" x14ac:dyDescent="0.35">
      <c r="A35" s="96" t="s">
        <v>565</v>
      </c>
      <c r="B35" s="66" t="s">
        <v>566</v>
      </c>
    </row>
    <row r="36" spans="1:2" ht="31" x14ac:dyDescent="0.35">
      <c r="A36" s="96" t="s">
        <v>567</v>
      </c>
      <c r="B36" s="66" t="s">
        <v>568</v>
      </c>
    </row>
    <row r="37" spans="1:2" ht="15.5" x14ac:dyDescent="0.35">
      <c r="A37" s="96" t="s">
        <v>569</v>
      </c>
      <c r="B37" s="66" t="s">
        <v>570</v>
      </c>
    </row>
    <row r="38" spans="1:2" ht="15.5" x14ac:dyDescent="0.35">
      <c r="A38" s="96" t="s">
        <v>571</v>
      </c>
      <c r="B38" s="66" t="s">
        <v>572</v>
      </c>
    </row>
    <row r="39" spans="1:2" ht="15.5" x14ac:dyDescent="0.35">
      <c r="A39" s="195" t="s">
        <v>573</v>
      </c>
      <c r="B39" s="66" t="s">
        <v>574</v>
      </c>
    </row>
    <row r="40" spans="1:2" ht="15.5" x14ac:dyDescent="0.35">
      <c r="A40" s="195"/>
      <c r="B40" s="66" t="s">
        <v>575</v>
      </c>
    </row>
    <row r="41" spans="1:2" ht="46.5" x14ac:dyDescent="0.35">
      <c r="A41" s="195"/>
      <c r="B41" s="66" t="s">
        <v>576</v>
      </c>
    </row>
    <row r="42" spans="1:2" ht="46.5" x14ac:dyDescent="0.35">
      <c r="A42" s="195"/>
      <c r="B42" s="66" t="s">
        <v>577</v>
      </c>
    </row>
    <row r="43" spans="1:2" ht="15.5" x14ac:dyDescent="0.35">
      <c r="A43" s="195"/>
      <c r="B43" s="66" t="s">
        <v>578</v>
      </c>
    </row>
    <row r="44" spans="1:2" ht="15.5" x14ac:dyDescent="0.35">
      <c r="A44" s="195"/>
      <c r="B44" s="66" t="s">
        <v>579</v>
      </c>
    </row>
    <row r="45" spans="1:2" ht="15.5" x14ac:dyDescent="0.35">
      <c r="A45" s="195"/>
      <c r="B45" s="66" t="s">
        <v>580</v>
      </c>
    </row>
    <row r="46" spans="1:2" ht="15.5" x14ac:dyDescent="0.35">
      <c r="A46" s="96" t="s">
        <v>581</v>
      </c>
      <c r="B46" s="66" t="s">
        <v>582</v>
      </c>
    </row>
    <row r="47" spans="1:2" ht="31" x14ac:dyDescent="0.35">
      <c r="A47" s="195" t="s">
        <v>583</v>
      </c>
      <c r="B47" s="66" t="s">
        <v>584</v>
      </c>
    </row>
    <row r="48" spans="1:2" ht="15.5" x14ac:dyDescent="0.35">
      <c r="A48" s="195"/>
      <c r="B48" s="66" t="s">
        <v>585</v>
      </c>
    </row>
    <row r="49" spans="1:2" ht="15.5" x14ac:dyDescent="0.35">
      <c r="A49" s="195"/>
      <c r="B49" s="66" t="s">
        <v>586</v>
      </c>
    </row>
    <row r="50" spans="1:2" ht="15.75" customHeight="1" x14ac:dyDescent="0.35">
      <c r="A50" s="195" t="s">
        <v>818</v>
      </c>
      <c r="B50" s="455" t="s">
        <v>819</v>
      </c>
    </row>
    <row r="51" spans="1:2" ht="15.5" x14ac:dyDescent="0.35">
      <c r="A51" s="195"/>
      <c r="B51" s="66" t="s">
        <v>587</v>
      </c>
    </row>
    <row r="52" spans="1:2" ht="35.5" customHeight="1" x14ac:dyDescent="0.35">
      <c r="A52" s="195"/>
      <c r="B52" s="66" t="s">
        <v>588</v>
      </c>
    </row>
    <row r="53" spans="1:2" ht="86.25" customHeight="1" x14ac:dyDescent="0.35">
      <c r="A53" s="195"/>
      <c r="B53" s="66" t="s">
        <v>820</v>
      </c>
    </row>
    <row r="54" spans="1:2" ht="87.65" customHeight="1" x14ac:dyDescent="0.35">
      <c r="A54" s="195"/>
      <c r="B54" s="66" t="s">
        <v>589</v>
      </c>
    </row>
    <row r="55" spans="1:2" ht="31" x14ac:dyDescent="0.35">
      <c r="A55" s="195"/>
      <c r="B55" s="66" t="s">
        <v>590</v>
      </c>
    </row>
    <row r="56" spans="1:2" ht="77.5" x14ac:dyDescent="0.35">
      <c r="A56" s="195"/>
      <c r="B56" s="66" t="s">
        <v>591</v>
      </c>
    </row>
    <row r="57" spans="1:2" ht="15.5" x14ac:dyDescent="0.35">
      <c r="A57" s="195"/>
      <c r="B57" s="66" t="s">
        <v>592</v>
      </c>
    </row>
    <row r="58" spans="1:2" ht="31" x14ac:dyDescent="0.35">
      <c r="A58" s="195"/>
      <c r="B58" s="66" t="s">
        <v>821</v>
      </c>
    </row>
    <row r="59" spans="1:2" ht="15.5" x14ac:dyDescent="0.35">
      <c r="A59" s="195"/>
      <c r="B59" s="66" t="s">
        <v>822</v>
      </c>
    </row>
    <row r="60" spans="1:2" ht="15.5" x14ac:dyDescent="0.35">
      <c r="A60" s="196" t="s">
        <v>823</v>
      </c>
      <c r="B60" s="456" t="s">
        <v>824</v>
      </c>
    </row>
    <row r="61" spans="1:2" ht="15.5" x14ac:dyDescent="0.35">
      <c r="A61" s="197"/>
      <c r="B61" s="457" t="s">
        <v>825</v>
      </c>
    </row>
    <row r="62" spans="1:2" ht="51" customHeight="1" x14ac:dyDescent="0.35">
      <c r="A62" s="197"/>
      <c r="B62" s="458" t="s">
        <v>826</v>
      </c>
    </row>
    <row r="63" spans="1:2" ht="15.5" x14ac:dyDescent="0.35">
      <c r="A63" s="195" t="s">
        <v>827</v>
      </c>
      <c r="B63" s="459" t="s">
        <v>828</v>
      </c>
    </row>
    <row r="64" spans="1:2" ht="31" x14ac:dyDescent="0.35">
      <c r="A64" s="195"/>
      <c r="B64" s="66" t="s">
        <v>829</v>
      </c>
    </row>
    <row r="65" spans="1:2" ht="15.5" x14ac:dyDescent="0.35">
      <c r="A65" s="195"/>
      <c r="B65" s="66" t="s">
        <v>593</v>
      </c>
    </row>
    <row r="66" spans="1:2" ht="15.5" x14ac:dyDescent="0.35">
      <c r="A66" s="195"/>
      <c r="B66" s="66" t="s">
        <v>830</v>
      </c>
    </row>
    <row r="67" spans="1:2" ht="77.5" x14ac:dyDescent="0.35">
      <c r="A67" s="195"/>
      <c r="B67" s="66" t="s">
        <v>594</v>
      </c>
    </row>
    <row r="68" spans="1:2" ht="15.5" x14ac:dyDescent="0.35">
      <c r="A68" s="195"/>
      <c r="B68" s="66" t="s">
        <v>822</v>
      </c>
    </row>
    <row r="69" spans="1:2" ht="15.5" x14ac:dyDescent="0.35">
      <c r="A69" s="460" t="s">
        <v>831</v>
      </c>
      <c r="B69" s="455" t="s">
        <v>832</v>
      </c>
    </row>
    <row r="70" spans="1:2" ht="15.5" x14ac:dyDescent="0.35">
      <c r="A70" s="460"/>
      <c r="B70" s="66" t="s">
        <v>595</v>
      </c>
    </row>
    <row r="71" spans="1:2" ht="50.5" customHeight="1" x14ac:dyDescent="0.35">
      <c r="A71" s="460"/>
      <c r="B71" s="66" t="s">
        <v>833</v>
      </c>
    </row>
    <row r="72" spans="1:2" ht="62" x14ac:dyDescent="0.35">
      <c r="A72" s="460"/>
      <c r="B72" s="66" t="s">
        <v>834</v>
      </c>
    </row>
    <row r="73" spans="1:2" ht="31" x14ac:dyDescent="0.35">
      <c r="A73" s="460"/>
      <c r="B73" s="66" t="s">
        <v>817</v>
      </c>
    </row>
    <row r="74" spans="1:2" ht="15.5" x14ac:dyDescent="0.35">
      <c r="A74" s="460"/>
      <c r="B74" s="66" t="s">
        <v>835</v>
      </c>
    </row>
    <row r="75" spans="1:2" ht="15.5" x14ac:dyDescent="0.35">
      <c r="A75" s="460" t="s">
        <v>596</v>
      </c>
      <c r="B75" s="455" t="s">
        <v>836</v>
      </c>
    </row>
    <row r="76" spans="1:2" ht="15.5" x14ac:dyDescent="0.35">
      <c r="A76" s="460"/>
      <c r="B76" s="66" t="s">
        <v>597</v>
      </c>
    </row>
    <row r="77" spans="1:2" ht="83.5" customHeight="1" x14ac:dyDescent="0.35">
      <c r="A77" s="460"/>
      <c r="B77" s="66" t="s">
        <v>594</v>
      </c>
    </row>
    <row r="78" spans="1:2" ht="77.5" x14ac:dyDescent="0.35">
      <c r="A78" s="460"/>
      <c r="B78" s="67" t="s">
        <v>591</v>
      </c>
    </row>
    <row r="79" spans="1:2" ht="15.5" x14ac:dyDescent="0.35">
      <c r="A79" s="460"/>
      <c r="B79" s="66" t="s">
        <v>592</v>
      </c>
    </row>
    <row r="80" spans="1:2" ht="31" x14ac:dyDescent="0.35">
      <c r="A80" s="460"/>
      <c r="B80" s="66" t="s">
        <v>837</v>
      </c>
    </row>
    <row r="81" spans="1:2" ht="15.5" x14ac:dyDescent="0.35">
      <c r="A81" s="460"/>
      <c r="B81" s="66" t="s">
        <v>838</v>
      </c>
    </row>
    <row r="82" spans="1:2" ht="15.5" x14ac:dyDescent="0.35">
      <c r="A82" s="460"/>
      <c r="B82" s="66" t="s">
        <v>835</v>
      </c>
    </row>
    <row r="83" spans="1:2" ht="15.5" x14ac:dyDescent="0.35">
      <c r="A83" s="461" t="s">
        <v>839</v>
      </c>
      <c r="B83" s="455" t="s">
        <v>840</v>
      </c>
    </row>
    <row r="84" spans="1:2" ht="15.5" x14ac:dyDescent="0.35">
      <c r="A84" s="461"/>
      <c r="B84" s="66" t="s">
        <v>597</v>
      </c>
    </row>
    <row r="85" spans="1:2" ht="31" x14ac:dyDescent="0.35">
      <c r="A85" s="461"/>
      <c r="B85" s="66" t="s">
        <v>590</v>
      </c>
    </row>
    <row r="86" spans="1:2" ht="15.5" x14ac:dyDescent="0.35">
      <c r="A86" s="461"/>
      <c r="B86" s="66" t="s">
        <v>598</v>
      </c>
    </row>
    <row r="87" spans="1:2" ht="46.5" x14ac:dyDescent="0.35">
      <c r="A87" s="461"/>
      <c r="B87" s="66" t="s">
        <v>599</v>
      </c>
    </row>
    <row r="88" spans="1:2" ht="15.5" x14ac:dyDescent="0.35">
      <c r="A88" s="461"/>
      <c r="B88" s="66" t="s">
        <v>600</v>
      </c>
    </row>
    <row r="89" spans="1:2" ht="15.5" x14ac:dyDescent="0.35">
      <c r="A89" s="461"/>
      <c r="B89" s="66" t="s">
        <v>601</v>
      </c>
    </row>
    <row r="90" spans="1:2" ht="15.5" x14ac:dyDescent="0.35">
      <c r="A90" s="461"/>
      <c r="B90" s="66" t="s">
        <v>592</v>
      </c>
    </row>
    <row r="91" spans="1:2" ht="77.5" x14ac:dyDescent="0.35">
      <c r="A91" s="461"/>
      <c r="B91" s="66" t="s">
        <v>594</v>
      </c>
    </row>
    <row r="92" spans="1:2" ht="15.5" x14ac:dyDescent="0.35">
      <c r="A92" s="461"/>
      <c r="B92" s="66" t="s">
        <v>835</v>
      </c>
    </row>
    <row r="93" spans="1:2" ht="15.65" customHeight="1" x14ac:dyDescent="0.35">
      <c r="A93" s="462" t="s">
        <v>841</v>
      </c>
      <c r="B93" s="64" t="s">
        <v>842</v>
      </c>
    </row>
    <row r="94" spans="1:2" ht="15.5" x14ac:dyDescent="0.35">
      <c r="A94" s="462"/>
      <c r="B94" s="463" t="s">
        <v>843</v>
      </c>
    </row>
    <row r="95" spans="1:2" ht="15.5" x14ac:dyDescent="0.35">
      <c r="A95" s="462"/>
      <c r="B95" s="65" t="s">
        <v>597</v>
      </c>
    </row>
    <row r="96" spans="1:2" ht="15.5" x14ac:dyDescent="0.35">
      <c r="A96" s="462"/>
      <c r="B96" s="64" t="s">
        <v>844</v>
      </c>
    </row>
    <row r="97" spans="1:2" ht="62" x14ac:dyDescent="0.35">
      <c r="A97" s="462"/>
      <c r="B97" s="65" t="s">
        <v>845</v>
      </c>
    </row>
    <row r="98" spans="1:2" ht="31" x14ac:dyDescent="0.35">
      <c r="A98" s="462"/>
      <c r="B98" s="65" t="s">
        <v>846</v>
      </c>
    </row>
    <row r="99" spans="1:2" ht="49" customHeight="1" x14ac:dyDescent="0.35">
      <c r="A99" s="462"/>
      <c r="B99" s="64" t="s">
        <v>847</v>
      </c>
    </row>
    <row r="100" spans="1:2" ht="31" x14ac:dyDescent="0.35">
      <c r="A100" s="462"/>
      <c r="B100" s="65" t="s">
        <v>848</v>
      </c>
    </row>
    <row r="101" spans="1:2" ht="143.5" customHeight="1" x14ac:dyDescent="0.35">
      <c r="A101" s="462"/>
      <c r="B101" s="64" t="s">
        <v>849</v>
      </c>
    </row>
    <row r="102" spans="1:2" ht="66" customHeight="1" x14ac:dyDescent="0.35">
      <c r="A102" s="462"/>
      <c r="B102" s="65" t="s">
        <v>850</v>
      </c>
    </row>
    <row r="103" spans="1:2" ht="31" x14ac:dyDescent="0.35">
      <c r="A103" s="462" t="s">
        <v>851</v>
      </c>
      <c r="B103" s="65" t="s">
        <v>852</v>
      </c>
    </row>
    <row r="104" spans="1:2" ht="148" customHeight="1" x14ac:dyDescent="0.35">
      <c r="A104" s="462"/>
      <c r="B104" s="464" t="s">
        <v>853</v>
      </c>
    </row>
    <row r="105" spans="1:2" ht="15.65" customHeight="1" x14ac:dyDescent="0.35">
      <c r="A105" s="462"/>
      <c r="B105" s="65" t="s">
        <v>854</v>
      </c>
    </row>
    <row r="106" spans="1:2" ht="15.5" x14ac:dyDescent="0.35">
      <c r="A106" s="462"/>
      <c r="B106" s="465" t="s">
        <v>835</v>
      </c>
    </row>
    <row r="107" spans="1:2" ht="31" x14ac:dyDescent="0.35">
      <c r="A107" s="462"/>
      <c r="B107" s="466" t="s">
        <v>855</v>
      </c>
    </row>
    <row r="108" spans="1:2" ht="15.5" x14ac:dyDescent="0.35">
      <c r="A108" s="462"/>
      <c r="B108" s="65" t="s">
        <v>856</v>
      </c>
    </row>
    <row r="109" spans="1:2" ht="15.5" x14ac:dyDescent="0.35">
      <c r="A109" s="461" t="s">
        <v>857</v>
      </c>
      <c r="B109" s="65" t="s">
        <v>858</v>
      </c>
    </row>
    <row r="110" spans="1:2" ht="15.5" x14ac:dyDescent="0.35">
      <c r="A110" s="461"/>
      <c r="B110" s="459" t="s">
        <v>828</v>
      </c>
    </row>
    <row r="111" spans="1:2" ht="15.5" x14ac:dyDescent="0.35">
      <c r="A111" s="461"/>
      <c r="B111" s="457" t="s">
        <v>825</v>
      </c>
    </row>
    <row r="112" spans="1:2" ht="46.5" x14ac:dyDescent="0.35">
      <c r="A112" s="461"/>
      <c r="B112" s="458" t="s">
        <v>826</v>
      </c>
    </row>
    <row r="113" spans="1:2" ht="31" x14ac:dyDescent="0.35">
      <c r="A113" s="461"/>
      <c r="B113" s="66" t="s">
        <v>859</v>
      </c>
    </row>
    <row r="114" spans="1:2" ht="15.5" x14ac:dyDescent="0.35">
      <c r="A114" s="461"/>
      <c r="B114" s="66" t="s">
        <v>593</v>
      </c>
    </row>
    <row r="115" spans="1:2" ht="15.5" x14ac:dyDescent="0.35">
      <c r="A115" s="461"/>
      <c r="B115" s="66" t="s">
        <v>830</v>
      </c>
    </row>
    <row r="116" spans="1:2" ht="15.5" x14ac:dyDescent="0.35">
      <c r="A116" s="461"/>
      <c r="B116" s="65" t="s">
        <v>860</v>
      </c>
    </row>
    <row r="117" spans="1:2" ht="31" x14ac:dyDescent="0.35">
      <c r="A117" s="461"/>
      <c r="B117" s="65" t="s">
        <v>861</v>
      </c>
    </row>
    <row r="118" spans="1:2" ht="21" customHeight="1" x14ac:dyDescent="0.35">
      <c r="A118" s="461"/>
      <c r="B118" s="65" t="s">
        <v>862</v>
      </c>
    </row>
    <row r="119" spans="1:2" ht="31" x14ac:dyDescent="0.35">
      <c r="A119" s="461"/>
      <c r="B119" s="65" t="s">
        <v>863</v>
      </c>
    </row>
    <row r="120" spans="1:2" ht="31" x14ac:dyDescent="0.35">
      <c r="A120" s="461"/>
      <c r="B120" s="65" t="s">
        <v>864</v>
      </c>
    </row>
    <row r="121" spans="1:2" ht="15.65" customHeight="1" x14ac:dyDescent="0.35">
      <c r="A121" s="460" t="s">
        <v>865</v>
      </c>
      <c r="B121" s="67" t="s">
        <v>866</v>
      </c>
    </row>
    <row r="122" spans="1:2" ht="15.5" x14ac:dyDescent="0.35">
      <c r="A122" s="460"/>
      <c r="B122" s="64" t="s">
        <v>867</v>
      </c>
    </row>
    <row r="123" spans="1:2" ht="15.5" x14ac:dyDescent="0.35">
      <c r="A123" s="460"/>
      <c r="B123" s="64" t="s">
        <v>868</v>
      </c>
    </row>
    <row r="124" spans="1:2" ht="15.5" x14ac:dyDescent="0.35">
      <c r="A124" s="460"/>
      <c r="B124" s="64" t="s">
        <v>869</v>
      </c>
    </row>
    <row r="125" spans="1:2" ht="15.5" x14ac:dyDescent="0.35">
      <c r="A125" s="460"/>
      <c r="B125" s="64" t="s">
        <v>870</v>
      </c>
    </row>
    <row r="126" spans="1:2" ht="15.5" x14ac:dyDescent="0.35">
      <c r="A126" s="467" t="s">
        <v>871</v>
      </c>
      <c r="B126" s="64" t="s">
        <v>872</v>
      </c>
    </row>
    <row r="127" spans="1:2" ht="15.65" customHeight="1" x14ac:dyDescent="0.35">
      <c r="A127" s="468"/>
      <c r="B127" s="67" t="s">
        <v>873</v>
      </c>
    </row>
    <row r="128" spans="1:2" ht="15.5" x14ac:dyDescent="0.35">
      <c r="A128" s="468"/>
      <c r="B128" s="67" t="s">
        <v>874</v>
      </c>
    </row>
    <row r="129" spans="1:4" ht="16.5" customHeight="1" x14ac:dyDescent="0.35">
      <c r="A129" s="468"/>
      <c r="B129" s="67" t="s">
        <v>875</v>
      </c>
    </row>
    <row r="130" spans="1:4" ht="16.5" customHeight="1" x14ac:dyDescent="0.35">
      <c r="A130" s="468"/>
      <c r="B130" s="67" t="s">
        <v>876</v>
      </c>
    </row>
    <row r="131" spans="1:4" ht="16.5" customHeight="1" x14ac:dyDescent="0.35">
      <c r="A131" s="468"/>
      <c r="B131" s="64" t="s">
        <v>877</v>
      </c>
    </row>
    <row r="132" spans="1:4" ht="16.5" customHeight="1" x14ac:dyDescent="0.35">
      <c r="A132" s="468"/>
      <c r="B132" s="67" t="s">
        <v>873</v>
      </c>
    </row>
    <row r="133" spans="1:4" ht="16.5" customHeight="1" x14ac:dyDescent="0.35">
      <c r="A133" s="468"/>
      <c r="B133" s="67" t="s">
        <v>874</v>
      </c>
    </row>
    <row r="134" spans="1:4" ht="16.5" customHeight="1" x14ac:dyDescent="0.35">
      <c r="A134" s="468"/>
      <c r="B134" s="67" t="s">
        <v>875</v>
      </c>
    </row>
    <row r="135" spans="1:4" ht="16.5" customHeight="1" x14ac:dyDescent="0.35">
      <c r="A135" s="468"/>
      <c r="B135" s="67" t="s">
        <v>876</v>
      </c>
    </row>
    <row r="136" spans="1:4" ht="15.5" x14ac:dyDescent="0.35">
      <c r="A136" s="468"/>
      <c r="B136" s="64" t="s">
        <v>878</v>
      </c>
    </row>
    <row r="137" spans="1:4" ht="15.5" x14ac:dyDescent="0.35">
      <c r="A137" s="468"/>
      <c r="B137" s="67" t="s">
        <v>873</v>
      </c>
    </row>
    <row r="138" spans="1:4" ht="15.5" x14ac:dyDescent="0.35">
      <c r="A138" s="468"/>
      <c r="B138" s="67" t="s">
        <v>874</v>
      </c>
      <c r="D138" s="5"/>
    </row>
    <row r="139" spans="1:4" ht="15.5" x14ac:dyDescent="0.35">
      <c r="A139" s="468"/>
      <c r="B139" s="67" t="s">
        <v>875</v>
      </c>
    </row>
    <row r="140" spans="1:4" ht="15.5" x14ac:dyDescent="0.35">
      <c r="A140" s="468"/>
      <c r="B140" s="67" t="s">
        <v>876</v>
      </c>
    </row>
    <row r="141" spans="1:4" ht="15.5" x14ac:dyDescent="0.35">
      <c r="A141" s="468"/>
      <c r="B141" s="64" t="s">
        <v>879</v>
      </c>
    </row>
    <row r="142" spans="1:4" ht="15.5" x14ac:dyDescent="0.35">
      <c r="A142" s="468"/>
      <c r="B142" s="67" t="s">
        <v>873</v>
      </c>
    </row>
    <row r="143" spans="1:4" ht="15.5" x14ac:dyDescent="0.35">
      <c r="A143" s="468"/>
      <c r="B143" s="67" t="s">
        <v>874</v>
      </c>
    </row>
    <row r="144" spans="1:4" ht="15.5" x14ac:dyDescent="0.35">
      <c r="A144" s="468"/>
      <c r="B144" s="67" t="s">
        <v>875</v>
      </c>
    </row>
    <row r="145" spans="1:2" ht="15.5" x14ac:dyDescent="0.35">
      <c r="A145" s="468"/>
      <c r="B145" s="67" t="s">
        <v>876</v>
      </c>
    </row>
    <row r="146" spans="1:2" ht="15.5" x14ac:dyDescent="0.35">
      <c r="A146" s="468"/>
      <c r="B146" s="67" t="s">
        <v>880</v>
      </c>
    </row>
    <row r="147" spans="1:2" ht="15.5" x14ac:dyDescent="0.35">
      <c r="A147" s="468"/>
      <c r="B147" s="67" t="s">
        <v>881</v>
      </c>
    </row>
    <row r="148" spans="1:2" ht="54.65" customHeight="1" x14ac:dyDescent="0.35">
      <c r="A148" s="468"/>
      <c r="B148" s="67" t="s">
        <v>882</v>
      </c>
    </row>
    <row r="149" spans="1:2" ht="15.5" x14ac:dyDescent="0.35">
      <c r="A149" s="468"/>
      <c r="B149" s="67" t="s">
        <v>883</v>
      </c>
    </row>
    <row r="150" spans="1:2" ht="31" x14ac:dyDescent="0.35">
      <c r="A150" s="468"/>
      <c r="B150" s="67" t="s">
        <v>884</v>
      </c>
    </row>
    <row r="151" spans="1:2" ht="15.5" x14ac:dyDescent="0.35">
      <c r="A151" s="468"/>
      <c r="B151" s="67" t="s">
        <v>587</v>
      </c>
    </row>
    <row r="152" spans="1:2" ht="31" x14ac:dyDescent="0.35">
      <c r="A152" s="468"/>
      <c r="B152" s="67" t="s">
        <v>885</v>
      </c>
    </row>
    <row r="153" spans="1:2" ht="93" x14ac:dyDescent="0.35">
      <c r="A153" s="468"/>
      <c r="B153" s="67" t="s">
        <v>886</v>
      </c>
    </row>
    <row r="154" spans="1:2" ht="21.65" customHeight="1" x14ac:dyDescent="0.35">
      <c r="A154" s="468"/>
      <c r="B154" s="67" t="s">
        <v>887</v>
      </c>
    </row>
    <row r="155" spans="1:2" ht="54" customHeight="1" x14ac:dyDescent="0.35">
      <c r="A155" s="468"/>
      <c r="B155" s="469" t="s">
        <v>833</v>
      </c>
    </row>
    <row r="156" spans="1:2" ht="15.5" x14ac:dyDescent="0.35">
      <c r="A156" s="470"/>
      <c r="B156" s="469" t="s">
        <v>888</v>
      </c>
    </row>
    <row r="157" spans="1:2" ht="15.5" x14ac:dyDescent="0.35">
      <c r="A157" s="471" t="s">
        <v>889</v>
      </c>
      <c r="B157" s="67" t="s">
        <v>890</v>
      </c>
    </row>
    <row r="158" spans="1:2" ht="15.5" x14ac:dyDescent="0.35">
      <c r="A158" s="472"/>
      <c r="B158" s="67" t="s">
        <v>891</v>
      </c>
    </row>
    <row r="159" spans="1:2" ht="15.5" x14ac:dyDescent="0.35">
      <c r="A159" s="472"/>
      <c r="B159" s="67" t="s">
        <v>892</v>
      </c>
    </row>
    <row r="160" spans="1:2" ht="15.5" x14ac:dyDescent="0.35">
      <c r="A160" s="472"/>
      <c r="B160" s="67" t="s">
        <v>893</v>
      </c>
    </row>
    <row r="161" spans="1:2" ht="15.5" x14ac:dyDescent="0.35">
      <c r="A161" s="472"/>
      <c r="B161" s="67" t="s">
        <v>894</v>
      </c>
    </row>
    <row r="162" spans="1:2" ht="15.5" x14ac:dyDescent="0.35">
      <c r="A162" s="472"/>
      <c r="B162" s="67" t="s">
        <v>895</v>
      </c>
    </row>
    <row r="163" spans="1:2" ht="16" thickBot="1" x14ac:dyDescent="0.4">
      <c r="A163" s="473"/>
      <c r="B163" s="474" t="s">
        <v>896</v>
      </c>
    </row>
  </sheetData>
  <mergeCells count="18">
    <mergeCell ref="A93:A102"/>
    <mergeCell ref="A103:A108"/>
    <mergeCell ref="A109:A120"/>
    <mergeCell ref="A121:A125"/>
    <mergeCell ref="A126:A156"/>
    <mergeCell ref="A157:A163"/>
    <mergeCell ref="A50:A59"/>
    <mergeCell ref="A60:A62"/>
    <mergeCell ref="A63:A68"/>
    <mergeCell ref="A69:A74"/>
    <mergeCell ref="A75:A82"/>
    <mergeCell ref="A83:A92"/>
    <mergeCell ref="A1:B1"/>
    <mergeCell ref="A2:B2"/>
    <mergeCell ref="A16:A17"/>
    <mergeCell ref="A18:A19"/>
    <mergeCell ref="A39:A45"/>
    <mergeCell ref="A47:A49"/>
  </mergeCells>
  <pageMargins left="0.25" right="0.25" top="0.75" bottom="0.75" header="0.3" footer="0.3"/>
  <pageSetup scale="14"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1f64f43-848e-4f71-a29c-5b275075194e">
      <Terms xmlns="http://schemas.microsoft.com/office/infopath/2007/PartnerControls"/>
    </lcf76f155ced4ddcb4097134ff3c332f>
    <TaxCatchAll xmlns="9225b539-7b15-42b2-871d-c20cb6e17ae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2CC6643690C2D4A8E9C51BEFB2BDFED" ma:contentTypeVersion="13" ma:contentTypeDescription="Create a new document." ma:contentTypeScope="" ma:versionID="7123c9e0203bc830e8bb81d00384bf13">
  <xsd:schema xmlns:xsd="http://www.w3.org/2001/XMLSchema" xmlns:xs="http://www.w3.org/2001/XMLSchema" xmlns:p="http://schemas.microsoft.com/office/2006/metadata/properties" xmlns:ns2="51f64f43-848e-4f71-a29c-5b275075194e" xmlns:ns3="9225b539-7b15-42b2-871d-c20cb6e17ae7" targetNamespace="http://schemas.microsoft.com/office/2006/metadata/properties" ma:root="true" ma:fieldsID="789306ee138070992afe4a84bf7d969c" ns2:_="" ns3:_="">
    <xsd:import namespace="51f64f43-848e-4f71-a29c-5b275075194e"/>
    <xsd:import namespace="9225b539-7b15-42b2-871d-c20cb6e17ae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f64f43-848e-4f71-a29c-5b27507519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26ce853-7349-4a33-988e-bfef8f1d57f1"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Location" ma:index="19" nillable="true" ma:displayName="Location" ma:description="" ma:indexed="true" ma:internalName="MediaServiceLocatio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225b539-7b15-42b2-871d-c20cb6e17ae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c4b600a-5654-43e9-bd8c-8b417a7ccf18}" ma:internalName="TaxCatchAll" ma:showField="CatchAllData" ma:web="fde1efa3-de85-4ab3-ac60-6cf1d18bfb9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A8E942-6365-498B-909A-53F2BD44D205}">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51f64f43-848e-4f71-a29c-5b275075194e"/>
    <ds:schemaRef ds:uri="http://purl.org/dc/terms/"/>
    <ds:schemaRef ds:uri="http://schemas.openxmlformats.org/package/2006/metadata/core-properties"/>
    <ds:schemaRef ds:uri="http://purl.org/dc/dcmitype/"/>
    <ds:schemaRef ds:uri="9225b539-7b15-42b2-871d-c20cb6e17ae7"/>
    <ds:schemaRef ds:uri="http://www.w3.org/XML/1998/namespace"/>
  </ds:schemaRefs>
</ds:datastoreItem>
</file>

<file path=customXml/itemProps2.xml><?xml version="1.0" encoding="utf-8"?>
<ds:datastoreItem xmlns:ds="http://schemas.openxmlformats.org/officeDocument/2006/customXml" ds:itemID="{FD25C608-467C-43E1-8A09-5D8A40783993}">
  <ds:schemaRefs>
    <ds:schemaRef ds:uri="http://schemas.microsoft.com/sharepoint/v3/contenttype/forms"/>
  </ds:schemaRefs>
</ds:datastoreItem>
</file>

<file path=customXml/itemProps3.xml><?xml version="1.0" encoding="utf-8"?>
<ds:datastoreItem xmlns:ds="http://schemas.openxmlformats.org/officeDocument/2006/customXml" ds:itemID="{CAA6EC81-D49F-4AF8-ABC7-002EB3B143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f64f43-848e-4f71-a29c-5b275075194e"/>
    <ds:schemaRef ds:uri="9225b539-7b15-42b2-871d-c20cb6e17a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Header</vt:lpstr>
      <vt:lpstr>ATD FY24 YTD</vt:lpstr>
      <vt:lpstr>ATD EOFY23 </vt:lpstr>
      <vt:lpstr>Detention FY24</vt:lpstr>
      <vt:lpstr> ICLOS and Detainees</vt:lpstr>
      <vt:lpstr>Monthly Bond Statistics</vt:lpstr>
      <vt:lpstr>Semiannual</vt:lpstr>
      <vt:lpstr>Facilities FY24</vt:lpstr>
      <vt:lpstr>Trans. Detainee Pop.</vt:lpstr>
      <vt:lpstr>Vulnerable &amp; Special Population</vt:lpstr>
      <vt:lpstr>Footnotes</vt:lpstr>
      <vt:lpstr>'Detention FY24'!Print_Area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Lofton, Lloyd L (CTR)</dc:creator>
  <cp:keywords/>
  <dc:description/>
  <cp:lastModifiedBy>LESA, STU</cp:lastModifiedBy>
  <cp:revision/>
  <dcterms:created xsi:type="dcterms:W3CDTF">2023-09-12T17:48:49Z</dcterms:created>
  <dcterms:modified xsi:type="dcterms:W3CDTF">2024-04-25T17:15:22Z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0x010100B2CC6643690C2D4A8E9C51BEFB2BDFED</vt:lpwstr>
  </property>
  <property fmtid="{D5CDD505-2E9C-101B-9397-08002B2CF9AE}" pid="3" name="MediaServiceImageTags">
    <vt:lpwstr/>
  </property>
</Properties>
</file>